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35153A3C-FE8E-4E00-90B7-6D915BCE4F0A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'!$B$7:$K$609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81" l="1"/>
  <c r="I10" i="81" s="1"/>
  <c r="C37" i="88" s="1"/>
  <c r="L189" i="62"/>
  <c r="L220" i="62"/>
  <c r="L118" i="62"/>
  <c r="L12" i="62" s="1"/>
  <c r="J10" i="81" l="1"/>
  <c r="J13" i="81"/>
  <c r="J12" i="81"/>
  <c r="J11" i="81"/>
  <c r="L188" i="62"/>
  <c r="L11" i="62" s="1"/>
  <c r="R13" i="61"/>
  <c r="R12" i="61" s="1"/>
  <c r="R11" i="61" s="1"/>
  <c r="C15" i="88" s="1"/>
  <c r="J12" i="58"/>
  <c r="J11" i="58" s="1"/>
  <c r="J20" i="58"/>
  <c r="J49" i="58"/>
  <c r="C16" i="88" l="1"/>
  <c r="J48" i="58"/>
  <c r="J10" i="58" l="1"/>
  <c r="K49" i="58" s="1"/>
  <c r="K48" i="58" l="1"/>
  <c r="C12" i="88" l="1"/>
  <c r="C23" i="88"/>
  <c r="C11" i="88"/>
  <c r="C10" i="88" s="1"/>
  <c r="J366" i="76"/>
  <c r="J365" i="76"/>
  <c r="J363" i="76"/>
  <c r="J362" i="76"/>
  <c r="J361" i="76"/>
  <c r="J360" i="76"/>
  <c r="J359" i="76"/>
  <c r="J358" i="76"/>
  <c r="J357" i="76"/>
  <c r="J356" i="76"/>
  <c r="J355" i="76"/>
  <c r="J354" i="76"/>
  <c r="J353" i="76"/>
  <c r="J351" i="76"/>
  <c r="J350" i="76"/>
  <c r="J349" i="76"/>
  <c r="J348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4" i="74"/>
  <c r="K13" i="74"/>
  <c r="K12" i="74"/>
  <c r="K11" i="74"/>
  <c r="J20" i="73"/>
  <c r="J19" i="73"/>
  <c r="J18" i="73"/>
  <c r="J17" i="73"/>
  <c r="J16" i="73"/>
  <c r="J14" i="73"/>
  <c r="J13" i="73"/>
  <c r="J12" i="73"/>
  <c r="J11" i="73"/>
  <c r="R15" i="71"/>
  <c r="R14" i="71"/>
  <c r="R13" i="71"/>
  <c r="R12" i="71"/>
  <c r="R11" i="71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8" i="63"/>
  <c r="M77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6" i="59"/>
  <c r="Q55" i="59"/>
  <c r="Q54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6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2" i="58"/>
  <c r="K51" i="58"/>
  <c r="K50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2" i="58"/>
  <c r="K11" i="58"/>
  <c r="K10" i="58"/>
  <c r="C42" i="88" l="1"/>
  <c r="K13" i="81" l="1"/>
  <c r="K10" i="81"/>
  <c r="K12" i="81"/>
  <c r="D37" i="88"/>
  <c r="K11" i="81"/>
  <c r="U11" i="61"/>
  <c r="U283" i="61"/>
  <c r="O202" i="62"/>
  <c r="N62" i="63"/>
  <c r="U329" i="61"/>
  <c r="U129" i="61"/>
  <c r="U151" i="61"/>
  <c r="U335" i="61"/>
  <c r="U344" i="61"/>
  <c r="O27" i="62"/>
  <c r="K179" i="76"/>
  <c r="U330" i="61"/>
  <c r="O156" i="62"/>
  <c r="N53" i="63"/>
  <c r="K40" i="76"/>
  <c r="R51" i="59"/>
  <c r="N49" i="63"/>
  <c r="N26" i="63"/>
  <c r="K208" i="76"/>
  <c r="K342" i="76"/>
  <c r="U103" i="61"/>
  <c r="O178" i="62"/>
  <c r="O245" i="62"/>
  <c r="K68" i="76"/>
  <c r="K206" i="76"/>
  <c r="K167" i="76"/>
  <c r="O114" i="62"/>
  <c r="O34" i="62"/>
  <c r="K230" i="76"/>
  <c r="U29" i="61"/>
  <c r="R34" i="59"/>
  <c r="U132" i="61"/>
  <c r="U273" i="61"/>
  <c r="U271" i="61"/>
  <c r="K70" i="76"/>
  <c r="K259" i="76"/>
  <c r="O45" i="62"/>
  <c r="R37" i="59"/>
  <c r="O246" i="62"/>
  <c r="O214" i="62"/>
  <c r="K269" i="76"/>
  <c r="S13" i="71"/>
  <c r="U59" i="61"/>
  <c r="O111" i="62"/>
  <c r="U218" i="61"/>
  <c r="U308" i="61"/>
  <c r="O70" i="62"/>
  <c r="R52" i="59"/>
  <c r="U190" i="61"/>
  <c r="K252" i="76"/>
  <c r="O12" i="64"/>
  <c r="O25" i="64"/>
  <c r="K304" i="76"/>
  <c r="L14" i="58"/>
  <c r="U242" i="61"/>
  <c r="O90" i="62"/>
  <c r="K227" i="76"/>
  <c r="K354" i="76"/>
  <c r="U180" i="61"/>
  <c r="O89" i="62"/>
  <c r="U322" i="61"/>
  <c r="K328" i="76"/>
  <c r="D11" i="88"/>
  <c r="K127" i="76"/>
  <c r="R47" i="59"/>
  <c r="K311" i="76"/>
  <c r="U37" i="61"/>
  <c r="U79" i="61"/>
  <c r="R21" i="59"/>
  <c r="K108" i="76"/>
  <c r="U54" i="61"/>
  <c r="N12" i="63"/>
  <c r="L20" i="58"/>
  <c r="U356" i="61"/>
  <c r="U352" i="61"/>
  <c r="N57" i="63"/>
  <c r="O86" i="62"/>
  <c r="K128" i="76"/>
  <c r="K200" i="76"/>
  <c r="K22" i="76"/>
  <c r="K275" i="76"/>
  <c r="D13" i="88"/>
  <c r="N44" i="63"/>
  <c r="K75" i="76"/>
  <c r="U131" i="61"/>
  <c r="O121" i="62"/>
  <c r="U219" i="61"/>
  <c r="O87" i="62"/>
  <c r="U63" i="61"/>
  <c r="O204" i="62"/>
  <c r="O150" i="62"/>
  <c r="U205" i="61"/>
  <c r="O238" i="62"/>
  <c r="K30" i="76"/>
  <c r="K67" i="76"/>
  <c r="K104" i="76"/>
  <c r="K157" i="76"/>
  <c r="U82" i="61"/>
  <c r="L15" i="58"/>
  <c r="L48" i="58"/>
  <c r="L49" i="58"/>
  <c r="U101" i="61"/>
  <c r="U185" i="61"/>
  <c r="U62" i="61"/>
  <c r="U263" i="61"/>
  <c r="U98" i="61"/>
  <c r="U73" i="61"/>
  <c r="O64" i="62"/>
  <c r="R36" i="59"/>
  <c r="O93" i="62"/>
  <c r="L27" i="58"/>
  <c r="U94" i="61"/>
  <c r="U321" i="61"/>
  <c r="K161" i="76"/>
  <c r="U80" i="61"/>
  <c r="U350" i="61"/>
  <c r="R28" i="59"/>
  <c r="U145" i="61"/>
  <c r="O240" i="62"/>
  <c r="R44" i="59"/>
  <c r="R41" i="59"/>
  <c r="U195" i="61"/>
  <c r="N21" i="63"/>
  <c r="R25" i="59"/>
  <c r="U35" i="61"/>
  <c r="U89" i="61"/>
  <c r="U143" i="61"/>
  <c r="U314" i="61"/>
  <c r="O127" i="62"/>
  <c r="N33" i="63"/>
  <c r="D10" i="88"/>
  <c r="K361" i="76"/>
  <c r="K341" i="76"/>
  <c r="K323" i="76"/>
  <c r="K305" i="76"/>
  <c r="K287" i="76"/>
  <c r="K268" i="76"/>
  <c r="K250" i="76"/>
  <c r="K232" i="76"/>
  <c r="K214" i="76"/>
  <c r="K196" i="76"/>
  <c r="K178" i="76"/>
  <c r="K160" i="76"/>
  <c r="K142" i="76"/>
  <c r="K124" i="76"/>
  <c r="K349" i="76"/>
  <c r="K294" i="76"/>
  <c r="K239" i="76"/>
  <c r="K185" i="76"/>
  <c r="K131" i="76"/>
  <c r="K340" i="76"/>
  <c r="K286" i="76"/>
  <c r="K231" i="76"/>
  <c r="K177" i="76"/>
  <c r="K123" i="76"/>
  <c r="K101" i="76"/>
  <c r="K83" i="76"/>
  <c r="K65" i="76"/>
  <c r="K47" i="76"/>
  <c r="K29" i="76"/>
  <c r="L19" i="75"/>
  <c r="K14" i="73"/>
  <c r="L21" i="66"/>
  <c r="O23" i="64"/>
  <c r="K343" i="76"/>
  <c r="K263" i="76"/>
  <c r="K180" i="76"/>
  <c r="K114" i="76"/>
  <c r="K60" i="76"/>
  <c r="L14" i="75"/>
  <c r="O17" i="64"/>
  <c r="K309" i="76"/>
  <c r="K225" i="76"/>
  <c r="K146" i="76"/>
  <c r="K81" i="76"/>
  <c r="K27" i="76"/>
  <c r="K300" i="76"/>
  <c r="K216" i="76"/>
  <c r="K137" i="76"/>
  <c r="K73" i="76"/>
  <c r="K18" i="76"/>
  <c r="L20" i="65"/>
  <c r="K316" i="76"/>
  <c r="K236" i="76"/>
  <c r="K153" i="76"/>
  <c r="U47" i="61"/>
  <c r="R50" i="59"/>
  <c r="R19" i="59"/>
  <c r="U19" i="61"/>
  <c r="O225" i="62"/>
  <c r="U83" i="61"/>
  <c r="L17" i="65"/>
  <c r="U40" i="61"/>
  <c r="U282" i="61"/>
  <c r="L12" i="58"/>
  <c r="U134" i="61"/>
  <c r="O201" i="62"/>
  <c r="U91" i="61"/>
  <c r="O119" i="62"/>
  <c r="U23" i="61"/>
  <c r="U49" i="61"/>
  <c r="U342" i="61"/>
  <c r="L40" i="58"/>
  <c r="U28" i="61"/>
  <c r="U100" i="61"/>
  <c r="U161" i="61"/>
  <c r="O57" i="62"/>
  <c r="O233" i="62"/>
  <c r="D17" i="88"/>
  <c r="K358" i="76"/>
  <c r="K335" i="76"/>
  <c r="K314" i="76"/>
  <c r="K293" i="76"/>
  <c r="K271" i="76"/>
  <c r="K247" i="76"/>
  <c r="K226" i="76"/>
  <c r="K205" i="76"/>
  <c r="K184" i="76"/>
  <c r="K163" i="76"/>
  <c r="K139" i="76"/>
  <c r="K118" i="76"/>
  <c r="K319" i="76"/>
  <c r="K257" i="76"/>
  <c r="K192" i="76"/>
  <c r="K120" i="76"/>
  <c r="K322" i="76"/>
  <c r="K260" i="76"/>
  <c r="K195" i="76"/>
  <c r="K134" i="76"/>
  <c r="K98" i="76"/>
  <c r="K77" i="76"/>
  <c r="K56" i="76"/>
  <c r="K35" i="76"/>
  <c r="K13" i="76"/>
  <c r="K11" i="73"/>
  <c r="L14" i="66"/>
  <c r="D28" i="88"/>
  <c r="K289" i="76"/>
  <c r="K197" i="76"/>
  <c r="K103" i="76"/>
  <c r="K42" i="76"/>
  <c r="L23" i="66"/>
  <c r="K334" i="76"/>
  <c r="K237" i="76"/>
  <c r="K129" i="76"/>
  <c r="K63" i="76"/>
  <c r="K20" i="73"/>
  <c r="K325" i="76"/>
  <c r="K233" i="76"/>
  <c r="K125" i="76"/>
  <c r="K55" i="76"/>
  <c r="K16" i="73"/>
  <c r="K345" i="76"/>
  <c r="K240" i="76"/>
  <c r="K132" i="76"/>
  <c r="K76" i="76"/>
  <c r="K21" i="76"/>
  <c r="L13" i="66"/>
  <c r="N73" i="63"/>
  <c r="D12" i="88"/>
  <c r="K97" i="76"/>
  <c r="N72" i="63"/>
  <c r="O179" i="62"/>
  <c r="O153" i="62"/>
  <c r="O120" i="62"/>
  <c r="O83" i="62"/>
  <c r="O56" i="62"/>
  <c r="O19" i="62"/>
  <c r="U337" i="61"/>
  <c r="U307" i="61"/>
  <c r="U277" i="61"/>
  <c r="U241" i="61"/>
  <c r="U211" i="61"/>
  <c r="U184" i="61"/>
  <c r="K168" i="76"/>
  <c r="L11" i="75"/>
  <c r="N51" i="63"/>
  <c r="N32" i="63"/>
  <c r="N13" i="63"/>
  <c r="O251" i="62"/>
  <c r="O229" i="62"/>
  <c r="O211" i="62"/>
  <c r="O189" i="62"/>
  <c r="O144" i="62"/>
  <c r="O107" i="62"/>
  <c r="O62" i="62"/>
  <c r="O22" i="62"/>
  <c r="U331" i="61"/>
  <c r="U289" i="61"/>
  <c r="U244" i="61"/>
  <c r="U199" i="61"/>
  <c r="K90" i="76"/>
  <c r="N40" i="63"/>
  <c r="O239" i="62"/>
  <c r="O186" i="62"/>
  <c r="O133" i="62"/>
  <c r="O78" i="62"/>
  <c r="O23" i="62"/>
  <c r="U320" i="61"/>
  <c r="U265" i="61"/>
  <c r="U209" i="61"/>
  <c r="U177" i="61"/>
  <c r="U144" i="61"/>
  <c r="U114" i="61"/>
  <c r="U75" i="61"/>
  <c r="U45" i="61"/>
  <c r="U12" i="61"/>
  <c r="R23" i="59"/>
  <c r="L29" i="58"/>
  <c r="N69" i="63"/>
  <c r="O216" i="62"/>
  <c r="O66" i="62"/>
  <c r="U279" i="61"/>
  <c r="N78" i="63"/>
  <c r="O212" i="62"/>
  <c r="O124" i="62"/>
  <c r="O14" i="62"/>
  <c r="K218" i="76"/>
  <c r="N74" i="63"/>
  <c r="O262" i="62"/>
  <c r="O255" i="62"/>
  <c r="O154" i="62"/>
  <c r="O99" i="62"/>
  <c r="O44" i="62"/>
  <c r="U341" i="61"/>
  <c r="U287" i="61"/>
  <c r="U230" i="61"/>
  <c r="U162" i="61"/>
  <c r="U117" i="61"/>
  <c r="U84" i="61"/>
  <c r="U42" i="61"/>
  <c r="R49" i="59"/>
  <c r="L50" i="58"/>
  <c r="L10" i="58"/>
  <c r="K93" i="76"/>
  <c r="N34" i="63"/>
  <c r="O193" i="62"/>
  <c r="O102" i="62"/>
  <c r="U351" i="61"/>
  <c r="U272" i="61"/>
  <c r="K272" i="76"/>
  <c r="N56" i="63"/>
  <c r="O218" i="62"/>
  <c r="O94" i="62"/>
  <c r="U336" i="61"/>
  <c r="L46" i="58"/>
  <c r="U34" i="61"/>
  <c r="U95" i="61"/>
  <c r="U149" i="61"/>
  <c r="O35" i="62"/>
  <c r="O198" i="62"/>
  <c r="L25" i="58"/>
  <c r="U31" i="61"/>
  <c r="U110" i="61"/>
  <c r="L34" i="58"/>
  <c r="N55" i="63"/>
  <c r="O188" i="62"/>
  <c r="K189" i="76"/>
  <c r="O24" i="62"/>
  <c r="U137" i="61"/>
  <c r="K194" i="76"/>
  <c r="U148" i="61"/>
  <c r="N41" i="63"/>
  <c r="U119" i="61"/>
  <c r="L24" i="58"/>
  <c r="U189" i="61"/>
  <c r="K39" i="76"/>
  <c r="L43" i="58"/>
  <c r="U269" i="61"/>
  <c r="R18" i="59"/>
  <c r="U53" i="61"/>
  <c r="U125" i="61"/>
  <c r="U353" i="61"/>
  <c r="O217" i="62"/>
  <c r="D38" i="88"/>
  <c r="K351" i="76"/>
  <c r="K326" i="76"/>
  <c r="K299" i="76"/>
  <c r="K274" i="76"/>
  <c r="K244" i="76"/>
  <c r="K220" i="76"/>
  <c r="K193" i="76"/>
  <c r="K169" i="76"/>
  <c r="K145" i="76"/>
  <c r="D31" i="88"/>
  <c r="K301" i="76"/>
  <c r="K221" i="76"/>
  <c r="K149" i="76"/>
  <c r="K333" i="76"/>
  <c r="K249" i="76"/>
  <c r="K170" i="76"/>
  <c r="K110" i="76"/>
  <c r="K86" i="76"/>
  <c r="K59" i="76"/>
  <c r="K32" i="76"/>
  <c r="L13" i="75"/>
  <c r="K14" i="67"/>
  <c r="O19" i="64"/>
  <c r="K306" i="76"/>
  <c r="K176" i="76"/>
  <c r="K85" i="76"/>
  <c r="K12" i="76"/>
  <c r="K366" i="76"/>
  <c r="K254" i="76"/>
  <c r="K117" i="76"/>
  <c r="K45" i="76"/>
  <c r="D21" i="88"/>
  <c r="K266" i="76"/>
  <c r="K158" i="76"/>
  <c r="K48" i="76"/>
  <c r="L22" i="66"/>
  <c r="K291" i="76"/>
  <c r="K182" i="76"/>
  <c r="K87" i="76"/>
  <c r="K14" i="76"/>
  <c r="L12" i="65"/>
  <c r="N64" i="63"/>
  <c r="K243" i="76"/>
  <c r="L20" i="66"/>
  <c r="O176" i="62"/>
  <c r="O141" i="62"/>
  <c r="O98" i="62"/>
  <c r="O65" i="62"/>
  <c r="O25" i="62"/>
  <c r="U334" i="61"/>
  <c r="U295" i="61"/>
  <c r="U261" i="61"/>
  <c r="U220" i="61"/>
  <c r="U187" i="61"/>
  <c r="K147" i="76"/>
  <c r="N75" i="63"/>
  <c r="N42" i="63"/>
  <c r="N19" i="63"/>
  <c r="O254" i="62"/>
  <c r="O226" i="62"/>
  <c r="O206" i="62"/>
  <c r="O164" i="62"/>
  <c r="O116" i="62"/>
  <c r="O74" i="62"/>
  <c r="O16" i="62"/>
  <c r="U319" i="61"/>
  <c r="U267" i="61"/>
  <c r="U217" i="61"/>
  <c r="K100" i="76"/>
  <c r="N28" i="63"/>
  <c r="O221" i="62"/>
  <c r="O158" i="62"/>
  <c r="O96" i="62"/>
  <c r="O30" i="62"/>
  <c r="U309" i="61"/>
  <c r="U245" i="61"/>
  <c r="U212" i="61"/>
  <c r="U153" i="61"/>
  <c r="U120" i="61"/>
  <c r="U69" i="61"/>
  <c r="U33" i="61"/>
  <c r="R40" i="59"/>
  <c r="L41" i="58"/>
  <c r="O14" i="64"/>
  <c r="O181" i="62"/>
  <c r="O36" i="62"/>
  <c r="U204" i="61"/>
  <c r="N11" i="63"/>
  <c r="O142" i="62"/>
  <c r="U347" i="61"/>
  <c r="K20" i="76"/>
  <c r="N31" i="63"/>
  <c r="O224" i="62"/>
  <c r="O160" i="62"/>
  <c r="O88" i="62"/>
  <c r="O26" i="62"/>
  <c r="U312" i="61"/>
  <c r="U248" i="61"/>
  <c r="U168" i="61"/>
  <c r="U111" i="61"/>
  <c r="U72" i="61"/>
  <c r="U21" i="61"/>
  <c r="R20" i="59"/>
  <c r="L16" i="58"/>
  <c r="K46" i="76"/>
  <c r="O253" i="62"/>
  <c r="O146" i="62"/>
  <c r="O29" i="62"/>
  <c r="U290" i="61"/>
  <c r="K255" i="76"/>
  <c r="N18" i="63"/>
  <c r="O21" i="62"/>
  <c r="L39" i="58"/>
  <c r="U41" i="61"/>
  <c r="U113" i="61"/>
  <c r="U178" i="61"/>
  <c r="O145" i="62"/>
  <c r="O22" i="64"/>
  <c r="U38" i="61"/>
  <c r="U128" i="61"/>
  <c r="U200" i="61"/>
  <c r="U275" i="61"/>
  <c r="O115" i="62"/>
  <c r="L15" i="75"/>
  <c r="L37" i="58"/>
  <c r="R54" i="59"/>
  <c r="U61" i="61"/>
  <c r="U115" i="61"/>
  <c r="U169" i="61"/>
  <c r="U224" i="61"/>
  <c r="U281" i="61"/>
  <c r="O82" i="62"/>
  <c r="O244" i="62"/>
  <c r="K298" i="76"/>
  <c r="U239" i="61"/>
  <c r="U155" i="61"/>
  <c r="K15" i="67"/>
  <c r="L45" i="58"/>
  <c r="L16" i="66"/>
  <c r="U203" i="61"/>
  <c r="L42" i="58"/>
  <c r="K144" i="76"/>
  <c r="U173" i="61"/>
  <c r="R12" i="59"/>
  <c r="U243" i="61"/>
  <c r="D15" i="88"/>
  <c r="U13" i="61"/>
  <c r="O100" i="62"/>
  <c r="R38" i="59"/>
  <c r="U64" i="61"/>
  <c r="U136" i="61"/>
  <c r="O17" i="62"/>
  <c r="N17" i="63"/>
  <c r="D30" i="88"/>
  <c r="K348" i="76"/>
  <c r="K320" i="76"/>
  <c r="K296" i="76"/>
  <c r="K265" i="76"/>
  <c r="K241" i="76"/>
  <c r="K217" i="76"/>
  <c r="K190" i="76"/>
  <c r="K166" i="76"/>
  <c r="K136" i="76"/>
  <c r="D18" i="88"/>
  <c r="K283" i="76"/>
  <c r="K210" i="76"/>
  <c r="K138" i="76"/>
  <c r="K315" i="76"/>
  <c r="K242" i="76"/>
  <c r="K159" i="76"/>
  <c r="K107" i="76"/>
  <c r="K80" i="76"/>
  <c r="K53" i="76"/>
  <c r="K26" i="76"/>
  <c r="L14" i="74"/>
  <c r="K11" i="67"/>
  <c r="O16" i="64"/>
  <c r="K285" i="76"/>
  <c r="K155" i="76"/>
  <c r="K78" i="76"/>
  <c r="K17" i="73"/>
  <c r="K346" i="76"/>
  <c r="K204" i="76"/>
  <c r="K106" i="76"/>
  <c r="K34" i="76"/>
  <c r="K356" i="76"/>
  <c r="K245" i="76"/>
  <c r="K109" i="76"/>
  <c r="K37" i="76"/>
  <c r="O24" i="64"/>
  <c r="K273" i="76"/>
  <c r="K165" i="76"/>
  <c r="K69" i="76"/>
  <c r="L12" i="75"/>
  <c r="O15" i="64"/>
  <c r="N61" i="63"/>
  <c r="K164" i="76"/>
  <c r="N65" i="63"/>
  <c r="O170" i="62"/>
  <c r="O138" i="62"/>
  <c r="O92" i="62"/>
  <c r="O59" i="62"/>
  <c r="O13" i="62"/>
  <c r="U328" i="61"/>
  <c r="U292" i="61"/>
  <c r="U250" i="61"/>
  <c r="U214" i="61"/>
  <c r="K336" i="76"/>
  <c r="K111" i="76"/>
  <c r="N68" i="63"/>
  <c r="N39" i="63"/>
  <c r="N16" i="63"/>
  <c r="O248" i="62"/>
  <c r="O223" i="62"/>
  <c r="O203" i="62"/>
  <c r="O159" i="62"/>
  <c r="O113" i="62"/>
  <c r="O53" i="62"/>
  <c r="U361" i="61"/>
  <c r="U310" i="61"/>
  <c r="U258" i="61"/>
  <c r="U208" i="61"/>
  <c r="K79" i="76"/>
  <c r="N20" i="63"/>
  <c r="O210" i="62"/>
  <c r="O151" i="62"/>
  <c r="O85" i="62"/>
  <c r="O12" i="62"/>
  <c r="U302" i="61"/>
  <c r="U234" i="61"/>
  <c r="U194" i="61"/>
  <c r="U150" i="61"/>
  <c r="U108" i="61"/>
  <c r="U66" i="61"/>
  <c r="U30" i="61"/>
  <c r="R33" i="59"/>
  <c r="L35" i="58"/>
  <c r="N46" i="63"/>
  <c r="O163" i="62"/>
  <c r="O11" i="62"/>
  <c r="U197" i="61"/>
  <c r="O230" i="62"/>
  <c r="O105" i="62"/>
  <c r="U318" i="61"/>
  <c r="L18" i="75"/>
  <c r="N23" i="63"/>
  <c r="O213" i="62"/>
  <c r="O143" i="62"/>
  <c r="O81" i="62"/>
  <c r="O15" i="62"/>
  <c r="U305" i="61"/>
  <c r="U237" i="61"/>
  <c r="U156" i="61"/>
  <c r="U105" i="61"/>
  <c r="U60" i="61"/>
  <c r="U15" i="61"/>
  <c r="R14" i="59"/>
  <c r="K363" i="76"/>
  <c r="K25" i="76"/>
  <c r="O227" i="62"/>
  <c r="O139" i="62"/>
  <c r="O18" i="62"/>
  <c r="U252" i="61"/>
  <c r="K140" i="76"/>
  <c r="O257" i="62"/>
  <c r="O131" i="62"/>
  <c r="U354" i="61"/>
  <c r="R13" i="59"/>
  <c r="U52" i="61"/>
  <c r="U124" i="61"/>
  <c r="U317" i="61"/>
  <c r="O183" i="62"/>
  <c r="L36" i="58"/>
  <c r="U67" i="61"/>
  <c r="U139" i="61"/>
  <c r="U213" i="61"/>
  <c r="U288" i="61"/>
  <c r="O169" i="62"/>
  <c r="K64" i="76"/>
  <c r="L51" i="58"/>
  <c r="U14" i="61"/>
  <c r="U68" i="61"/>
  <c r="U122" i="61"/>
  <c r="U176" i="61"/>
  <c r="U228" i="61"/>
  <c r="U285" i="61"/>
  <c r="O97" i="62"/>
  <c r="O260" i="62"/>
  <c r="K303" i="76"/>
  <c r="K215" i="76"/>
  <c r="N14" i="63"/>
  <c r="R39" i="59"/>
  <c r="K282" i="76"/>
  <c r="U112" i="61"/>
  <c r="K276" i="76"/>
  <c r="U259" i="61"/>
  <c r="R31" i="59"/>
  <c r="U225" i="61"/>
  <c r="R16" i="59"/>
  <c r="U221" i="61"/>
  <c r="U22" i="61"/>
  <c r="U306" i="61"/>
  <c r="L28" i="58"/>
  <c r="U56" i="61"/>
  <c r="O155" i="62"/>
  <c r="R45" i="59"/>
  <c r="U71" i="61"/>
  <c r="U154" i="61"/>
  <c r="O72" i="62"/>
  <c r="N63" i="63"/>
  <c r="D20" i="88"/>
  <c r="K344" i="76"/>
  <c r="K317" i="76"/>
  <c r="K290" i="76"/>
  <c r="K262" i="76"/>
  <c r="K238" i="76"/>
  <c r="K211" i="76"/>
  <c r="K187" i="76"/>
  <c r="O205" i="62"/>
  <c r="U339" i="61"/>
  <c r="U210" i="61"/>
  <c r="U140" i="61"/>
  <c r="U50" i="61"/>
  <c r="R22" i="59"/>
  <c r="L13" i="65"/>
  <c r="U357" i="61"/>
  <c r="U182" i="61"/>
  <c r="U85" i="61"/>
  <c r="N52" i="63"/>
  <c r="O75" i="62"/>
  <c r="U106" i="61"/>
  <c r="R32" i="59"/>
  <c r="O51" i="62"/>
  <c r="O237" i="62"/>
  <c r="U186" i="61"/>
  <c r="U326" i="61"/>
  <c r="O157" i="62"/>
  <c r="L14" i="65"/>
  <c r="L23" i="58"/>
  <c r="R43" i="59"/>
  <c r="U78" i="61"/>
  <c r="U141" i="61"/>
  <c r="U256" i="61"/>
  <c r="U348" i="61"/>
  <c r="O106" i="62"/>
  <c r="O190" i="62"/>
  <c r="N43" i="63"/>
  <c r="K359" i="76"/>
  <c r="O149" i="62"/>
  <c r="N60" i="63"/>
  <c r="O55" i="62"/>
  <c r="O265" i="62"/>
  <c r="L44" i="58"/>
  <c r="U18" i="61"/>
  <c r="U81" i="61"/>
  <c r="U135" i="61"/>
  <c r="U191" i="61"/>
  <c r="U284" i="61"/>
  <c r="O41" i="62"/>
  <c r="O122" i="62"/>
  <c r="O228" i="62"/>
  <c r="N66" i="63"/>
  <c r="U223" i="61"/>
  <c r="U298" i="61"/>
  <c r="O31" i="62"/>
  <c r="O95" i="62"/>
  <c r="O173" i="62"/>
  <c r="O266" i="62"/>
  <c r="O258" i="62"/>
  <c r="N29" i="63"/>
  <c r="O20" i="64"/>
  <c r="K310" i="76"/>
  <c r="U226" i="61"/>
  <c r="U280" i="61"/>
  <c r="U343" i="61"/>
  <c r="O43" i="62"/>
  <c r="O104" i="62"/>
  <c r="O161" i="62"/>
  <c r="S15" i="71"/>
  <c r="K327" i="76"/>
  <c r="L15" i="65"/>
  <c r="K51" i="76"/>
  <c r="K186" i="76"/>
  <c r="K350" i="76"/>
  <c r="K66" i="76"/>
  <c r="K191" i="76"/>
  <c r="K13" i="67"/>
  <c r="K88" i="76"/>
  <c r="K258" i="76"/>
  <c r="L15" i="66"/>
  <c r="K96" i="76"/>
  <c r="K234" i="76"/>
  <c r="L11" i="65"/>
  <c r="K18" i="73"/>
  <c r="K38" i="76"/>
  <c r="K71" i="76"/>
  <c r="K113" i="76"/>
  <c r="K213" i="76"/>
  <c r="K353" i="76"/>
  <c r="K174" i="76"/>
  <c r="K312" i="76"/>
  <c r="K130" i="76"/>
  <c r="K172" i="76"/>
  <c r="K223" i="76"/>
  <c r="K277" i="76"/>
  <c r="K329" i="76"/>
  <c r="D26" i="88"/>
  <c r="U299" i="61"/>
  <c r="U46" i="61"/>
  <c r="U231" i="61"/>
  <c r="N71" i="63"/>
  <c r="O162" i="62"/>
  <c r="O172" i="62"/>
  <c r="L12" i="66"/>
  <c r="U207" i="61"/>
  <c r="U181" i="61"/>
  <c r="U170" i="61"/>
  <c r="O191" i="62"/>
  <c r="U324" i="61"/>
  <c r="U206" i="61"/>
  <c r="U133" i="61"/>
  <c r="U43" i="61"/>
  <c r="R15" i="59"/>
  <c r="O263" i="62"/>
  <c r="U303" i="61"/>
  <c r="U175" i="61"/>
  <c r="U74" i="61"/>
  <c r="N37" i="63"/>
  <c r="U332" i="61"/>
  <c r="U88" i="61"/>
  <c r="R24" i="59"/>
  <c r="O58" i="62"/>
  <c r="O249" i="62"/>
  <c r="U215" i="61"/>
  <c r="U333" i="61"/>
  <c r="O174" i="62"/>
  <c r="L19" i="66"/>
  <c r="L26" i="58"/>
  <c r="R55" i="59"/>
  <c r="U90" i="61"/>
  <c r="U147" i="61"/>
  <c r="U268" i="61"/>
  <c r="U359" i="61"/>
  <c r="O118" i="62"/>
  <c r="O196" i="62"/>
  <c r="N50" i="63"/>
  <c r="U293" i="61"/>
  <c r="O166" i="62"/>
  <c r="K135" i="76"/>
  <c r="O84" i="62"/>
  <c r="N27" i="63"/>
  <c r="R11" i="59"/>
  <c r="U24" i="61"/>
  <c r="U87" i="61"/>
  <c r="U138" i="61"/>
  <c r="U198" i="61"/>
  <c r="U291" i="61"/>
  <c r="O49" i="62"/>
  <c r="O140" i="62"/>
  <c r="O247" i="62"/>
  <c r="S11" i="71"/>
  <c r="U232" i="61"/>
  <c r="U304" i="61"/>
  <c r="O37" i="62"/>
  <c r="O101" i="62"/>
  <c r="O182" i="62"/>
  <c r="O220" i="62"/>
  <c r="O261" i="62"/>
  <c r="N36" i="63"/>
  <c r="K17" i="76"/>
  <c r="K331" i="76"/>
  <c r="U229" i="61"/>
  <c r="U286" i="61"/>
  <c r="U349" i="61"/>
  <c r="O50" i="62"/>
  <c r="O110" i="62"/>
  <c r="O167" i="62"/>
  <c r="K28" i="76"/>
  <c r="N58" i="63"/>
  <c r="K12" i="67"/>
  <c r="K58" i="76"/>
  <c r="K207" i="76"/>
  <c r="D19" i="88"/>
  <c r="K84" i="76"/>
  <c r="K212" i="76"/>
  <c r="K12" i="73"/>
  <c r="K99" i="76"/>
  <c r="K279" i="76"/>
  <c r="S14" i="71"/>
  <c r="K122" i="76"/>
  <c r="K251" i="76"/>
  <c r="L18" i="65"/>
  <c r="L11" i="74"/>
  <c r="K41" i="76"/>
  <c r="K74" i="76"/>
  <c r="K116" i="76"/>
  <c r="K224" i="76"/>
  <c r="K360" i="76"/>
  <c r="K203" i="76"/>
  <c r="K330" i="76"/>
  <c r="K133" i="76"/>
  <c r="K175" i="76"/>
  <c r="K229" i="76"/>
  <c r="K281" i="76"/>
  <c r="K332" i="76"/>
  <c r="D42" i="88"/>
  <c r="U179" i="61"/>
  <c r="U17" i="61"/>
  <c r="U146" i="61"/>
  <c r="N24" i="63"/>
  <c r="O38" i="62"/>
  <c r="O134" i="62"/>
  <c r="O256" i="62"/>
  <c r="U165" i="61"/>
  <c r="U58" i="61"/>
  <c r="U296" i="61"/>
  <c r="K13" i="73"/>
  <c r="O152" i="62"/>
  <c r="U266" i="61"/>
  <c r="U192" i="61"/>
  <c r="U104" i="61"/>
  <c r="U32" i="61"/>
  <c r="L30" i="58"/>
  <c r="O222" i="62"/>
  <c r="U255" i="61"/>
  <c r="U163" i="61"/>
  <c r="U20" i="61"/>
  <c r="O252" i="62"/>
  <c r="U166" i="61"/>
  <c r="U77" i="61"/>
  <c r="L21" i="58"/>
  <c r="O76" i="62"/>
  <c r="N38" i="63"/>
  <c r="U222" i="61"/>
  <c r="O47" i="62"/>
  <c r="O199" i="62"/>
  <c r="K119" i="76"/>
  <c r="L32" i="58"/>
  <c r="U27" i="61"/>
  <c r="U96" i="61"/>
  <c r="U174" i="61"/>
  <c r="U276" i="61"/>
  <c r="O33" i="62"/>
  <c r="O125" i="62"/>
  <c r="O231" i="62"/>
  <c r="O11" i="64"/>
  <c r="O32" i="62"/>
  <c r="O177" i="62"/>
  <c r="U240" i="61"/>
  <c r="O109" i="62"/>
  <c r="L19" i="65"/>
  <c r="R17" i="59"/>
  <c r="U39" i="61"/>
  <c r="U93" i="61"/>
  <c r="U159" i="61"/>
  <c r="U216" i="61"/>
  <c r="U327" i="61"/>
  <c r="O60" i="62"/>
  <c r="O168" i="62"/>
  <c r="O259" i="62"/>
  <c r="K198" i="76"/>
  <c r="U238" i="61"/>
  <c r="U325" i="61"/>
  <c r="O40" i="62"/>
  <c r="O123" i="62"/>
  <c r="O195" i="62"/>
  <c r="O232" i="62"/>
  <c r="O264" i="62"/>
  <c r="N45" i="63"/>
  <c r="K57" i="76"/>
  <c r="U193" i="61"/>
  <c r="U235" i="61"/>
  <c r="U301" i="61"/>
  <c r="U355" i="61"/>
  <c r="O68" i="62"/>
  <c r="O126" i="62"/>
  <c r="O185" i="62"/>
  <c r="K43" i="76"/>
  <c r="N67" i="63"/>
  <c r="S12" i="71"/>
  <c r="K94" i="76"/>
  <c r="K219" i="76"/>
  <c r="K16" i="67"/>
  <c r="K91" i="76"/>
  <c r="K270" i="76"/>
  <c r="L17" i="75"/>
  <c r="K150" i="76"/>
  <c r="K292" i="76"/>
  <c r="K24" i="76"/>
  <c r="K126" i="76"/>
  <c r="K318" i="76"/>
  <c r="L11" i="66"/>
  <c r="L16" i="75"/>
  <c r="K44" i="76"/>
  <c r="K89" i="76"/>
  <c r="K141" i="76"/>
  <c r="K267" i="76"/>
  <c r="D16" i="88"/>
  <c r="K228" i="76"/>
  <c r="K337" i="76"/>
  <c r="K148" i="76"/>
  <c r="K181" i="76"/>
  <c r="K235" i="76"/>
  <c r="K284" i="76"/>
  <c r="K338" i="76"/>
  <c r="K54" i="76"/>
  <c r="U172" i="61"/>
  <c r="R56" i="59"/>
  <c r="U92" i="61"/>
  <c r="O79" i="62"/>
  <c r="U278" i="61"/>
  <c r="U360" i="61"/>
  <c r="O215" i="62"/>
  <c r="U127" i="61"/>
  <c r="O108" i="62"/>
  <c r="O148" i="62"/>
  <c r="O13" i="64"/>
  <c r="O137" i="62"/>
  <c r="U262" i="61"/>
  <c r="U188" i="61"/>
  <c r="U97" i="61"/>
  <c r="U25" i="61"/>
  <c r="L18" i="58"/>
  <c r="O207" i="62"/>
  <c r="U249" i="61"/>
  <c r="U157" i="61"/>
  <c r="R48" i="59"/>
  <c r="O236" i="62"/>
  <c r="U160" i="61"/>
  <c r="U70" i="61"/>
  <c r="U300" i="61"/>
  <c r="O112" i="62"/>
  <c r="O18" i="64"/>
  <c r="U233" i="61"/>
  <c r="O73" i="62"/>
  <c r="O209" i="62"/>
  <c r="K201" i="76"/>
  <c r="L38" i="58"/>
  <c r="U36" i="61"/>
  <c r="U99" i="61"/>
  <c r="U183" i="61"/>
  <c r="U294" i="61"/>
  <c r="O52" i="62"/>
  <c r="O136" i="62"/>
  <c r="O243" i="62"/>
  <c r="L12" i="74"/>
  <c r="O39" i="62"/>
  <c r="O242" i="62"/>
  <c r="U260" i="61"/>
  <c r="O128" i="62"/>
  <c r="K36" i="76"/>
  <c r="R27" i="59"/>
  <c r="U51" i="61"/>
  <c r="U102" i="61"/>
  <c r="U164" i="61"/>
  <c r="U227" i="61"/>
  <c r="U338" i="61"/>
  <c r="O67" i="62"/>
  <c r="O175" i="62"/>
  <c r="O267" i="62"/>
  <c r="K307" i="76"/>
  <c r="U254" i="61"/>
  <c r="U340" i="61"/>
  <c r="O46" i="62"/>
  <c r="O129" i="62"/>
  <c r="O197" i="62"/>
  <c r="O235" i="62"/>
  <c r="O268" i="62"/>
  <c r="N48" i="63"/>
  <c r="K72" i="76"/>
  <c r="U196" i="61"/>
  <c r="U247" i="61"/>
  <c r="U313" i="61"/>
  <c r="U358" i="61"/>
  <c r="O71" i="62"/>
  <c r="O132" i="62"/>
  <c r="O192" i="62"/>
  <c r="K82" i="76"/>
  <c r="N70" i="63"/>
  <c r="K19" i="73"/>
  <c r="K105" i="76"/>
  <c r="K261" i="76"/>
  <c r="L13" i="74"/>
  <c r="K102" i="76"/>
  <c r="K288" i="76"/>
  <c r="K15" i="76"/>
  <c r="K171" i="76"/>
  <c r="K313" i="76"/>
  <c r="K31" i="76"/>
  <c r="K143" i="76"/>
  <c r="K339" i="76"/>
  <c r="L17" i="66"/>
  <c r="K16" i="76"/>
  <c r="K50" i="76"/>
  <c r="K92" i="76"/>
  <c r="K152" i="76"/>
  <c r="K278" i="76"/>
  <c r="D29" i="88"/>
  <c r="K246" i="76"/>
  <c r="K357" i="76"/>
  <c r="K151" i="76"/>
  <c r="K199" i="76"/>
  <c r="K253" i="76"/>
  <c r="K302" i="76"/>
  <c r="K355" i="76"/>
  <c r="O180" i="62"/>
  <c r="U118" i="61"/>
  <c r="L33" i="58"/>
  <c r="L17" i="58"/>
  <c r="U130" i="61"/>
  <c r="U65" i="61"/>
  <c r="U109" i="61"/>
  <c r="U44" i="61"/>
  <c r="O54" i="62"/>
  <c r="L52" i="58"/>
  <c r="N59" i="63"/>
  <c r="O42" i="62"/>
  <c r="U246" i="61"/>
  <c r="U158" i="61"/>
  <c r="U86" i="61"/>
  <c r="R42" i="59"/>
  <c r="L11" i="58"/>
  <c r="O61" i="62"/>
  <c r="U236" i="61"/>
  <c r="U121" i="61"/>
  <c r="R29" i="59"/>
  <c r="O130" i="62"/>
  <c r="U142" i="61"/>
  <c r="U16" i="61"/>
  <c r="U311" i="61"/>
  <c r="O184" i="62"/>
  <c r="K61" i="76"/>
  <c r="U297" i="61"/>
  <c r="O91" i="62"/>
  <c r="N15" i="63"/>
  <c r="K222" i="76"/>
  <c r="R30" i="59"/>
  <c r="U48" i="61"/>
  <c r="U123" i="61"/>
  <c r="U201" i="61"/>
  <c r="U323" i="61"/>
  <c r="O63" i="62"/>
  <c r="O171" i="62"/>
  <c r="O250" i="62"/>
  <c r="K115" i="76"/>
  <c r="O69" i="62"/>
  <c r="N30" i="63"/>
  <c r="U315" i="61"/>
  <c r="O234" i="62"/>
  <c r="L13" i="58"/>
  <c r="R46" i="59"/>
  <c r="U57" i="61"/>
  <c r="U126" i="61"/>
  <c r="U171" i="61"/>
  <c r="U253" i="61"/>
  <c r="U345" i="61"/>
  <c r="O103" i="62"/>
  <c r="O194" i="62"/>
  <c r="N47" i="63"/>
  <c r="K324" i="76"/>
  <c r="U274" i="61"/>
  <c r="U346" i="61"/>
  <c r="O80" i="62"/>
  <c r="O135" i="62"/>
  <c r="O208" i="62"/>
  <c r="O241" i="62"/>
  <c r="N22" i="63"/>
  <c r="N54" i="63"/>
  <c r="K173" i="76"/>
  <c r="U202" i="61"/>
  <c r="U264" i="61"/>
  <c r="U316" i="61"/>
  <c r="O28" i="62"/>
  <c r="O77" i="62"/>
  <c r="O147" i="62"/>
  <c r="O200" i="62"/>
  <c r="K248" i="76"/>
  <c r="N77" i="63"/>
  <c r="K33" i="76"/>
  <c r="K112" i="76"/>
  <c r="K295" i="76"/>
  <c r="K11" i="76"/>
  <c r="K162" i="76"/>
  <c r="K321" i="76"/>
  <c r="K52" i="76"/>
  <c r="K183" i="76"/>
  <c r="D23" i="88"/>
  <c r="K49" i="76"/>
  <c r="K209" i="76"/>
  <c r="K362" i="76"/>
  <c r="K17" i="67"/>
  <c r="K19" i="76"/>
  <c r="K62" i="76"/>
  <c r="K95" i="76"/>
  <c r="K188" i="76"/>
  <c r="K297" i="76"/>
  <c r="K156" i="76"/>
  <c r="K264" i="76"/>
  <c r="K121" i="76"/>
  <c r="K154" i="76"/>
  <c r="K202" i="76"/>
  <c r="K256" i="76"/>
  <c r="K308" i="76"/>
  <c r="K365" i="76"/>
  <c r="O165" i="62"/>
  <c r="U107" i="61"/>
  <c r="L22" i="58"/>
  <c r="O20" i="62"/>
  <c r="U76" i="61"/>
  <c r="U26" i="61"/>
  <c r="U55" i="61"/>
  <c r="L31" i="58"/>
  <c r="U152" i="61"/>
  <c r="U116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930]}"/>
    <s v="{[Medida].[Medida].&amp;[2]}"/>
    <s v="{[Keren].[Keren].[All]}"/>
    <s v="{[Cheshbon KM].[Hie Peilut].[Chevra].&amp;[358]&amp;[Kod_Peilut_L7_912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<sst xmlns="http://schemas.openxmlformats.org/spreadsheetml/2006/main" count="8031" uniqueCount="2417">
  <si>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</si>
  <si>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</si>
  <si>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</si>
  <si>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</si>
  <si>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</si>
  <si>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</si>
  <si>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</si>
  <si>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</si>
  <si>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</si>
  <si>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</si>
  <si>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</si>
  <si>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</si>
  <si>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</si>
  <si>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</si>
  <si>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</si>
  <si>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</si>
  <si>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</si>
  <si>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</si>
  <si>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</si>
  <si>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</si>
  <si>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</si>
  <si>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</si>
  <si>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</si>
  <si>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</si>
  <si>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</si>
  <si>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</si>
  <si>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</si>
  <si>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</si>
  <si>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</si>
  <si>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</si>
  <si>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</si>
  <si>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</si>
  <si>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</si>
  <si>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</si>
  <si>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</si>
  <si>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</si>
  <si>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</si>
  <si>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</si>
  <si>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</si>
  <si>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</si>
  <si>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</si>
  <si>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</si>
  <si>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</si>
  <si>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</si>
  <si>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</si>
  <si>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</si>
  <si>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</si>
  <si>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</si>
  <si>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</si>
  <si>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</si>
  <si>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</si>
  <si>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</si>
  <si>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</si>
  <si>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</si>
  <si>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</si>
  <si>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</si>
  <si>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</si>
  <si>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</si>
  <si>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</si>
  <si>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</si>
  <si>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</si>
  <si>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</si>
  <si>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</si>
  <si>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</si>
  <si>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</si>
  <si>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</si>
  <si>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</si>
  <si>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</si>
  <si>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</si>
  <si>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</si>
  <si>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</si>
  <si>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</si>
  <si>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</si>
  <si>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</si>
  <si>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</si>
  <si>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</si>
  <si>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</si>
  <si>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</si>
  <si>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</si>
  <si>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</si>
  <si>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</si>
  <si>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</si>
  <si>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</si>
  <si>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</si>
  <si>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</si>
  <si>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</si>
  <si>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</si>
  <si>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</si>
  <si>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</si>
  <si>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</si>
  <si>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</si>
  <si>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</si>
  <si>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</si>
  <si>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</si>
  <si>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</si>
  <si>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</si>
  <si>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</si>
  <si>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</si>
  <si>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</si>
  <si>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</si>
  <si>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</si>
  <si>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</si>
  <si>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</si>
  <si>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</si>
  <si>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</si>
  <si>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</si>
  <si>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</si>
  <si>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</si>
  <si>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</si>
  <si>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</si>
  <si>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</si>
  <si>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</si>
  <si>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</si>
  <si>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</si>
  <si>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</si>
  <si>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</si>
  <si>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</si>
  <si>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</si>
  <si>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</si>
  <si>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</si>
  <si>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</si>
  <si>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</si>
  <si>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</si>
  <si>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</si>
  <si>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</si>
  <si>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</si>
  <si>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</si>
  <si>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</si>
  <si>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</si>
  <si>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</si>
  <si>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</si>
  <si>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</si>
  <si>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</si>
  <si>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</si>
  <si>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</si>
  <si>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</si>
  <si>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</si>
  <si>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</si>
  <si>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</si>
  <si>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</si>
  <si>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</si>
  <si>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</si>
  <si>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</si>
  <si>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</si>
  <si>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</si>
  <si>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</si>
  <si>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</si>
  <si>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</si>
  <si>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</si>
  <si>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</si>
  <si>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</si>
  <si>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</si>
  <si>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</si>
  <si>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</si>
  <si>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</si>
  <si>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</si>
  <si>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</si>
  <si>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</si>
  <si>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</si>
  <si>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</si>
  <si>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</si>
  <si>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</si>
  <si>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</si>
  <si>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</si>
  <si>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</si>
  <si>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</si>
  <si>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</si>
  <si>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</si>
  <si>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</si>
  <si>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</si>
  <si>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</si>
  <si>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</si>
  <si>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</si>
  <si>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</si>
  <si>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</si>
  <si>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</si>
  <si>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</si>
  <si>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</si>
  <si>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</si>
  <si>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</si>
  <si>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</si>
  <si>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</si>
  <si>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קרנות גידור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</si>
  <si>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</si>
  <si>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</si>
  <si>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</si>
  <si>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</si>
  <si>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</si>
  <si>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</si>
  <si>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</si>
  <si>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</si>
  <si>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</si>
  <si>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</si>
  <si>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</si>
  <si>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</si>
  <si>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</si>
  <si>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</si>
  <si>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</si>
  <si>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</si>
  <si>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</si>
  <si>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</si>
  <si>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</si>
  <si>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</si>
  <si>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</si>
  <si>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</si>
  <si>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</si>
  <si>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</si>
  <si>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</si>
  <si>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</si>
  <si>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</si>
  <si>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</si>
  <si>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</si>
  <si>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</si>
  <si>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</si>
  <si>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</si>
  <si>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</si>
  <si>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</si>
  <si>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</si>
  <si>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</si>
  <si>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</si>
  <si>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</si>
  <si>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</si>
  <si>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</si>
  <si>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</si>
  <si>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</si>
  <si>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</si>
  <si>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</si>
  <si>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</si>
  <si>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</si>
  <si>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</si>
  <si>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</si>
  <si>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</si>
  <si>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</si>
  <si>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</si>
  <si>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</si>
  <si>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</si>
  <si>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</si>
  <si>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</si>
  <si>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</si>
  <si>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</si>
  <si>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</si>
  <si>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</si>
  <si>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</si>
  <si>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</si>
  <si>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</si>
  <si>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</si>
  <si>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</si>
  <si>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</si>
  <si>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</si>
  <si>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</si>
  <si>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</si>
  <si>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</si>
  <si>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</si>
  <si>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</si>
  <si>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</si>
  <si>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</si>
  <si>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</si>
  <si>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</si>
  <si>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</si>
  <si>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</si>
  <si>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</si>
  <si>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</si>
  <si>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</si>
  <si>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</si>
  <si>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</si>
  <si>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</si>
  <si>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</si>
  <si>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</si>
  <si>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</si>
  <si>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</si>
  <si>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</si>
  <si>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</si>
  <si>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</si>
  <si>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</si>
  <si>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</si>
  <si>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</si>
  <si>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</si>
  <si>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</si>
  <si>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</si>
  <si>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</si>
  <si>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</si>
  <si>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</si>
  <si>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</si>
  <si>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</si>
  <si>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</si>
  <si>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</si>
  <si>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</si>
  <si>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</si>
  <si>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</si>
  <si>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</si>
  <si>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</si>
  <si>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</si>
  <si>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</si>
  <si>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</si>
  <si>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</si>
  <si>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</si>
  <si>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</si>
  <si>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</si>
  <si>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</si>
  <si>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</si>
  <si>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</si>
  <si>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</si>
  <si>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</si>
  <si>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</si>
  <si>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</si>
  <si>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</si>
  <si>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</si>
  <si>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</si>
  <si>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</si>
  <si>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</si>
  <si>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</si>
  <si>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</si>
  <si>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</si>
  <si>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</si>
  <si>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</si>
  <si>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</si>
  <si>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</si>
  <si>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</si>
  <si>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</si>
  <si>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</si>
  <si>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</si>
  <si>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</si>
  <si>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</si>
  <si>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</si>
  <si>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</si>
  <si>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</si>
  <si>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</si>
  <si>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</si>
  <si>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</si>
  <si>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</si>
  <si>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</si>
  <si>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</si>
  <si>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</si>
  <si>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</si>
  <si>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</si>
  <si>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</si>
  <si>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</si>
  <si>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</si>
  <si>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</si>
  <si>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</si>
  <si>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</si>
  <si>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</si>
  <si>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</si>
  <si>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</si>
  <si>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</si>
  <si>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</si>
  <si>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</si>
  <si>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</si>
  <si>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</si>
  <si>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</si>
  <si>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</si>
  <si>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</si>
  <si>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</si>
  <si>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</si>
  <si>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</si>
  <si>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</si>
  <si>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</si>
  <si>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</si>
  <si>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</si>
  <si>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</si>
  <si>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</si>
  <si>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</si>
  <si>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</si>
  <si>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</si>
  <si>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</si>
  <si>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</si>
  <si>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</si>
  <si>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</si>
  <si>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</si>
  <si>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</si>
  <si>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</si>
  <si>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</si>
  <si>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</si>
  <si>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</si>
  <si>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</si>
  <si>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</si>
  <si>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</si>
  <si>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</si>
  <si>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</si>
  <si>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</si>
  <si>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</si>
  <si>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</si>
  <si>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</si>
  <si>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</si>
  <si>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</si>
  <si>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</si>
  <si>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</si>
  <si>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</si>
  <si>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</si>
  <si>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</si>
  <si>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</si>
  <si>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</si>
  <si>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</si>
  <si>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</si>
  <si>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</si>
  <si>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</si>
  <si>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</si>
  <si>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</si>
  <si>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</si>
  <si>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</si>
  <si>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</si>
  <si>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</si>
  <si>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</si>
  <si>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</si>
  <si>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</si>
  <si>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</si>
  <si>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</si>
  <si>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</si>
  <si>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</si>
  <si>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</si>
  <si>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</si>
  <si>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</si>
  <si>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</si>
  <si>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</si>
  <si>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</si>
  <si>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</si>
  <si>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</si>
  <si>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</si>
  <si>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</si>
  <si>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</si>
  <si>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</si>
  <si>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</si>
  <si>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</si>
  <si>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</si>
  <si>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</si>
  <si>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</si>
  <si>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</si>
  <si>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</si>
  <si>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</si>
  <si>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</si>
  <si>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</si>
  <si>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</si>
  <si>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</si>
  <si>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</si>
  <si>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</si>
  <si>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</si>
  <si>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</si>
  <si>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</si>
  <si>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</si>
  <si>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</si>
  <si>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</si>
  <si>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</si>
  <si>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</si>
  <si>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</si>
  <si>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</si>
  <si>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</si>
  <si>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</si>
  <si>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</si>
  <si>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</si>
  <si>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</si>
  <si>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</si>
  <si>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</si>
  <si>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</si>
  <si>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</si>
  <si>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</si>
  <si>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</si>
  <si>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</si>
  <si>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</si>
  <si>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</si>
  <si>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</si>
  <si>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</si>
  <si>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</si>
  <si>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</si>
  <si>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</si>
  <si>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</si>
  <si>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</si>
  <si>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</si>
  <si>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</si>
  <si>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</si>
  <si>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</si>
  <si>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</si>
  <si>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</si>
  <si>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</si>
  <si>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</si>
  <si>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</si>
  <si>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</si>
  <si>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</si>
  <si>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</si>
  <si>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</si>
  <si>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</si>
  <si>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</si>
  <si>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</si>
  <si>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</si>
  <si>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</si>
  <si>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</si>
  <si>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</si>
  <si>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</si>
  <si>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</si>
  <si>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</si>
  <si>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</si>
  <si>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</si>
  <si>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</si>
  <si>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</si>
  <si>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</si>
  <si>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</si>
  <si>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</si>
  <si>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</si>
  <si>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</si>
  <si>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</si>
  <si>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</si>
  <si>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</si>
  <si>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</si>
  <si>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</si>
  <si>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</si>
  <si>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</si>
  <si>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</si>
  <si>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</si>
  <si>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</si>
  <si>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</si>
  <si>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</si>
  <si>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</si>
  <si>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</si>
  <si>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</si>
  <si>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</si>
  <si>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</si>
  <si>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</si>
  <si>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</si>
  <si>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</si>
  <si>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</si>
  <si>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</si>
  <si>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</si>
  <si>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</si>
  <si>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</si>
  <si>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</si>
  <si>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</si>
  <si>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</si>
  <si>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</si>
  <si>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</si>
  <si>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</si>
  <si>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</si>
  <si>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</si>
  <si>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</si>
  <si>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</si>
  <si>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</si>
  <si>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</si>
  <si>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</si>
  <si>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</si>
  <si>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</si>
  <si>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</si>
  <si>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</si>
  <si>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</si>
  <si>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</si>
  <si>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</si>
  <si>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</si>
  <si>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</si>
  <si>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</si>
  <si>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</si>
  <si>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</si>
  <si>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</si>
  <si>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</si>
  <si>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</si>
  <si>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</si>
  <si>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</si>
  <si>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</si>
  <si>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</si>
  <si>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</si>
  <si>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</si>
  <si>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</si>
  <si>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</si>
  <si>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</si>
  <si>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</si>
  <si>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</si>
  <si>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</si>
  <si>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</si>
  <si>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</si>
  <si>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</si>
  <si>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</si>
  <si>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</si>
  <si>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</si>
  <si>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</si>
  <si>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</si>
  <si>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</si>
  <si>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</si>
  <si>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</si>
  <si>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</si>
  <si>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</si>
  <si>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</si>
  <si>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</si>
  <si>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</si>
  <si>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</si>
  <si>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</si>
  <si>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</si>
  <si>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</si>
  <si>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</si>
  <si>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</si>
  <si>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</si>
  <si>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</si>
  <si>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</si>
  <si>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</si>
  <si>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</si>
  <si>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</si>
  <si>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</si>
  <si>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</si>
  <si>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</si>
  <si>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</si>
  <si>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</si>
  <si>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</si>
  <si>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</si>
  <si>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</si>
  <si>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</si>
  <si>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</si>
  <si>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</si>
  <si>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</si>
  <si>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</si>
  <si>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</si>
  <si>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</si>
  <si>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</si>
  <si>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</si>
  <si>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</si>
  <si>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</si>
  <si>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</si>
  <si>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</si>
  <si>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</si>
  <si>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</si>
  <si>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</si>
  <si>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</si>
  <si>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</si>
  <si>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</si>
  <si>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</si>
  <si>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</si>
  <si>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</si>
  <si>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</si>
  <si>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</si>
  <si>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</si>
  <si>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</si>
  <si>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</si>
  <si>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</si>
  <si>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</si>
  <si>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</si>
  <si>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</si>
  <si>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</si>
  <si>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</si>
  <si>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</si>
  <si>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</si>
  <si>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</si>
  <si>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</si>
  <si>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</si>
  <si>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</si>
  <si>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</si>
  <si>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</si>
  <si>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</si>
  <si>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</si>
  <si>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</si>
  <si>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</si>
  <si>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</si>
  <si>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</si>
  <si>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</si>
  <si>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</si>
  <si>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</si>
  <si>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</si>
  <si>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</si>
  <si>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</si>
  <si>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</si>
  <si>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</si>
  <si>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</si>
  <si>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</si>
  <si>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</si>
  <si>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</si>
  <si>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</si>
  <si>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</si>
  <si>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</si>
  <si>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</si>
  <si>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</si>
  <si>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</si>
  <si>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</si>
  <si>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</si>
  <si>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</si>
  <si>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</si>
  <si>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</si>
  <si>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</si>
  <si>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</si>
  <si>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</si>
  <si>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</si>
  <si>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</si>
  <si>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</si>
  <si>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</si>
  <si>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</si>
  <si>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</si>
  <si>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</si>
  <si>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</si>
  <si>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</si>
  <si>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</si>
  <si>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</si>
  <si>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</si>
  <si>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</si>
  <si>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</si>
  <si>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</si>
  <si>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</si>
  <si>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</si>
  <si>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</si>
  <si>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</si>
  <si>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</si>
  <si>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</si>
  <si>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</si>
  <si>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</si>
  <si>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</si>
  <si>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</si>
  <si>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</si>
  <si>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</si>
  <si>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</si>
  <si>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</si>
  <si>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</si>
  <si>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</si>
  <si>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</si>
  <si>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</si>
  <si>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</si>
  <si>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</si>
  <si>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</si>
  <si>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</si>
  <si>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</si>
  <si>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</si>
  <si>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</si>
  <si>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</si>
  <si>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</si>
  <si>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</si>
  <si>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</si>
  <si>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</si>
  <si>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</si>
  <si>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</si>
  <si>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</si>
  <si>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</si>
  <si>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</si>
  <si>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</si>
  <si>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</si>
  <si>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</si>
  <si>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</si>
  <si>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</si>
  <si>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</si>
  <si>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</si>
  <si>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</si>
  <si>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</si>
  <si>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</si>
  <si>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</si>
  <si>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</si>
  <si>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</si>
  <si>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</si>
  <si>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</si>
  <si>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</si>
  <si>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</si>
  <si>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</si>
  <si>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</si>
  <si>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</si>
  <si>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</si>
  <si>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</si>
  <si>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</si>
  <si>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</si>
  <si>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</si>
  <si>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</si>
  <si>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</si>
  <si>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</si>
  <si>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</si>
  <si>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</si>
  <si>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</si>
  <si>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</si>
  <si>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</si>
  <si>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</si>
  <si>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</si>
  <si>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</si>
  <si>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</si>
  <si>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</si>
  <si>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</si>
  <si>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</si>
  <si>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</si>
  <si>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</si>
  <si>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</si>
  <si>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</si>
  <si>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</si>
  <si>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</si>
  <si>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</si>
  <si>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</si>
  <si>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</si>
  <si>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</si>
  <si>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</si>
  <si>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</si>
  <si>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</si>
  <si>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</si>
  <si>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</si>
  <si>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</si>
  <si>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</si>
  <si>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</si>
  <si>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</si>
  <si>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</si>
  <si>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</si>
  <si>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</si>
  <si>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</si>
  <si>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</si>
  <si>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</si>
  <si>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</si>
  <si>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</si>
  <si>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</si>
  <si>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</si>
  <si>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</si>
  <si>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</si>
  <si>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</si>
  <si>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</si>
  <si>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</si>
  <si>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</si>
  <si>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</si>
  <si>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</si>
  <si>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</si>
  <si>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</si>
  <si>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</si>
  <si>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</si>
  <si>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</si>
  <si>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</si>
  <si>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</si>
  <si>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</si>
  <si>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</si>
  <si>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</si>
  <si>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</si>
  <si>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</si>
  <si>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</si>
  <si>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</si>
  <si>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</si>
  <si>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</si>
  <si>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</si>
  <si>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</si>
  <si>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</si>
  <si>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</si>
  <si>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</si>
  <si>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</si>
  <si>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</si>
  <si>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</si>
  <si>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</si>
  <si>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</si>
  <si>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</si>
  <si>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</si>
  <si>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</si>
  <si>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</si>
  <si>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</si>
  <si>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</si>
  <si>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</si>
  <si>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</si>
  <si>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</si>
  <si>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</si>
  <si>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</si>
  <si>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</si>
  <si>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</si>
  <si>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</si>
  <si>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</si>
  <si>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</si>
  <si>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</si>
  <si>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</si>
  <si>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</si>
  <si>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</si>
  <si>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</si>
  <si>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</si>
  <si>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</si>
  <si>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</si>
  <si>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</si>
  <si>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</si>
  <si>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</si>
  <si>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</si>
  <si>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</si>
  <si>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</si>
  <si>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</si>
  <si>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</si>
  <si>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</si>
  <si>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</si>
  <si>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</si>
  <si>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</si>
  <si>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</si>
  <si>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</si>
  <si>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</si>
  <si>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</si>
  <si>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</si>
  <si>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</si>
  <si>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</si>
  <si>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</si>
  <si>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</si>
  <si>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</si>
  <si>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</si>
  <si>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</si>
  <si>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</si>
  <si>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</si>
  <si>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</si>
  <si>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</si>
  <si>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</si>
  <si>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</si>
  <si>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</si>
  <si>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</si>
  <si>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</si>
  <si>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</si>
  <si>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</si>
  <si>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</si>
  <si>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</si>
  <si>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</si>
  <si>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</si>
  <si>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</si>
  <si>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</si>
  <si>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</si>
  <si>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</si>
  <si>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</si>
  <si>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</si>
  <si>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</si>
  <si>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</si>
  <si>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</si>
  <si>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</si>
  <si>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</si>
  <si>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</si>
  <si>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</si>
  <si>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</si>
  <si>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</si>
  <si>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</si>
  <si>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</si>
  <si>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</si>
  <si>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</si>
  <si>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</si>
  <si>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</si>
  <si>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</si>
  <si>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</si>
  <si>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</si>
  <si>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</si>
  <si>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</si>
  <si>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</si>
  <si>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</si>
  <si>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</si>
  <si>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</si>
  <si>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</si>
  <si>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</si>
  <si>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</si>
  <si>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</si>
  <si>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</si>
  <si>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</si>
  <si>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</si>
  <si>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</si>
  <si>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</si>
  <si>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</si>
  <si>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</si>
  <si>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</si>
  <si>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</si>
  <si>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</si>
  <si>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</si>
  <si>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</si>
  <si>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</si>
  <si>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</si>
  <si>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</si>
  <si>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</si>
  <si>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</si>
  <si>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</si>
  <si>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</si>
  <si>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</si>
  <si>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</si>
  <si>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</si>
  <si>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</si>
  <si>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</si>
  <si>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</si>
  <si>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</si>
  <si>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</si>
  <si>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</si>
  <si>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</si>
  <si>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</si>
  <si>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</si>
  <si>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</si>
  <si>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</si>
  <si>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</si>
  <si>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</si>
  <si>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</si>
  <si>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</si>
  <si>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</si>
  <si>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</si>
  <si>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</si>
  <si>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</si>
  <si>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</si>
  <si>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</si>
  <si>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</si>
  <si>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</si>
  <si>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</si>
  <si>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</si>
  <si>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</si>
  <si>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</si>
  <si>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</si>
  <si>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</si>
  <si>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</si>
  <si>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</si>
  <si>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</si>
  <si>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</si>
  <si>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</si>
  <si>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</si>
  <si>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</si>
  <si>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</si>
  <si>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</si>
  <si>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</si>
  <si>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</si>
  <si>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</si>
  <si>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</si>
  <si>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</si>
  <si>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</si>
  <si>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</si>
  <si>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</si>
  <si>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</si>
  <si>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</si>
  <si>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</si>
  <si>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</si>
  <si>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</si>
  <si>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</si>
  <si>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</si>
  <si>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</si>
  <si>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</si>
  <si>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</si>
  <si>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</si>
  <si>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</si>
  <si>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</si>
  <si>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</si>
  <si>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</si>
  <si>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</si>
  <si>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</si>
  <si>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</si>
  <si>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</si>
  <si>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</si>
  <si>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</si>
  <si>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</si>
  <si>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</si>
  <si>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</si>
  <si>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</si>
  <si>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</si>
  <si>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</si>
  <si>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</si>
  <si>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</si>
  <si>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</si>
  <si>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</si>
  <si>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</si>
  <si>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</si>
  <si>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</si>
  <si>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</si>
  <si>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</si>
  <si>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</si>
  <si>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</si>
  <si>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</si>
  <si>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</si>
  <si>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</si>
  <si>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</si>
  <si>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</si>
  <si>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</si>
  <si>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</si>
  <si>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</si>
  <si>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</si>
  <si>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</si>
  <si>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</si>
  <si>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</si>
  <si>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</si>
  <si>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</si>
  <si>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</si>
  <si>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</si>
  <si>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</si>
  <si>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</si>
  <si>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</si>
  <si>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</si>
  <si>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</si>
  <si>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</si>
  <si>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</si>
  <si>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</si>
  <si>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</si>
  <si>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</si>
  <si>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</si>
  <si>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</si>
  <si>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</si>
  <si>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</si>
  <si>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</si>
  <si>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</si>
  <si>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</si>
  <si>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</si>
  <si>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</si>
  <si>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</si>
  <si>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</si>
  <si>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</si>
  <si>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</si>
  <si>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</si>
  <si>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</si>
  <si>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</si>
  <si>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</si>
  <si>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</si>
  <si>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</si>
  <si>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</si>
  <si>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</si>
  <si>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</si>
  <si>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</si>
  <si>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</si>
  <si>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</si>
  <si>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</si>
  <si>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</si>
  <si>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</si>
  <si>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</si>
  <si>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</si>
  <si>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</si>
  <si>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</si>
  <si>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</si>
  <si>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</si>
  <si>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</si>
  <si>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</si>
  <si>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</si>
  <si>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</si>
  <si>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</si>
  <si>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</si>
  <si>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</si>
  <si>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</si>
  <si>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</si>
  <si>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</si>
  <si>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</si>
  <si>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</si>
  <si>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</si>
  <si>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</si>
  <si>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</si>
  <si>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</si>
  <si>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</si>
  <si>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</si>
  <si>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</si>
  <si>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</si>
  <si>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</si>
  <si>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</si>
  <si>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</si>
  <si>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</si>
  <si>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</si>
  <si>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</si>
  <si>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</si>
  <si>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</si>
  <si>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</si>
  <si>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</si>
  <si>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</si>
  <si>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</si>
  <si>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</si>
  <si>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</si>
  <si>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</si>
  <si>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</si>
  <si>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</si>
  <si>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</si>
  <si>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</si>
  <si>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</si>
  <si>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</si>
  <si>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</si>
  <si>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</si>
  <si>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</si>
  <si>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</si>
  <si>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</si>
  <si>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</si>
  <si>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</si>
  <si>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</si>
  <si>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</si>
  <si>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</si>
  <si>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</si>
  <si>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</si>
  <si>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</si>
  <si>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</si>
  <si>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</si>
  <si>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</si>
  <si>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</si>
  <si>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</si>
  <si>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</si>
  <si>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</si>
  <si>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</si>
  <si>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</si>
  <si>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</si>
  <si>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</si>
  <si>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</si>
  <si>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</si>
  <si>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</si>
  <si>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</si>
  <si>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</si>
  <si>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</si>
  <si>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</si>
  <si>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</si>
  <si>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</si>
  <si>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</si>
  <si>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</si>
  <si>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</si>
  <si>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</si>
  <si>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</si>
  <si>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</si>
  <si>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</si>
  <si>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</si>
  <si>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</si>
  <si>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</si>
  <si>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</si>
  <si>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</si>
  <si>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</si>
  <si>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</si>
  <si>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</si>
  <si>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</si>
  <si>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</si>
  <si>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</si>
  <si>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</si>
  <si>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</si>
  <si>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</si>
  <si>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</si>
  <si>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</si>
  <si>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</si>
  <si>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</si>
  <si>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</si>
  <si>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</si>
  <si>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</si>
  <si>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</si>
  <si>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</si>
  <si>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</si>
  <si>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</si>
  <si>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</si>
  <si>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</si>
  <si>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</si>
  <si>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</si>
  <si>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</si>
  <si>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</si>
  <si>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</si>
  <si>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</si>
  <si>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</si>
  <si>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</si>
  <si>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</si>
  <si>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</si>
  <si>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</si>
  <si>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</si>
  <si>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</si>
  <si>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</si>
  <si>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</si>
  <si>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</si>
  <si>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</si>
  <si>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</si>
  <si>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</si>
  <si>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</si>
  <si>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</si>
  <si>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</si>
  <si>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</si>
  <si>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</si>
  <si>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</si>
  <si>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</si>
  <si>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</si>
  <si>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</si>
  <si>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</si>
  <si>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</si>
  <si>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</si>
  <si>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</si>
  <si>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</si>
  <si>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</si>
  <si>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</si>
  <si>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</si>
  <si>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</si>
  <si>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</si>
  <si>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</si>
  <si>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</si>
  <si>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</si>
  <si>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</si>
  <si>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</si>
  <si>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</si>
  <si>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</si>
  <si>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</si>
  <si>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</si>
  <si>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</si>
  <si>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</si>
  <si>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</si>
  <si>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</si>
  <si>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</si>
  <si>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</si>
  <si>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</si>
  <si>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</si>
  <si>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</si>
  <si>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</si>
  <si>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</si>
  <si>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</si>
  <si>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</si>
  <si>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</si>
  <si>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</si>
  <si>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</si>
  <si>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</si>
  <si>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</si>
  <si>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</si>
  <si>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</si>
  <si>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</si>
  <si>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</si>
  <si>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</si>
  <si>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</si>
  <si>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</si>
  <si>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</si>
  <si>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</si>
  <si>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</si>
  <si>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</si>
  <si>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</si>
  <si>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</si>
  <si>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</si>
  <si>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</si>
  <si>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</si>
  <si>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</si>
  <si>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</si>
  <si>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</si>
  <si>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</si>
  <si>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</si>
  <si>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</si>
  <si>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</si>
  <si>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</si>
  <si>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</si>
  <si>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</si>
  <si>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</si>
  <si>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</si>
  <si>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</si>
  <si>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</si>
  <si>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</si>
  <si>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</si>
  <si>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</si>
  <si>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</si>
  <si>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</si>
  <si>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</si>
  <si>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</si>
  <si>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</si>
  <si>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</si>
  <si>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</si>
  <si>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</si>
  <si>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</si>
  <si>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</si>
  <si>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</si>
  <si>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</si>
  <si>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</si>
  <si>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</si>
  <si>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</si>
  <si>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</si>
  <si>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</si>
  <si>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</si>
  <si>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</si>
  <si>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</si>
  <si>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</si>
  <si>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</si>
  <si>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</si>
  <si>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</si>
  <si>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</si>
  <si>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</si>
  <si>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</si>
  <si>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</si>
  <si>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</si>
  <si>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</si>
  <si>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</si>
  <si>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</si>
  <si>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</si>
  <si>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</si>
  <si>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</si>
  <si>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</si>
  <si>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</si>
  <si>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</si>
  <si>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</si>
  <si>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</si>
  <si>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</si>
  <si>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</si>
  <si>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</si>
  <si>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</si>
  <si>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</si>
  <si>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</si>
  <si>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</si>
  <si>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</si>
  <si>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</si>
  <si>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</si>
  <si>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</si>
  <si>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</si>
  <si>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</si>
  <si>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</si>
  <si>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</si>
  <si>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</si>
  <si>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</si>
  <si>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</si>
  <si>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</si>
  <si>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</si>
  <si>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</si>
  <si>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</si>
  <si>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</si>
  <si>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</si>
  <si>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</si>
  <si>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</si>
  <si>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</si>
  <si>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</si>
  <si>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</si>
  <si>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</si>
  <si>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</si>
  <si>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</si>
  <si>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</si>
  <si>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</si>
  <si>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</si>
  <si>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</si>
  <si>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</si>
  <si>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</si>
  <si>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</si>
  <si>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</si>
  <si>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</si>
  <si>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</si>
  <si>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</si>
  <si>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</si>
  <si>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</si>
  <si>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</si>
  <si>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</si>
  <si>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</si>
  <si>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</si>
  <si>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</si>
  <si>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</si>
  <si>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</si>
  <si>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</si>
  <si>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</si>
  <si>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</si>
  <si>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</si>
  <si>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</si>
  <si>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</si>
  <si>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</si>
  <si>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</si>
  <si>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</si>
  <si>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</si>
  <si>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</si>
  <si>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</si>
  <si>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</si>
  <si>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</si>
  <si>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</si>
  <si>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</si>
  <si>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</si>
  <si>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</si>
  <si>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</si>
  <si>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</si>
  <si>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</si>
  <si>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</si>
  <si>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</si>
  <si>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</si>
  <si>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</si>
  <si>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</si>
  <si>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</si>
  <si>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</si>
  <si>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</si>
  <si>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</si>
  <si>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</si>
  <si>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</si>
  <si>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</si>
  <si>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</si>
  <si>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</si>
  <si>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</si>
  <si>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</si>
  <si>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</si>
  <si>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</si>
  <si>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</si>
  <si>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</si>
  <si>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</si>
  <si>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</si>
  <si>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</si>
  <si>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</si>
  <si>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</si>
  <si>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</si>
  <si>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</si>
  <si>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</si>
  <si>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</si>
  <si>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</si>
  <si>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</si>
  <si>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</si>
  <si>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</si>
  <si>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</si>
  <si>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</si>
  <si>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</si>
  <si>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</si>
  <si>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</si>
  <si>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</si>
  <si>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</si>
  <si>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</si>
  <si>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</si>
  <si>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</si>
  <si>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</si>
  <si>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</si>
  <si>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</si>
  <si>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</si>
  <si>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</si>
  <si>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</si>
  <si>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</si>
  <si>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</si>
  <si>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</si>
  <si>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</si>
  <si>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</si>
  <si>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</si>
  <si>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</si>
  <si>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</si>
  <si>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</si>
  <si>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</si>
  <si>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</si>
  <si>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</si>
  <si>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</si>
  <si>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</si>
  <si>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</si>
  <si>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</si>
  <si>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</si>
  <si>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</si>
  <si>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</si>
  <si>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</si>
  <si>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</si>
  <si>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</si>
  <si>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</si>
  <si>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</si>
  <si>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</si>
  <si>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</si>
  <si>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</si>
  <si>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</si>
  <si>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</si>
  <si>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</si>
  <si>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</si>
  <si>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</si>
  <si>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</si>
  <si>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</si>
  <si>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</si>
  <si>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</si>
  <si>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</si>
  <si>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</si>
  <si>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</si>
  <si>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</si>
  <si>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</si>
  <si>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</si>
  <si>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</si>
  <si>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</si>
  <si>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</si>
  <si>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</si>
  <si>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</si>
  <si>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</si>
  <si>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</si>
  <si>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</si>
  <si>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</si>
  <si>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</si>
  <si>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</si>
  <si>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</si>
  <si>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</si>
  <si>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</si>
  <si>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</si>
  <si>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</si>
  <si>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</si>
  <si>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</si>
  <si>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</si>
  <si>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</si>
  <si>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</si>
  <si>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</si>
  <si>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</si>
  <si>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</si>
  <si>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</si>
  <si>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</si>
  <si>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</si>
  <si>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</si>
  <si>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</si>
  <si>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</si>
  <si>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</si>
  <si>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</si>
  <si>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</si>
  <si>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</si>
  <si>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</si>
  <si>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</si>
  <si>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</si>
  <si>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</si>
  <si>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</si>
  <si>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</si>
  <si>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</si>
  <si>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</si>
  <si>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</si>
  <si>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</si>
  <si>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</si>
  <si>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</si>
  <si>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</si>
  <si>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</si>
  <si>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</si>
  <si>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</si>
  <si>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</si>
  <si>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</si>
  <si>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</si>
  <si>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</si>
  <si>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שקלי</t>
  </si>
  <si>
    <t>1150713</t>
  </si>
  <si>
    <t>אג"ח</t>
  </si>
  <si>
    <t>הראל סל תל בונד תשואות</t>
  </si>
  <si>
    <t>1150622</t>
  </si>
  <si>
    <t>הראל סל תלבונד 40</t>
  </si>
  <si>
    <t>1150499</t>
  </si>
  <si>
    <t>הראל סל תלבונד 60</t>
  </si>
  <si>
    <t>1150473</t>
  </si>
  <si>
    <t>פסגות ETF תל בונד 60</t>
  </si>
  <si>
    <t>1148006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</si>
  <si>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</si>
  <si>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</si>
  <si>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</si>
  <si>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</si>
  <si>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</si>
  <si>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</si>
  <si>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</si>
  <si>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</si>
  <si>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</si>
  <si>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</si>
  <si>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</si>
  <si>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</si>
  <si>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</si>
  <si>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</si>
  <si>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</si>
  <si>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</si>
  <si>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</si>
  <si>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</si>
  <si>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</si>
  <si>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</si>
  <si>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</si>
  <si>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</si>
  <si>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</si>
  <si>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</si>
  <si>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</si>
  <si>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</si>
  <si>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</si>
  <si>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</si>
  <si>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</si>
  <si>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</si>
  <si>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</si>
  <si>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</si>
  <si>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</si>
  <si>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</si>
  <si>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</si>
  <si>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</si>
  <si>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</si>
  <si>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</si>
  <si>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</si>
  <si>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</si>
  <si>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</si>
  <si>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</si>
  <si>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</si>
  <si>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</si>
  <si>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</si>
  <si>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</si>
  <si>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</si>
  <si>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</si>
  <si>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</si>
  <si>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</si>
  <si>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</si>
  <si>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</si>
  <si>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</si>
  <si>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</si>
  <si>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</si>
  <si>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</si>
  <si>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</si>
  <si>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</si>
  <si>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</si>
  <si>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</si>
  <si>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</si>
  <si>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</si>
  <si>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</si>
  <si>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</si>
  <si>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</si>
  <si>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</si>
  <si>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</si>
  <si>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</si>
  <si>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</si>
  <si>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</si>
  <si>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</si>
  <si>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</si>
  <si>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</si>
  <si>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</si>
  <si>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</si>
  <si>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</si>
  <si>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</si>
  <si>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</si>
  <si>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</si>
  <si>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</si>
  <si>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</si>
  <si>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</si>
  <si>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</si>
  <si>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</si>
  <si>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</si>
  <si>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</si>
  <si>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</si>
  <si>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</si>
  <si>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</si>
  <si>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</si>
  <si>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</si>
  <si>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</si>
  <si>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</si>
  <si>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</si>
  <si>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</si>
  <si>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</si>
  <si>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</si>
  <si>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</si>
  <si>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</si>
  <si>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</si>
  <si>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</si>
  <si>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</si>
  <si>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</si>
  <si>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</si>
  <si>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</si>
  <si>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</si>
  <si>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</si>
  <si>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</si>
  <si>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</si>
  <si>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</si>
  <si>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</si>
  <si>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</si>
  <si>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</si>
  <si>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</si>
  <si>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</si>
  <si>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</si>
  <si>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</si>
  <si>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</si>
  <si>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</si>
  <si>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</si>
  <si>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</si>
  <si>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</si>
  <si>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</si>
  <si>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</si>
  <si>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</si>
  <si>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</si>
  <si>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</si>
  <si>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</si>
  <si>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</si>
  <si>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</si>
  <si>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</si>
  <si>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</si>
  <si>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</si>
  <si>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</si>
  <si>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</si>
  <si>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</si>
  <si>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</si>
  <si>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</si>
  <si>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אול יר אגח ג לא סחיר</t>
  </si>
  <si>
    <t>1841580</t>
  </si>
  <si>
    <t>אול יר אגח ה ל א סחיר</t>
  </si>
  <si>
    <t>סה"כ קרנות השקעה</t>
  </si>
  <si>
    <t>סה"כ קרנות השקעה בישראל</t>
  </si>
  <si>
    <t>Noked Long L.P</t>
  </si>
  <si>
    <t>992880</t>
  </si>
  <si>
    <t>סה"כ קרנות השקעה בחו"ל</t>
  </si>
  <si>
    <t>קרנות גידור</t>
  </si>
  <si>
    <t>ION TECH FEEDER FUND</t>
  </si>
  <si>
    <t>KYG4939W1188</t>
  </si>
  <si>
    <t>LUCID ALTERNATIVE u 7/23</t>
  </si>
  <si>
    <t>LUCID ALTERNATIVE U 8/23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</si>
  <si>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</si>
  <si>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</si>
  <si>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</si>
  <si>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</si>
  <si>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</si>
  <si>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</si>
  <si>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</si>
  <si>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</si>
  <si>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</si>
  <si>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</si>
  <si>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</si>
  <si>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</si>
  <si>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</si>
  <si>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</si>
  <si>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</si>
  <si>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</si>
  <si>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</si>
  <si>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</si>
  <si>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</si>
  <si>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</si>
  <si>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</si>
  <si>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</si>
  <si>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</si>
  <si>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</si>
  <si>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</si>
  <si>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</si>
  <si>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</si>
  <si>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</si>
  <si>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</si>
  <si>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</si>
  <si>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</si>
  <si>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</si>
  <si>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</si>
  <si>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</si>
  <si>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</si>
  <si>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</si>
  <si>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</si>
  <si>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</si>
  <si>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</si>
  <si>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</si>
  <si>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</si>
  <si>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</si>
  <si>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</si>
  <si>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</si>
  <si>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</si>
  <si>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</si>
  <si>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</si>
  <si>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</si>
  <si>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</si>
  <si>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</si>
  <si>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</si>
  <si>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</si>
  <si>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</si>
  <si>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</si>
  <si>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</si>
  <si>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</si>
  <si>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</si>
  <si>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</si>
  <si>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</si>
  <si>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</si>
  <si>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</si>
  <si>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</si>
  <si>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</si>
  <si>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</si>
  <si>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</si>
  <si>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</si>
  <si>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</si>
  <si>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</si>
  <si>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</si>
  <si>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</si>
  <si>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</si>
  <si>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</si>
  <si>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</si>
  <si>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</si>
  <si>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</si>
  <si>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</si>
  <si>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</si>
  <si>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</si>
  <si>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</si>
  <si>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</si>
  <si>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</si>
  <si>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</si>
  <si>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</si>
  <si>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</si>
  <si>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</si>
  <si>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</si>
  <si>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</si>
  <si>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</si>
  <si>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</si>
  <si>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</si>
  <si>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</si>
  <si>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</si>
  <si>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</si>
  <si>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</si>
  <si>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</si>
  <si>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</si>
  <si>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</si>
  <si>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</si>
  <si>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</si>
  <si>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</si>
  <si>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</si>
  <si>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</si>
  <si>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</si>
  <si>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</si>
  <si>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</si>
  <si>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</si>
  <si>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</si>
  <si>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</si>
  <si>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</si>
  <si>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</si>
  <si>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</si>
  <si>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</si>
  <si>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</si>
  <si>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</si>
  <si>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</si>
  <si>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</si>
  <si>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</si>
  <si>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</si>
  <si>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</si>
  <si>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</si>
  <si>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</si>
  <si>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</si>
  <si>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</si>
  <si>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</si>
  <si>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</si>
  <si>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</si>
  <si>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</si>
  <si>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</si>
  <si>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</si>
  <si>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</si>
  <si>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</si>
  <si>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</si>
  <si>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</si>
  <si>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</si>
  <si>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</si>
  <si>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</si>
  <si>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</si>
  <si>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</si>
  <si>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</si>
  <si>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</si>
  <si>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</si>
  <si>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</si>
  <si>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</si>
  <si>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</si>
  <si>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</si>
  <si>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</si>
  <si>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</si>
  <si>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</si>
  <si>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</si>
  <si>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</si>
  <si>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</si>
  <si>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</si>
  <si>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</si>
  <si>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</si>
  <si>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</si>
  <si>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</si>
  <si>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</si>
  <si>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</si>
  <si>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</si>
  <si>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</si>
  <si>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</si>
  <si>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</si>
  <si>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</si>
  <si>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</si>
  <si>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</si>
  <si>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</si>
  <si>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</si>
  <si>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</si>
  <si>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</si>
  <si>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</si>
  <si>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</si>
  <si>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</si>
  <si>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</si>
  <si>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</si>
  <si>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</si>
  <si>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</si>
  <si>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</si>
  <si>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</si>
  <si>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</si>
  <si>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</si>
  <si>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</si>
  <si>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</si>
  <si>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</si>
  <si>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</si>
  <si>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</si>
  <si>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</si>
  <si>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</si>
  <si>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</si>
  <si>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</si>
  <si>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</si>
  <si>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</si>
  <si>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</si>
  <si>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</si>
  <si>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</si>
  <si>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</si>
  <si>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</si>
  <si>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</si>
  <si>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</si>
  <si>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</si>
  <si>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</si>
  <si>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</si>
  <si>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</si>
  <si>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</si>
  <si>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</si>
  <si>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</si>
  <si>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</si>
  <si>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</si>
  <si>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</si>
  <si>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</si>
  <si>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</si>
  <si>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</si>
  <si>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</si>
  <si>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</si>
  <si>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</si>
  <si>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</si>
  <si>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</si>
  <si>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</si>
  <si>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</si>
  <si>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</si>
  <si>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</si>
  <si>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</si>
  <si>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</si>
  <si>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</si>
  <si>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</si>
  <si>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</si>
  <si>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</si>
  <si>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</si>
  <si>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</si>
  <si>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</si>
  <si>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</si>
  <si>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</si>
  <si>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</si>
  <si>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</si>
  <si>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</si>
  <si>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</si>
  <si>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</si>
  <si>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</si>
  <si>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</si>
  <si>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</si>
  <si>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</si>
  <si>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</si>
  <si>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</si>
  <si>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</si>
  <si>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</si>
  <si>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</si>
  <si>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</si>
  <si>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</si>
  <si>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</si>
  <si>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</si>
  <si>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</si>
  <si>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</si>
  <si>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</si>
  <si>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</si>
  <si>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</si>
  <si>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</si>
  <si>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</si>
  <si>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</si>
  <si>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</si>
  <si>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</si>
  <si>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</si>
  <si>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</si>
  <si>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</si>
  <si>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</si>
  <si>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</si>
  <si>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</si>
  <si>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</si>
  <si>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</si>
  <si>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</si>
  <si>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</si>
  <si>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</si>
  <si>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</si>
  <si>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</si>
  <si>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</si>
  <si>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</si>
  <si>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</si>
  <si>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</si>
  <si>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</si>
  <si>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</si>
  <si>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</si>
  <si>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</si>
  <si>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</si>
  <si>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</si>
  <si>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</si>
  <si>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</si>
  <si>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</si>
  <si>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</si>
  <si>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</si>
  <si>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</si>
  <si>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</si>
  <si>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</si>
  <si>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</si>
  <si>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</si>
  <si>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</si>
  <si>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</si>
  <si>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</si>
  <si>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</si>
  <si>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</si>
  <si>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</si>
  <si>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3.6862 04-12-23 (10) -233</t>
  </si>
  <si>
    <t>10000021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</si>
  <si>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</si>
  <si>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</si>
  <si>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</si>
  <si>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</si>
  <si>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</si>
  <si>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</si>
  <si>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</si>
  <si>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</si>
  <si>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</si>
  <si>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</si>
  <si>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</si>
  <si>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</si>
  <si>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</si>
  <si>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</si>
  <si>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</si>
  <si>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</si>
  <si>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</si>
  <si>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</si>
  <si>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</si>
  <si>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</si>
  <si>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</si>
  <si>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</si>
  <si>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</si>
  <si>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</si>
  <si>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</si>
  <si>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</si>
  <si>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</si>
  <si>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</si>
  <si>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</si>
  <si>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</si>
  <si>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</si>
  <si>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</si>
  <si>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</si>
  <si>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</si>
  <si>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</si>
  <si>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</si>
  <si>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</si>
  <si>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</si>
  <si>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</si>
  <si>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</si>
  <si>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</si>
  <si>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</si>
  <si>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</si>
  <si>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</si>
  <si>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</si>
  <si>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</si>
  <si>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</si>
  <si>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</si>
  <si>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</si>
  <si>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</si>
  <si>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</si>
  <si>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</si>
  <si>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</si>
  <si>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</si>
  <si>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</si>
  <si>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</si>
  <si>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</si>
  <si>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</si>
  <si>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</si>
  <si>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</si>
  <si>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</si>
  <si>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</si>
  <si>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</si>
  <si>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</si>
  <si>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</si>
  <si>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</si>
  <si>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</si>
  <si>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</si>
  <si>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</si>
  <si>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</si>
  <si>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</si>
  <si>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</si>
  <si>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</si>
  <si>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</si>
  <si>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</si>
  <si>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</si>
  <si>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</si>
  <si>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</si>
  <si>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</si>
  <si>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</si>
  <si>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</si>
  <si>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</si>
  <si>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</si>
  <si>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</si>
  <si>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</si>
  <si>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</si>
  <si>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</si>
  <si>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</si>
  <si>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</si>
  <si>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</si>
  <si>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</si>
  <si>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</si>
  <si>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</si>
  <si>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</si>
  <si>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</si>
  <si>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</si>
  <si>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</si>
  <si>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</si>
  <si>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</si>
  <si>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</si>
  <si>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</si>
  <si>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</si>
  <si>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</si>
  <si>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</si>
  <si>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</si>
  <si>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</si>
  <si>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</si>
  <si>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</si>
  <si>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</si>
  <si>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</si>
  <si>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</si>
  <si>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</si>
  <si>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</si>
  <si>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</si>
  <si>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</si>
  <si>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</si>
  <si>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</si>
  <si>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</si>
  <si>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</si>
  <si>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</si>
  <si>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</si>
  <si>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</si>
  <si>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</si>
  <si>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</si>
  <si>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</si>
  <si>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</si>
  <si>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</si>
  <si>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</si>
  <si>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</si>
  <si>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</si>
  <si>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</si>
  <si>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</si>
  <si>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</si>
  <si>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</si>
  <si>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</si>
  <si>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3.5785 04-12-23 (10) -255</t>
  </si>
  <si>
    <t>10000016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</si>
  <si>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</si>
  <si>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</si>
  <si>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</si>
  <si>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</si>
  <si>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</si>
  <si>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</si>
  <si>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</si>
  <si>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</si>
  <si>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</si>
  <si>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</si>
  <si>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</si>
  <si>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</si>
  <si>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</si>
  <si>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</si>
  <si>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</si>
  <si>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10000010</t>
  </si>
  <si>
    <t>+USD/-ILS 3.607 04-12-23 (10) -240</t>
  </si>
  <si>
    <t>10000017</t>
  </si>
  <si>
    <t>+USD/-ILS 3.608 22-11-23 (11) -315</t>
  </si>
  <si>
    <t>10003686</t>
  </si>
  <si>
    <t>+USD/-ILS 3.609 04-12-23 (10) -320</t>
  </si>
  <si>
    <t>10000013</t>
  </si>
  <si>
    <t>+USD/-ILS 3.6092 27-11-23 (11) -338</t>
  </si>
  <si>
    <t>10003687</t>
  </si>
  <si>
    <t>+USD/-ILS 3.6158 04-12-23 (10) -312</t>
  </si>
  <si>
    <t>10000012</t>
  </si>
  <si>
    <t>+USD/-ILS 3.6223 04-12-23 (10) -377</t>
  </si>
  <si>
    <t>10000009</t>
  </si>
  <si>
    <t>+USD/-ILS 3.633 04-12-23 (10) -280</t>
  </si>
  <si>
    <t>10000011</t>
  </si>
  <si>
    <t>+USD/-ILS 3.634 04-12-23 (10) -305</t>
  </si>
  <si>
    <t>10000015</t>
  </si>
  <si>
    <t>+USD/-ILS 3.643 11-10-23 (20) -145</t>
  </si>
  <si>
    <t>10000120</t>
  </si>
  <si>
    <t>+USD/-ILS 3.65425 08-11-23 (10) -157.5</t>
  </si>
  <si>
    <t>10003963</t>
  </si>
  <si>
    <t>+USD/-ILS 3.6647 04-12-23 (10) -193</t>
  </si>
  <si>
    <t>10000026</t>
  </si>
  <si>
    <t>+USD/-ILS 3.6785 04-12-23 (10) -355</t>
  </si>
  <si>
    <t>10000014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</si>
  <si>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</si>
  <si>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</si>
  <si>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</si>
  <si>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</si>
  <si>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</si>
  <si>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</si>
  <si>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</si>
  <si>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</si>
  <si>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</si>
  <si>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</si>
  <si>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</si>
  <si>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</si>
  <si>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</si>
  <si>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</si>
  <si>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</si>
  <si>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</si>
  <si>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3.8367 04-12-23 (10) -113</t>
  </si>
  <si>
    <t>10000027</t>
  </si>
  <si>
    <t>+USD/-ILS 3.8422 25-10-23 (20) -63</t>
  </si>
  <si>
    <t>10000126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</si>
  <si>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</si>
  <si>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</si>
  <si>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</si>
  <si>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</si>
  <si>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</si>
  <si>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</si>
  <si>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</si>
  <si>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</si>
  <si>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</si>
  <si>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</si>
  <si>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1.1099 13-02-24 (10) +109</t>
  </si>
  <si>
    <t>10000024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</si>
  <si>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</si>
  <si>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</si>
  <si>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</si>
  <si>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</si>
  <si>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</si>
  <si>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</si>
  <si>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</si>
  <si>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</si>
  <si>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</si>
  <si>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</si>
  <si>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</si>
  <si>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</si>
  <si>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</si>
  <si>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</si>
  <si>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</si>
  <si>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</si>
  <si>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</si>
  <si>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</si>
  <si>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</si>
  <si>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</si>
  <si>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</si>
  <si>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</si>
  <si>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</si>
  <si>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</si>
  <si>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</si>
  <si>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</si>
  <si>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</si>
  <si>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</si>
  <si>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</si>
  <si>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</si>
  <si>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</si>
  <si>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</si>
  <si>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</si>
  <si>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</si>
  <si>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</si>
  <si>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</si>
  <si>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</si>
  <si>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</si>
  <si>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</si>
  <si>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</si>
  <si>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</si>
  <si>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</si>
  <si>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</si>
  <si>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</si>
  <si>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</si>
  <si>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</si>
  <si>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</si>
  <si>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</si>
  <si>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</si>
  <si>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</si>
  <si>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</si>
  <si>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</si>
  <si>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</si>
  <si>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</si>
  <si>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</si>
  <si>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</si>
  <si>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</si>
  <si>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</si>
  <si>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</si>
  <si>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</si>
  <si>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</si>
  <si>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</si>
  <si>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</si>
  <si>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</si>
  <si>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</si>
  <si>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</si>
  <si>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</si>
  <si>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</si>
  <si>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</si>
  <si>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</si>
  <si>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</si>
  <si>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</si>
  <si>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</si>
  <si>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</si>
  <si>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</si>
  <si>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</si>
  <si>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</si>
  <si>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</si>
  <si>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</si>
  <si>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</si>
  <si>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</si>
  <si>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</si>
  <si>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</si>
  <si>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</si>
  <si>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</si>
  <si>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</si>
  <si>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</si>
  <si>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</si>
  <si>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</si>
  <si>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</si>
  <si>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</si>
  <si>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</si>
  <si>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</si>
  <si>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</si>
  <si>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</si>
  <si>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</si>
  <si>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</si>
  <si>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</si>
  <si>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</si>
  <si>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</si>
  <si>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</si>
  <si>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</si>
  <si>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</si>
  <si>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</si>
  <si>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</si>
  <si>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</si>
  <si>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</si>
  <si>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</si>
  <si>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</si>
  <si>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10000020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</si>
  <si>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</si>
  <si>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</si>
  <si>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</si>
  <si>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</si>
  <si>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</si>
  <si>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</si>
  <si>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</si>
  <si>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</si>
  <si>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</si>
  <si>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</si>
  <si>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</si>
  <si>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</si>
  <si>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</si>
  <si>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</si>
  <si>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</si>
  <si>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</si>
  <si>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</si>
  <si>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</si>
  <si>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</si>
  <si>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</si>
  <si>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</si>
  <si>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</si>
  <si>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</si>
  <si>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</si>
  <si>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</si>
  <si>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</si>
  <si>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</si>
  <si>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</si>
  <si>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</si>
  <si>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</si>
  <si>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</si>
  <si>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</si>
  <si>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</si>
  <si>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</si>
  <si>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</si>
  <si>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</si>
  <si>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</si>
  <si>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</si>
  <si>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</si>
  <si>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</si>
  <si>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</si>
  <si>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</si>
  <si>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</si>
  <si>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</si>
  <si>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</si>
  <si>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30212000</t>
  </si>
  <si>
    <t>30312000</t>
  </si>
  <si>
    <t>31712000</t>
  </si>
  <si>
    <t>31112000</t>
  </si>
  <si>
    <t>32610000</t>
  </si>
  <si>
    <t>34510000</t>
  </si>
  <si>
    <t>33810000</t>
  </si>
  <si>
    <t>34610000</t>
  </si>
  <si>
    <t>31710000</t>
  </si>
  <si>
    <t>30710000</t>
  </si>
  <si>
    <t>34710000</t>
  </si>
  <si>
    <t>31410000</t>
  </si>
  <si>
    <t>34010000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</si>
  <si>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</si>
  <si>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</si>
  <si>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</si>
  <si>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</si>
  <si>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</si>
  <si>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</si>
  <si>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</si>
  <si>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</si>
  <si>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</si>
  <si>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</si>
  <si>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</si>
  <si>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</si>
  <si>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מגדל מקפת קרנות פנסיה וקופות גמל בע"מ</t>
  </si>
  <si>
    <t>מגדל מקפת משלימה (מספר אוצר 659) - מסלול משולב סחיר</t>
  </si>
  <si>
    <t>סה"כ תעודות חוב מסחריות</t>
  </si>
  <si>
    <t>סה"כ מוצרים מובנים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</si>
  <si>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</si>
  <si>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</si>
  <si>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</si>
  <si>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</si>
  <si>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</si>
  <si>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</si>
  <si>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</si>
  <si>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</si>
  <si>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</si>
  <si>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צמוד מדד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</si>
</sst>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30" fillId="0" borderId="0" xfId="0" applyFont="1"/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1" fillId="0" borderId="0" xfId="0" applyFont="1" applyFill="1"/>
    <xf numFmtId="2" fontId="31" fillId="0" borderId="0" xfId="0" applyNumberFormat="1" applyFont="1" applyFill="1"/>
    <xf numFmtId="10" fontId="31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33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indent="1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7" fillId="0" borderId="24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27" fillId="0" borderId="26" xfId="0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right" indent="2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448C9B2D-D548-45C6-89CC-A63D64FD1717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L15" sqref="L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134</v>
      </c>
      <c r="C1" s="46" t="s" vm="1">
        <v>214</v>
      </c>
    </row>
    <row r="2" spans="1:4">
      <c r="B2" s="46" t="s">
        <v>133</v>
      </c>
      <c r="C2" s="46" t="s">
        <v>2403</v>
      </c>
    </row>
    <row r="3" spans="1:4">
      <c r="B3" s="46" t="s">
        <v>135</v>
      </c>
      <c r="C3" s="68" t="s">
        <v>2404</v>
      </c>
    </row>
    <row r="4" spans="1:4">
      <c r="B4" s="46" t="s">
        <v>136</v>
      </c>
      <c r="C4" s="68">
        <v>14244</v>
      </c>
    </row>
    <row r="6" spans="1:4" ht="26.25" customHeight="1">
      <c r="B6" s="131" t="s">
        <v>147</v>
      </c>
      <c r="C6" s="132"/>
      <c r="D6" s="133"/>
    </row>
    <row r="7" spans="1:4" s="9" customFormat="1">
      <c r="B7" s="21"/>
      <c r="C7" s="22" t="s">
        <v>99</v>
      </c>
      <c r="D7" s="23" t="s">
        <v>97</v>
      </c>
    </row>
    <row r="8" spans="1:4" s="9" customFormat="1">
      <c r="B8" s="21"/>
      <c r="C8" s="24" t="s">
        <v>193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146</v>
      </c>
      <c r="C10" s="69">
        <f>C11+C12+C23+C37</f>
        <v>739.63904504600009</v>
      </c>
      <c r="D10" s="70">
        <f>C10/$C$42</f>
        <v>1</v>
      </c>
    </row>
    <row r="11" spans="1:4">
      <c r="A11" s="42" t="s">
        <v>114</v>
      </c>
      <c r="B11" s="27" t="s">
        <v>148</v>
      </c>
      <c r="C11" s="69">
        <f>מזומנים!J10</f>
        <v>137.734668145</v>
      </c>
      <c r="D11" s="70">
        <f t="shared" ref="D11:D13" si="0">C11/$C$42</f>
        <v>0.18621876314876526</v>
      </c>
    </row>
    <row r="12" spans="1:4">
      <c r="B12" s="27" t="s">
        <v>149</v>
      </c>
      <c r="C12" s="69">
        <f>SUM(C13:C21)</f>
        <v>603.80478446100005</v>
      </c>
      <c r="D12" s="70">
        <f t="shared" si="0"/>
        <v>0.81635060845584195</v>
      </c>
    </row>
    <row r="13" spans="1:4">
      <c r="A13" s="44" t="s">
        <v>114</v>
      </c>
      <c r="B13" s="28" t="s">
        <v>60</v>
      </c>
      <c r="C13" s="69" vm="2">
        <v>114.52390807300003</v>
      </c>
      <c r="D13" s="70">
        <f t="shared" si="0"/>
        <v>0.15483756413356664</v>
      </c>
    </row>
    <row r="14" spans="1:4">
      <c r="A14" s="44" t="s">
        <v>114</v>
      </c>
      <c r="B14" s="28" t="s">
        <v>61</v>
      </c>
      <c r="C14" s="69" t="s" vm="3">
        <v>2358</v>
      </c>
      <c r="D14" s="70" t="s" vm="4">
        <v>2358</v>
      </c>
    </row>
    <row r="15" spans="1:4">
      <c r="A15" s="44" t="s">
        <v>114</v>
      </c>
      <c r="B15" s="28" t="s">
        <v>62</v>
      </c>
      <c r="C15" s="69">
        <f>'אג"ח קונצרני'!R11</f>
        <v>181.43301369000002</v>
      </c>
      <c r="D15" s="70">
        <f t="shared" ref="D15:D21" si="1">C15/$C$42</f>
        <v>0.24529939962636266</v>
      </c>
    </row>
    <row r="16" spans="1:4">
      <c r="A16" s="44" t="s">
        <v>114</v>
      </c>
      <c r="B16" s="28" t="s">
        <v>63</v>
      </c>
      <c r="C16" s="69">
        <f>מניות!L11</f>
        <v>126.11286923300003</v>
      </c>
      <c r="D16" s="70">
        <f t="shared" si="1"/>
        <v>0.17050596514297961</v>
      </c>
    </row>
    <row r="17" spans="1:4">
      <c r="A17" s="44" t="s">
        <v>114</v>
      </c>
      <c r="B17" s="28" t="s">
        <v>206</v>
      </c>
      <c r="C17" s="69" vm="5">
        <v>171.97699989799997</v>
      </c>
      <c r="D17" s="70">
        <f t="shared" si="1"/>
        <v>0.23251476656063266</v>
      </c>
    </row>
    <row r="18" spans="1:4">
      <c r="A18" s="44" t="s">
        <v>114</v>
      </c>
      <c r="B18" s="28" t="s">
        <v>64</v>
      </c>
      <c r="C18" s="69" vm="6">
        <v>12.912839674000002</v>
      </c>
      <c r="D18" s="70">
        <f t="shared" si="1"/>
        <v>1.7458299099389649E-2</v>
      </c>
    </row>
    <row r="19" spans="1:4">
      <c r="A19" s="44" t="s">
        <v>114</v>
      </c>
      <c r="B19" s="28" t="s">
        <v>65</v>
      </c>
      <c r="C19" s="69" vm="7">
        <v>6.1062260000000002E-3</v>
      </c>
      <c r="D19" s="70">
        <f t="shared" si="1"/>
        <v>8.2556836890895051E-6</v>
      </c>
    </row>
    <row r="20" spans="1:4">
      <c r="A20" s="44" t="s">
        <v>114</v>
      </c>
      <c r="B20" s="28" t="s">
        <v>66</v>
      </c>
      <c r="C20" s="69" vm="8">
        <v>0.46675714600000007</v>
      </c>
      <c r="D20" s="70">
        <f t="shared" si="1"/>
        <v>6.3106071688112577E-4</v>
      </c>
    </row>
    <row r="21" spans="1:4">
      <c r="A21" s="44" t="s">
        <v>114</v>
      </c>
      <c r="B21" s="28" t="s">
        <v>67</v>
      </c>
      <c r="C21" s="69" vm="9">
        <v>-3.6277094790000008</v>
      </c>
      <c r="D21" s="70">
        <f t="shared" si="1"/>
        <v>-4.9047025076595085E-3</v>
      </c>
    </row>
    <row r="22" spans="1:4">
      <c r="A22" s="44" t="s">
        <v>114</v>
      </c>
      <c r="B22" s="28" t="s">
        <v>68</v>
      </c>
      <c r="C22" s="69" t="s" vm="10">
        <v>2358</v>
      </c>
      <c r="D22" s="70" t="s" vm="11">
        <v>2358</v>
      </c>
    </row>
    <row r="23" spans="1:4">
      <c r="B23" s="27" t="s">
        <v>150</v>
      </c>
      <c r="C23" s="69">
        <f>SUM(C25:C31)</f>
        <v>-1.787330828</v>
      </c>
      <c r="D23" s="70">
        <f>C23/$C$42</f>
        <v>-2.4164906381988543E-3</v>
      </c>
    </row>
    <row r="24" spans="1:4">
      <c r="A24" s="44" t="s">
        <v>114</v>
      </c>
      <c r="B24" s="28" t="s">
        <v>69</v>
      </c>
      <c r="C24" s="69" t="s" vm="12">
        <v>2358</v>
      </c>
      <c r="D24" s="70" t="s" vm="13">
        <v>2358</v>
      </c>
    </row>
    <row r="25" spans="1:4">
      <c r="A25" s="44" t="s">
        <v>114</v>
      </c>
      <c r="B25" s="28" t="s">
        <v>70</v>
      </c>
      <c r="C25" s="69" t="s" vm="14">
        <v>2358</v>
      </c>
      <c r="D25" s="70" t="s" vm="15">
        <v>2358</v>
      </c>
    </row>
    <row r="26" spans="1:4">
      <c r="A26" s="44" t="s">
        <v>114</v>
      </c>
      <c r="B26" s="28" t="s">
        <v>62</v>
      </c>
      <c r="C26" s="69" vm="16">
        <v>0.23589920100000003</v>
      </c>
      <c r="D26" s="70">
        <f>C26/$C$42</f>
        <v>3.189382747977141E-4</v>
      </c>
    </row>
    <row r="27" spans="1:4">
      <c r="A27" s="44" t="s">
        <v>114</v>
      </c>
      <c r="B27" s="28" t="s">
        <v>71</v>
      </c>
      <c r="C27" s="69" t="s" vm="17">
        <v>2358</v>
      </c>
      <c r="D27" s="70" t="s" vm="18">
        <v>2358</v>
      </c>
    </row>
    <row r="28" spans="1:4">
      <c r="A28" s="44" t="s">
        <v>114</v>
      </c>
      <c r="B28" s="28" t="s">
        <v>72</v>
      </c>
      <c r="C28" s="69" vm="19">
        <v>0.36480204500000007</v>
      </c>
      <c r="D28" s="70">
        <f t="shared" ref="D28:D31" si="2">C28/$C$42</f>
        <v>4.9321631604414841E-4</v>
      </c>
    </row>
    <row r="29" spans="1:4">
      <c r="A29" s="44" t="s">
        <v>114</v>
      </c>
      <c r="B29" s="28" t="s">
        <v>73</v>
      </c>
      <c r="C29" s="69" vm="20">
        <v>1.5775000000000004E-5</v>
      </c>
      <c r="D29" s="70">
        <f t="shared" si="2"/>
        <v>2.1327970860460611E-8</v>
      </c>
    </row>
    <row r="30" spans="1:4">
      <c r="A30" s="44" t="s">
        <v>114</v>
      </c>
      <c r="B30" s="28" t="s">
        <v>173</v>
      </c>
      <c r="C30" s="69" vm="21">
        <v>4.1322205000000008E-2</v>
      </c>
      <c r="D30" s="70">
        <f t="shared" si="2"/>
        <v>5.58680687245629E-5</v>
      </c>
    </row>
    <row r="31" spans="1:4">
      <c r="A31" s="44" t="s">
        <v>114</v>
      </c>
      <c r="B31" s="28" t="s">
        <v>94</v>
      </c>
      <c r="C31" s="69" vm="22">
        <v>-2.4293700540000001</v>
      </c>
      <c r="D31" s="70">
        <f t="shared" si="2"/>
        <v>-3.2845346257361404E-3</v>
      </c>
    </row>
    <row r="32" spans="1:4">
      <c r="A32" s="44" t="s">
        <v>114</v>
      </c>
      <c r="B32" s="28" t="s">
        <v>74</v>
      </c>
      <c r="C32" s="69" t="s" vm="23">
        <v>2358</v>
      </c>
      <c r="D32" s="70" t="s" vm="24">
        <v>2358</v>
      </c>
    </row>
    <row r="33" spans="1:4">
      <c r="A33" s="44" t="s">
        <v>114</v>
      </c>
      <c r="B33" s="27" t="s">
        <v>151</v>
      </c>
      <c r="C33" s="69" t="s" vm="25">
        <v>2358</v>
      </c>
      <c r="D33" s="70" t="s" vm="26">
        <v>2358</v>
      </c>
    </row>
    <row r="34" spans="1:4">
      <c r="A34" s="44" t="s">
        <v>114</v>
      </c>
      <c r="B34" s="27" t="s">
        <v>152</v>
      </c>
      <c r="C34" s="69" t="s" vm="27">
        <v>2358</v>
      </c>
      <c r="D34" s="70" t="s" vm="28">
        <v>2358</v>
      </c>
    </row>
    <row r="35" spans="1:4">
      <c r="A35" s="44" t="s">
        <v>114</v>
      </c>
      <c r="B35" s="27" t="s">
        <v>153</v>
      </c>
      <c r="C35" s="69" t="s" vm="29">
        <v>2358</v>
      </c>
      <c r="D35" s="70" t="s" vm="30">
        <v>2358</v>
      </c>
    </row>
    <row r="36" spans="1:4">
      <c r="A36" s="44" t="s">
        <v>114</v>
      </c>
      <c r="B36" s="45" t="s">
        <v>154</v>
      </c>
      <c r="C36" s="69" t="s" vm="31">
        <v>2358</v>
      </c>
      <c r="D36" s="70" t="s" vm="32">
        <v>2358</v>
      </c>
    </row>
    <row r="37" spans="1:4">
      <c r="A37" s="44" t="s">
        <v>114</v>
      </c>
      <c r="B37" s="27" t="s">
        <v>155</v>
      </c>
      <c r="C37" s="69">
        <f>'השקעות אחרות '!I10</f>
        <v>-0.11307673200000001</v>
      </c>
      <c r="D37" s="70">
        <f t="shared" ref="D37:D38" si="3">C37/$C$42</f>
        <v>-1.5288096640837489E-4</v>
      </c>
    </row>
    <row r="38" spans="1:4">
      <c r="A38" s="44"/>
      <c r="B38" s="55" t="s">
        <v>157</v>
      </c>
      <c r="C38" s="69">
        <v>0</v>
      </c>
      <c r="D38" s="70">
        <f t="shared" si="3"/>
        <v>0</v>
      </c>
    </row>
    <row r="39" spans="1:4">
      <c r="A39" s="44" t="s">
        <v>114</v>
      </c>
      <c r="B39" s="56" t="s">
        <v>158</v>
      </c>
      <c r="C39" s="69" t="s" vm="33">
        <v>2358</v>
      </c>
      <c r="D39" s="70" t="s" vm="34">
        <v>2358</v>
      </c>
    </row>
    <row r="40" spans="1:4">
      <c r="A40" s="44" t="s">
        <v>114</v>
      </c>
      <c r="B40" s="56" t="s">
        <v>191</v>
      </c>
      <c r="C40" s="69" t="s" vm="35">
        <v>2358</v>
      </c>
      <c r="D40" s="70" t="s" vm="36">
        <v>2358</v>
      </c>
    </row>
    <row r="41" spans="1:4">
      <c r="A41" s="44" t="s">
        <v>114</v>
      </c>
      <c r="B41" s="56" t="s">
        <v>159</v>
      </c>
      <c r="C41" s="69" t="s" vm="37">
        <v>2358</v>
      </c>
      <c r="D41" s="70" t="s" vm="38">
        <v>2358</v>
      </c>
    </row>
    <row r="42" spans="1:4">
      <c r="B42" s="56" t="s">
        <v>75</v>
      </c>
      <c r="C42" s="69">
        <f>C10</f>
        <v>739.63904504600009</v>
      </c>
      <c r="D42" s="70">
        <f t="shared" ref="D42" si="4">C42/$C$42</f>
        <v>1</v>
      </c>
    </row>
    <row r="43" spans="1:4">
      <c r="A43" s="44" t="s">
        <v>114</v>
      </c>
      <c r="B43" s="56" t="s">
        <v>156</v>
      </c>
      <c r="C43" s="69"/>
      <c r="D43" s="70"/>
    </row>
    <row r="44" spans="1:4">
      <c r="B44" s="5" t="s">
        <v>98</v>
      </c>
    </row>
    <row r="45" spans="1:4">
      <c r="C45" s="62" t="s">
        <v>141</v>
      </c>
      <c r="D45" s="34" t="s">
        <v>93</v>
      </c>
    </row>
    <row r="46" spans="1:4">
      <c r="C46" s="63" t="s">
        <v>0</v>
      </c>
      <c r="D46" s="23" t="s">
        <v>1</v>
      </c>
    </row>
    <row r="47" spans="1:4">
      <c r="C47" s="71" t="s">
        <v>124</v>
      </c>
      <c r="D47" s="72" vm="39">
        <v>2.4773999999999998</v>
      </c>
    </row>
    <row r="48" spans="1:4">
      <c r="C48" s="71" t="s">
        <v>131</v>
      </c>
      <c r="D48" s="72">
        <v>0.76144962166467534</v>
      </c>
    </row>
    <row r="49" spans="2:4">
      <c r="C49" s="71" t="s">
        <v>128</v>
      </c>
      <c r="D49" s="72" vm="40">
        <v>2.8424999999999998</v>
      </c>
    </row>
    <row r="50" spans="2:4">
      <c r="B50" s="11"/>
      <c r="C50" s="71" t="s">
        <v>1463</v>
      </c>
      <c r="D50" s="72" vm="41">
        <v>4.2</v>
      </c>
    </row>
    <row r="51" spans="2:4">
      <c r="C51" s="71" t="s">
        <v>122</v>
      </c>
      <c r="D51" s="72" vm="42">
        <v>4.0530999999999997</v>
      </c>
    </row>
    <row r="52" spans="2:4">
      <c r="C52" s="71" t="s">
        <v>123</v>
      </c>
      <c r="D52" s="72" vm="43">
        <v>4.6779000000000002</v>
      </c>
    </row>
    <row r="53" spans="2:4">
      <c r="C53" s="71" t="s">
        <v>125</v>
      </c>
      <c r="D53" s="72">
        <v>0.48832814016447873</v>
      </c>
    </row>
    <row r="54" spans="2:4">
      <c r="C54" s="71" t="s">
        <v>129</v>
      </c>
      <c r="D54" s="72">
        <v>2.5659999999999999E-2</v>
      </c>
    </row>
    <row r="55" spans="2:4">
      <c r="C55" s="71" t="s">
        <v>130</v>
      </c>
      <c r="D55" s="72">
        <v>0.21951275516061627</v>
      </c>
    </row>
    <row r="56" spans="2:4">
      <c r="C56" s="71" t="s">
        <v>127</v>
      </c>
      <c r="D56" s="72" vm="44">
        <v>0.54359999999999997</v>
      </c>
    </row>
    <row r="57" spans="2:4">
      <c r="C57" s="71" t="s">
        <v>2359</v>
      </c>
      <c r="D57" s="72">
        <v>2.2928704</v>
      </c>
    </row>
    <row r="58" spans="2:4">
      <c r="C58" s="71" t="s">
        <v>126</v>
      </c>
      <c r="D58" s="72" vm="45">
        <v>0.35270000000000001</v>
      </c>
    </row>
    <row r="59" spans="2:4">
      <c r="C59" s="71" t="s">
        <v>120</v>
      </c>
      <c r="D59" s="72" vm="46">
        <v>3.8239999999999998</v>
      </c>
    </row>
    <row r="60" spans="2:4">
      <c r="C60" s="71" t="s">
        <v>132</v>
      </c>
      <c r="D60" s="72" vm="47">
        <v>0.2031</v>
      </c>
    </row>
    <row r="61" spans="2:4">
      <c r="C61" s="71" t="s">
        <v>2360</v>
      </c>
      <c r="D61" s="72" vm="48">
        <v>0.36</v>
      </c>
    </row>
    <row r="62" spans="2:4">
      <c r="C62" s="71" t="s">
        <v>2361</v>
      </c>
      <c r="D62" s="72">
        <v>3.9578505476717096E-2</v>
      </c>
    </row>
    <row r="63" spans="2:4">
      <c r="C63" s="71" t="s">
        <v>2362</v>
      </c>
      <c r="D63" s="72">
        <v>0.52397917237599345</v>
      </c>
    </row>
    <row r="64" spans="2:4">
      <c r="C64" s="71" t="s">
        <v>121</v>
      </c>
      <c r="D64" s="72">
        <v>1</v>
      </c>
    </row>
    <row r="65" spans="3:4">
      <c r="C65" s="73"/>
      <c r="D65" s="73"/>
    </row>
    <row r="66" spans="3:4">
      <c r="C66" s="73"/>
      <c r="D66" s="73"/>
    </row>
    <row r="67" spans="3:4">
      <c r="C67" s="74"/>
      <c r="D67" s="74"/>
    </row>
  </sheetData>
  <sheetProtection sheet="1" objects="1" scenarios="1"/>
  <mergeCells count="1">
    <mergeCell ref="B6:D6"/>
  </mergeCells>
  <phoneticPr fontId="4" type="noConversion"/>
  <dataValidations disablePrompts="1"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134</v>
      </c>
      <c r="C1" s="46" t="s" vm="1">
        <v>214</v>
      </c>
    </row>
    <row r="2" spans="2:13">
      <c r="B2" s="46" t="s">
        <v>133</v>
      </c>
      <c r="C2" s="46" t="s">
        <v>2403</v>
      </c>
    </row>
    <row r="3" spans="2:13">
      <c r="B3" s="46" t="s">
        <v>135</v>
      </c>
      <c r="C3" s="68" t="s">
        <v>2404</v>
      </c>
    </row>
    <row r="4" spans="2:13">
      <c r="B4" s="46" t="s">
        <v>136</v>
      </c>
      <c r="C4" s="68">
        <v>14244</v>
      </c>
    </row>
    <row r="6" spans="2:13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3" ht="26.25" customHeight="1">
      <c r="B7" s="134" t="s">
        <v>83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3"/>
    </row>
    <row r="8" spans="2:13" s="3" customFormat="1" ht="78.75">
      <c r="B8" s="21" t="s">
        <v>104</v>
      </c>
      <c r="C8" s="29" t="s">
        <v>40</v>
      </c>
      <c r="D8" s="29" t="s">
        <v>107</v>
      </c>
      <c r="E8" s="29" t="s">
        <v>58</v>
      </c>
      <c r="F8" s="29" t="s">
        <v>91</v>
      </c>
      <c r="G8" s="29" t="s">
        <v>190</v>
      </c>
      <c r="H8" s="29" t="s">
        <v>189</v>
      </c>
      <c r="I8" s="29" t="s">
        <v>54</v>
      </c>
      <c r="J8" s="29" t="s">
        <v>53</v>
      </c>
      <c r="K8" s="29" t="s">
        <v>137</v>
      </c>
      <c r="L8" s="30" t="s">
        <v>139</v>
      </c>
    </row>
    <row r="9" spans="2:13" s="3" customFormat="1">
      <c r="B9" s="14"/>
      <c r="C9" s="29"/>
      <c r="D9" s="29"/>
      <c r="E9" s="29"/>
      <c r="F9" s="29"/>
      <c r="G9" s="15" t="s">
        <v>197</v>
      </c>
      <c r="H9" s="15"/>
      <c r="I9" s="15" t="s">
        <v>193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1" t="s">
        <v>45</v>
      </c>
      <c r="C11" s="81"/>
      <c r="D11" s="82"/>
      <c r="E11" s="82"/>
      <c r="F11" s="82"/>
      <c r="G11" s="84"/>
      <c r="H11" s="101"/>
      <c r="I11" s="84">
        <v>0.46675714600000007</v>
      </c>
      <c r="J11" s="85"/>
      <c r="K11" s="85">
        <f>IFERROR(I11/$I$11,0)</f>
        <v>1</v>
      </c>
      <c r="L11" s="85">
        <f>I11/'סכום נכסי הקרן'!$C$42</f>
        <v>6.3106071688112577E-4</v>
      </c>
    </row>
    <row r="12" spans="2:13">
      <c r="B12" s="115" t="s">
        <v>184</v>
      </c>
      <c r="C12" s="88"/>
      <c r="D12" s="89"/>
      <c r="E12" s="89"/>
      <c r="F12" s="89"/>
      <c r="G12" s="91"/>
      <c r="H12" s="103"/>
      <c r="I12" s="91">
        <v>0.2766887420000001</v>
      </c>
      <c r="J12" s="92"/>
      <c r="K12" s="92">
        <f t="shared" ref="K12:K23" si="0">IFERROR(I12/$I$11,0)</f>
        <v>0.59278951457124573</v>
      </c>
      <c r="L12" s="92">
        <f>I12/'סכום נכסי הקרן'!$C$42</f>
        <v>3.7408617602494482E-4</v>
      </c>
    </row>
    <row r="13" spans="2:13">
      <c r="B13" s="86" t="s">
        <v>179</v>
      </c>
      <c r="C13" s="81"/>
      <c r="D13" s="82"/>
      <c r="E13" s="82"/>
      <c r="F13" s="82"/>
      <c r="G13" s="84"/>
      <c r="H13" s="101"/>
      <c r="I13" s="84">
        <v>0.2766887420000001</v>
      </c>
      <c r="J13" s="85"/>
      <c r="K13" s="85">
        <f t="shared" si="0"/>
        <v>0.59278951457124573</v>
      </c>
      <c r="L13" s="85">
        <f>I13/'סכום נכסי הקרן'!$C$42</f>
        <v>3.7408617602494482E-4</v>
      </c>
    </row>
    <row r="14" spans="2:13">
      <c r="B14" s="87" t="s">
        <v>1680</v>
      </c>
      <c r="C14" s="88" t="s">
        <v>1681</v>
      </c>
      <c r="D14" s="89" t="s">
        <v>108</v>
      </c>
      <c r="E14" s="89" t="s">
        <v>508</v>
      </c>
      <c r="F14" s="89" t="s">
        <v>121</v>
      </c>
      <c r="G14" s="91">
        <v>6.0660000000000011E-3</v>
      </c>
      <c r="H14" s="103">
        <v>3763400</v>
      </c>
      <c r="I14" s="91">
        <v>0.22829066700000003</v>
      </c>
      <c r="J14" s="92"/>
      <c r="K14" s="92">
        <f t="shared" si="0"/>
        <v>0.48909945772956626</v>
      </c>
      <c r="L14" s="92">
        <f>I14/'סכום נכסי הקרן'!$C$42</f>
        <v>3.0865145442098994E-4</v>
      </c>
    </row>
    <row r="15" spans="2:13">
      <c r="B15" s="87" t="s">
        <v>1682</v>
      </c>
      <c r="C15" s="88" t="s">
        <v>1683</v>
      </c>
      <c r="D15" s="89" t="s">
        <v>108</v>
      </c>
      <c r="E15" s="89" t="s">
        <v>508</v>
      </c>
      <c r="F15" s="89" t="s">
        <v>121</v>
      </c>
      <c r="G15" s="91">
        <v>-6.0660000000000011E-3</v>
      </c>
      <c r="H15" s="103">
        <v>305600</v>
      </c>
      <c r="I15" s="91">
        <v>-1.8537925000000004E-2</v>
      </c>
      <c r="J15" s="92"/>
      <c r="K15" s="92">
        <f t="shared" si="0"/>
        <v>-3.9716424609383488E-2</v>
      </c>
      <c r="L15" s="92">
        <f>I15/'סכום נכסי הקרן'!$C$42</f>
        <v>-2.5063475385952727E-5</v>
      </c>
    </row>
    <row r="16" spans="2:13">
      <c r="B16" s="87" t="s">
        <v>1684</v>
      </c>
      <c r="C16" s="88" t="s">
        <v>1685</v>
      </c>
      <c r="D16" s="89" t="s">
        <v>108</v>
      </c>
      <c r="E16" s="89" t="s">
        <v>508</v>
      </c>
      <c r="F16" s="89" t="s">
        <v>121</v>
      </c>
      <c r="G16" s="91">
        <v>5.578000000000001E-2</v>
      </c>
      <c r="H16" s="103">
        <v>120100</v>
      </c>
      <c r="I16" s="91">
        <v>6.6991780000000015E-2</v>
      </c>
      <c r="J16" s="92"/>
      <c r="K16" s="92">
        <f t="shared" si="0"/>
        <v>0.143525986852272</v>
      </c>
      <c r="L16" s="92">
        <f>I16/'סכום נכסי הקרן'!$C$42</f>
        <v>9.0573612154065802E-5</v>
      </c>
    </row>
    <row r="17" spans="2:12">
      <c r="B17" s="87" t="s">
        <v>1686</v>
      </c>
      <c r="C17" s="88" t="s">
        <v>1687</v>
      </c>
      <c r="D17" s="89" t="s">
        <v>108</v>
      </c>
      <c r="E17" s="89" t="s">
        <v>508</v>
      </c>
      <c r="F17" s="89" t="s">
        <v>121</v>
      </c>
      <c r="G17" s="91">
        <v>-5.578000000000001E-2</v>
      </c>
      <c r="H17" s="103">
        <v>100</v>
      </c>
      <c r="I17" s="91">
        <v>-5.5780000000000011E-5</v>
      </c>
      <c r="J17" s="92"/>
      <c r="K17" s="92">
        <f t="shared" si="0"/>
        <v>-1.1950540120921899E-4</v>
      </c>
      <c r="L17" s="92">
        <f>I17/'סכום נכסי הקרן'!$C$42</f>
        <v>-7.5415164158256291E-8</v>
      </c>
    </row>
    <row r="18" spans="2:12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115" t="s">
        <v>183</v>
      </c>
      <c r="C19" s="88"/>
      <c r="D19" s="89"/>
      <c r="E19" s="89"/>
      <c r="F19" s="89"/>
      <c r="G19" s="91"/>
      <c r="H19" s="103"/>
      <c r="I19" s="91">
        <v>0.19006840400000002</v>
      </c>
      <c r="J19" s="92"/>
      <c r="K19" s="92">
        <f t="shared" si="0"/>
        <v>0.40721048542875443</v>
      </c>
      <c r="L19" s="92">
        <f>I19/'סכום נכסי הקרן'!$C$42</f>
        <v>2.5697454085618095E-4</v>
      </c>
    </row>
    <row r="20" spans="2:12">
      <c r="B20" s="86" t="s">
        <v>179</v>
      </c>
      <c r="C20" s="81"/>
      <c r="D20" s="82"/>
      <c r="E20" s="82"/>
      <c r="F20" s="82"/>
      <c r="G20" s="84"/>
      <c r="H20" s="101"/>
      <c r="I20" s="84">
        <v>0.19006840400000002</v>
      </c>
      <c r="J20" s="85"/>
      <c r="K20" s="85">
        <f t="shared" si="0"/>
        <v>0.40721048542875443</v>
      </c>
      <c r="L20" s="85">
        <f>I20/'סכום נכסי הקרן'!$C$42</f>
        <v>2.5697454085618095E-4</v>
      </c>
    </row>
    <row r="21" spans="2:12">
      <c r="B21" s="87" t="s">
        <v>1688</v>
      </c>
      <c r="C21" s="88" t="s">
        <v>1688</v>
      </c>
      <c r="D21" s="89" t="s">
        <v>28</v>
      </c>
      <c r="E21" s="89" t="s">
        <v>508</v>
      </c>
      <c r="F21" s="89" t="s">
        <v>120</v>
      </c>
      <c r="G21" s="91">
        <v>9.2556000000000013E-2</v>
      </c>
      <c r="H21" s="103">
        <v>18</v>
      </c>
      <c r="I21" s="91">
        <v>6.370815000000001E-3</v>
      </c>
      <c r="J21" s="92"/>
      <c r="K21" s="92">
        <f t="shared" si="0"/>
        <v>1.3649100082551281E-2</v>
      </c>
      <c r="L21" s="92">
        <f>I21/'סכום נכסי הקרן'!$C$42</f>
        <v>8.613410882877044E-6</v>
      </c>
    </row>
    <row r="22" spans="2:12">
      <c r="B22" s="87" t="s">
        <v>1689</v>
      </c>
      <c r="C22" s="88" t="s">
        <v>1689</v>
      </c>
      <c r="D22" s="89" t="s">
        <v>28</v>
      </c>
      <c r="E22" s="89" t="s">
        <v>508</v>
      </c>
      <c r="F22" s="89" t="s">
        <v>120</v>
      </c>
      <c r="G22" s="91">
        <v>-4.3880000000000004E-3</v>
      </c>
      <c r="H22" s="103">
        <v>4682</v>
      </c>
      <c r="I22" s="91">
        <v>-7.8559747000000013E-2</v>
      </c>
      <c r="J22" s="92"/>
      <c r="K22" s="92">
        <f t="shared" si="0"/>
        <v>-0.16830968239744959</v>
      </c>
      <c r="L22" s="92">
        <f>I22/'סכום נכסי הקרן'!$C$42</f>
        <v>-1.0621362883176912E-4</v>
      </c>
    </row>
    <row r="23" spans="2:12">
      <c r="B23" s="87" t="s">
        <v>1690</v>
      </c>
      <c r="C23" s="88" t="s">
        <v>1690</v>
      </c>
      <c r="D23" s="89" t="s">
        <v>28</v>
      </c>
      <c r="E23" s="89" t="s">
        <v>508</v>
      </c>
      <c r="F23" s="89" t="s">
        <v>120</v>
      </c>
      <c r="G23" s="91">
        <v>4.3880000000000004E-3</v>
      </c>
      <c r="H23" s="103">
        <v>15630</v>
      </c>
      <c r="I23" s="91">
        <v>0.26225733600000001</v>
      </c>
      <c r="J23" s="92"/>
      <c r="K23" s="92">
        <f t="shared" si="0"/>
        <v>0.5618710677436527</v>
      </c>
      <c r="L23" s="92">
        <f>I23/'סכום נכסי הקרן'!$C$42</f>
        <v>3.54574758805073E-4</v>
      </c>
    </row>
    <row r="24" spans="2:12">
      <c r="B24" s="93"/>
      <c r="C24" s="88"/>
      <c r="D24" s="88"/>
      <c r="E24" s="88"/>
      <c r="F24" s="88"/>
      <c r="G24" s="91"/>
      <c r="H24" s="103"/>
      <c r="I24" s="88"/>
      <c r="J24" s="88"/>
      <c r="K24" s="92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205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0" t="s">
        <v>100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0" t="s">
        <v>188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10" t="s">
        <v>196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12.710937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134</v>
      </c>
      <c r="C1" s="46" t="s" vm="1">
        <v>214</v>
      </c>
    </row>
    <row r="2" spans="1:11">
      <c r="B2" s="46" t="s">
        <v>133</v>
      </c>
      <c r="C2" s="46" t="s">
        <v>2403</v>
      </c>
    </row>
    <row r="3" spans="1:11">
      <c r="B3" s="46" t="s">
        <v>135</v>
      </c>
      <c r="C3" s="68" t="s">
        <v>2404</v>
      </c>
    </row>
    <row r="4" spans="1:11">
      <c r="B4" s="46" t="s">
        <v>136</v>
      </c>
      <c r="C4" s="68">
        <v>14244</v>
      </c>
    </row>
    <row r="6" spans="1:11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1:11" ht="26.25" customHeight="1">
      <c r="B7" s="134" t="s">
        <v>84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1:11" s="3" customFormat="1" ht="78.75">
      <c r="A8" s="2"/>
      <c r="B8" s="21" t="s">
        <v>104</v>
      </c>
      <c r="C8" s="29" t="s">
        <v>40</v>
      </c>
      <c r="D8" s="29" t="s">
        <v>107</v>
      </c>
      <c r="E8" s="29" t="s">
        <v>58</v>
      </c>
      <c r="F8" s="29" t="s">
        <v>91</v>
      </c>
      <c r="G8" s="29" t="s">
        <v>190</v>
      </c>
      <c r="H8" s="29" t="s">
        <v>189</v>
      </c>
      <c r="I8" s="29" t="s">
        <v>54</v>
      </c>
      <c r="J8" s="29" t="s">
        <v>137</v>
      </c>
      <c r="K8" s="30" t="s">
        <v>139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197</v>
      </c>
      <c r="H9" s="15"/>
      <c r="I9" s="15" t="s">
        <v>193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44</v>
      </c>
      <c r="C11" s="88"/>
      <c r="D11" s="89"/>
      <c r="E11" s="89"/>
      <c r="F11" s="89"/>
      <c r="G11" s="91"/>
      <c r="H11" s="103"/>
      <c r="I11" s="91">
        <v>-3.6277094790000008</v>
      </c>
      <c r="J11" s="92">
        <f>IFERROR(I11/$I$11,0)</f>
        <v>1</v>
      </c>
      <c r="K11" s="92">
        <f>I11/'סכום נכסי הקרן'!$C$42</f>
        <v>-4.9047025076595085E-3</v>
      </c>
    </row>
    <row r="12" spans="1:11">
      <c r="B12" s="115" t="s">
        <v>185</v>
      </c>
      <c r="C12" s="88"/>
      <c r="D12" s="89"/>
      <c r="E12" s="89"/>
      <c r="F12" s="89"/>
      <c r="G12" s="91"/>
      <c r="H12" s="103"/>
      <c r="I12" s="91">
        <v>-3.6277094790000008</v>
      </c>
      <c r="J12" s="92">
        <f t="shared" ref="J12:J17" si="0">IFERROR(I12/$I$11,0)</f>
        <v>1</v>
      </c>
      <c r="K12" s="92">
        <f>I12/'סכום נכסי הקרן'!$C$42</f>
        <v>-4.9047025076595085E-3</v>
      </c>
    </row>
    <row r="13" spans="1:11">
      <c r="B13" s="93" t="s">
        <v>1691</v>
      </c>
      <c r="C13" s="88" t="s">
        <v>1692</v>
      </c>
      <c r="D13" s="89" t="s">
        <v>28</v>
      </c>
      <c r="E13" s="89" t="s">
        <v>508</v>
      </c>
      <c r="F13" s="89" t="s">
        <v>120</v>
      </c>
      <c r="G13" s="91">
        <v>1.8727000000000004E-2</v>
      </c>
      <c r="H13" s="103">
        <v>95550.01</v>
      </c>
      <c r="I13" s="91">
        <v>-0.11899000700000002</v>
      </c>
      <c r="J13" s="92">
        <f t="shared" si="0"/>
        <v>3.2800313169730533E-2</v>
      </c>
      <c r="K13" s="92">
        <f>I13/'סכום נכסי הקרן'!$C$42</f>
        <v>-1.6087577825559457E-4</v>
      </c>
    </row>
    <row r="14" spans="1:11">
      <c r="B14" s="93" t="s">
        <v>1693</v>
      </c>
      <c r="C14" s="88" t="s">
        <v>1694</v>
      </c>
      <c r="D14" s="89" t="s">
        <v>28</v>
      </c>
      <c r="E14" s="89" t="s">
        <v>508</v>
      </c>
      <c r="F14" s="89" t="s">
        <v>120</v>
      </c>
      <c r="G14" s="91">
        <v>4.4770000000000009E-3</v>
      </c>
      <c r="H14" s="103">
        <v>1486650</v>
      </c>
      <c r="I14" s="91">
        <v>-0.21614165600000004</v>
      </c>
      <c r="J14" s="92">
        <f t="shared" si="0"/>
        <v>5.9580751229169747E-2</v>
      </c>
      <c r="K14" s="92">
        <f>I14/'סכום נכסי הקרן'!$C$42</f>
        <v>-2.9222585996194618E-4</v>
      </c>
    </row>
    <row r="15" spans="1:11">
      <c r="B15" s="93" t="s">
        <v>1695</v>
      </c>
      <c r="C15" s="88" t="s">
        <v>1696</v>
      </c>
      <c r="D15" s="89" t="s">
        <v>28</v>
      </c>
      <c r="E15" s="89" t="s">
        <v>508</v>
      </c>
      <c r="F15" s="89" t="s">
        <v>120</v>
      </c>
      <c r="G15" s="91">
        <v>8.6919999999999997E-2</v>
      </c>
      <c r="H15" s="103">
        <v>432550</v>
      </c>
      <c r="I15" s="91">
        <v>-2.9682318260000007</v>
      </c>
      <c r="J15" s="92">
        <f t="shared" si="0"/>
        <v>0.81821100702314531</v>
      </c>
      <c r="K15" s="92">
        <f>I15/'סכום נכסי הקרן'!$C$42</f>
        <v>-4.0130815779410326E-3</v>
      </c>
    </row>
    <row r="16" spans="1:11">
      <c r="B16" s="93" t="s">
        <v>1697</v>
      </c>
      <c r="C16" s="88" t="s">
        <v>1698</v>
      </c>
      <c r="D16" s="89" t="s">
        <v>28</v>
      </c>
      <c r="E16" s="89" t="s">
        <v>508</v>
      </c>
      <c r="F16" s="89" t="s">
        <v>129</v>
      </c>
      <c r="G16" s="91">
        <v>3.3530000000000005E-3</v>
      </c>
      <c r="H16" s="103">
        <v>232350</v>
      </c>
      <c r="I16" s="91">
        <v>-2.1360809000000005E-2</v>
      </c>
      <c r="J16" s="92">
        <f t="shared" si="0"/>
        <v>5.888235847896022E-3</v>
      </c>
      <c r="K16" s="92">
        <f>I16/'סכום נכסי הקרן'!$C$42</f>
        <v>-2.8880045128866228E-5</v>
      </c>
    </row>
    <row r="17" spans="2:11">
      <c r="B17" s="93" t="s">
        <v>1699</v>
      </c>
      <c r="C17" s="88" t="s">
        <v>1700</v>
      </c>
      <c r="D17" s="89" t="s">
        <v>28</v>
      </c>
      <c r="E17" s="89" t="s">
        <v>508</v>
      </c>
      <c r="F17" s="89" t="s">
        <v>120</v>
      </c>
      <c r="G17" s="91">
        <v>3.0892000000000003E-2</v>
      </c>
      <c r="H17" s="103">
        <v>11156.25</v>
      </c>
      <c r="I17" s="91">
        <v>-0.30298518100000005</v>
      </c>
      <c r="J17" s="92">
        <f t="shared" si="0"/>
        <v>8.3519692730058326E-2</v>
      </c>
      <c r="K17" s="92">
        <f>I17/'סכום נכסי הקרן'!$C$42</f>
        <v>-4.0963924637206869E-4</v>
      </c>
    </row>
    <row r="18" spans="2:11">
      <c r="B18" s="103"/>
      <c r="C18" s="103"/>
      <c r="D18" s="103"/>
      <c r="E18" s="103"/>
      <c r="F18" s="103"/>
      <c r="G18" s="103"/>
      <c r="H18" s="103"/>
      <c r="I18" s="91"/>
      <c r="J18" s="92"/>
      <c r="K18" s="92"/>
    </row>
    <row r="19" spans="2:11">
      <c r="B19" s="115"/>
      <c r="C19" s="88"/>
      <c r="D19" s="88"/>
      <c r="E19" s="88"/>
      <c r="F19" s="88"/>
      <c r="G19" s="91"/>
      <c r="H19" s="103"/>
      <c r="I19" s="88"/>
      <c r="J19" s="92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10" t="s">
        <v>205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10" t="s">
        <v>100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10" t="s">
        <v>188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10" t="s">
        <v>196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94"/>
      <c r="C119" s="114"/>
      <c r="D119" s="114"/>
      <c r="E119" s="114"/>
      <c r="F119" s="114"/>
      <c r="G119" s="114"/>
      <c r="H119" s="114"/>
      <c r="I119" s="95"/>
      <c r="J119" s="95"/>
      <c r="K119" s="114"/>
    </row>
    <row r="120" spans="2:11">
      <c r="B120" s="94"/>
      <c r="C120" s="114"/>
      <c r="D120" s="114"/>
      <c r="E120" s="114"/>
      <c r="F120" s="114"/>
      <c r="G120" s="114"/>
      <c r="H120" s="114"/>
      <c r="I120" s="95"/>
      <c r="J120" s="95"/>
      <c r="K120" s="114"/>
    </row>
    <row r="121" spans="2:11">
      <c r="B121" s="94"/>
      <c r="C121" s="114"/>
      <c r="D121" s="114"/>
      <c r="E121" s="114"/>
      <c r="F121" s="114"/>
      <c r="G121" s="114"/>
      <c r="H121" s="114"/>
      <c r="I121" s="95"/>
      <c r="J121" s="95"/>
      <c r="K121" s="114"/>
    </row>
    <row r="122" spans="2:11">
      <c r="B122" s="94"/>
      <c r="C122" s="114"/>
      <c r="D122" s="114"/>
      <c r="E122" s="114"/>
      <c r="F122" s="114"/>
      <c r="G122" s="114"/>
      <c r="H122" s="114"/>
      <c r="I122" s="95"/>
      <c r="J122" s="95"/>
      <c r="K122" s="114"/>
    </row>
    <row r="123" spans="2:11">
      <c r="B123" s="94"/>
      <c r="C123" s="114"/>
      <c r="D123" s="114"/>
      <c r="E123" s="114"/>
      <c r="F123" s="114"/>
      <c r="G123" s="114"/>
      <c r="H123" s="114"/>
      <c r="I123" s="95"/>
      <c r="J123" s="95"/>
      <c r="K123" s="114"/>
    </row>
    <row r="124" spans="2:11">
      <c r="B124" s="94"/>
      <c r="C124" s="114"/>
      <c r="D124" s="114"/>
      <c r="E124" s="114"/>
      <c r="F124" s="114"/>
      <c r="G124" s="114"/>
      <c r="H124" s="114"/>
      <c r="I124" s="95"/>
      <c r="J124" s="95"/>
      <c r="K124" s="114"/>
    </row>
    <row r="125" spans="2:11">
      <c r="B125" s="94"/>
      <c r="C125" s="114"/>
      <c r="D125" s="114"/>
      <c r="E125" s="114"/>
      <c r="F125" s="114"/>
      <c r="G125" s="114"/>
      <c r="H125" s="114"/>
      <c r="I125" s="95"/>
      <c r="J125" s="95"/>
      <c r="K125" s="114"/>
    </row>
    <row r="126" spans="2:11">
      <c r="B126" s="94"/>
      <c r="C126" s="114"/>
      <c r="D126" s="114"/>
      <c r="E126" s="114"/>
      <c r="F126" s="114"/>
      <c r="G126" s="114"/>
      <c r="H126" s="114"/>
      <c r="I126" s="95"/>
      <c r="J126" s="95"/>
      <c r="K126" s="114"/>
    </row>
    <row r="127" spans="2:11">
      <c r="B127" s="94"/>
      <c r="C127" s="114"/>
      <c r="D127" s="114"/>
      <c r="E127" s="114"/>
      <c r="F127" s="114"/>
      <c r="G127" s="114"/>
      <c r="H127" s="114"/>
      <c r="I127" s="95"/>
      <c r="J127" s="95"/>
      <c r="K127" s="114"/>
    </row>
    <row r="128" spans="2:11">
      <c r="B128" s="94"/>
      <c r="C128" s="114"/>
      <c r="D128" s="114"/>
      <c r="E128" s="114"/>
      <c r="F128" s="114"/>
      <c r="G128" s="114"/>
      <c r="H128" s="114"/>
      <c r="I128" s="95"/>
      <c r="J128" s="95"/>
      <c r="K128" s="114"/>
    </row>
    <row r="129" spans="2:11">
      <c r="B129" s="94"/>
      <c r="C129" s="114"/>
      <c r="D129" s="114"/>
      <c r="E129" s="114"/>
      <c r="F129" s="114"/>
      <c r="G129" s="114"/>
      <c r="H129" s="114"/>
      <c r="I129" s="95"/>
      <c r="J129" s="95"/>
      <c r="K129" s="114"/>
    </row>
    <row r="130" spans="2:11">
      <c r="B130" s="94"/>
      <c r="C130" s="114"/>
      <c r="D130" s="114"/>
      <c r="E130" s="114"/>
      <c r="F130" s="114"/>
      <c r="G130" s="114"/>
      <c r="H130" s="114"/>
      <c r="I130" s="95"/>
      <c r="J130" s="95"/>
      <c r="K130" s="114"/>
    </row>
    <row r="131" spans="2:11">
      <c r="B131" s="94"/>
      <c r="C131" s="114"/>
      <c r="D131" s="114"/>
      <c r="E131" s="114"/>
      <c r="F131" s="114"/>
      <c r="G131" s="114"/>
      <c r="H131" s="114"/>
      <c r="I131" s="95"/>
      <c r="J131" s="95"/>
      <c r="K131" s="114"/>
    </row>
    <row r="132" spans="2:11">
      <c r="B132" s="94"/>
      <c r="C132" s="114"/>
      <c r="D132" s="114"/>
      <c r="E132" s="114"/>
      <c r="F132" s="114"/>
      <c r="G132" s="114"/>
      <c r="H132" s="114"/>
      <c r="I132" s="95"/>
      <c r="J132" s="95"/>
      <c r="K132" s="114"/>
    </row>
    <row r="133" spans="2:11">
      <c r="B133" s="94"/>
      <c r="C133" s="114"/>
      <c r="D133" s="114"/>
      <c r="E133" s="114"/>
      <c r="F133" s="114"/>
      <c r="G133" s="114"/>
      <c r="H133" s="114"/>
      <c r="I133" s="95"/>
      <c r="J133" s="95"/>
      <c r="K133" s="114"/>
    </row>
    <row r="134" spans="2:11">
      <c r="B134" s="94"/>
      <c r="C134" s="114"/>
      <c r="D134" s="114"/>
      <c r="E134" s="114"/>
      <c r="F134" s="114"/>
      <c r="G134" s="114"/>
      <c r="H134" s="114"/>
      <c r="I134" s="95"/>
      <c r="J134" s="95"/>
      <c r="K134" s="114"/>
    </row>
    <row r="135" spans="2:11">
      <c r="B135" s="94"/>
      <c r="C135" s="114"/>
      <c r="D135" s="114"/>
      <c r="E135" s="114"/>
      <c r="F135" s="114"/>
      <c r="G135" s="114"/>
      <c r="H135" s="114"/>
      <c r="I135" s="95"/>
      <c r="J135" s="95"/>
      <c r="K135" s="114"/>
    </row>
    <row r="136" spans="2:11">
      <c r="B136" s="94"/>
      <c r="C136" s="114"/>
      <c r="D136" s="114"/>
      <c r="E136" s="114"/>
      <c r="F136" s="114"/>
      <c r="G136" s="114"/>
      <c r="H136" s="114"/>
      <c r="I136" s="95"/>
      <c r="J136" s="95"/>
      <c r="K136" s="114"/>
    </row>
    <row r="137" spans="2:11">
      <c r="B137" s="94"/>
      <c r="C137" s="114"/>
      <c r="D137" s="114"/>
      <c r="E137" s="114"/>
      <c r="F137" s="114"/>
      <c r="G137" s="114"/>
      <c r="H137" s="114"/>
      <c r="I137" s="95"/>
      <c r="J137" s="95"/>
      <c r="K137" s="114"/>
    </row>
    <row r="138" spans="2:11">
      <c r="B138" s="94"/>
      <c r="C138" s="114"/>
      <c r="D138" s="114"/>
      <c r="E138" s="114"/>
      <c r="F138" s="114"/>
      <c r="G138" s="114"/>
      <c r="H138" s="114"/>
      <c r="I138" s="95"/>
      <c r="J138" s="95"/>
      <c r="K138" s="114"/>
    </row>
    <row r="139" spans="2:11">
      <c r="B139" s="94"/>
      <c r="C139" s="114"/>
      <c r="D139" s="114"/>
      <c r="E139" s="114"/>
      <c r="F139" s="114"/>
      <c r="G139" s="114"/>
      <c r="H139" s="114"/>
      <c r="I139" s="95"/>
      <c r="J139" s="95"/>
      <c r="K139" s="114"/>
    </row>
    <row r="140" spans="2:11">
      <c r="B140" s="94"/>
      <c r="C140" s="114"/>
      <c r="D140" s="114"/>
      <c r="E140" s="114"/>
      <c r="F140" s="114"/>
      <c r="G140" s="114"/>
      <c r="H140" s="114"/>
      <c r="I140" s="95"/>
      <c r="J140" s="95"/>
      <c r="K140" s="114"/>
    </row>
    <row r="141" spans="2:11">
      <c r="B141" s="94"/>
      <c r="C141" s="114"/>
      <c r="D141" s="114"/>
      <c r="E141" s="114"/>
      <c r="F141" s="114"/>
      <c r="G141" s="114"/>
      <c r="H141" s="114"/>
      <c r="I141" s="95"/>
      <c r="J141" s="95"/>
      <c r="K141" s="114"/>
    </row>
    <row r="142" spans="2:11">
      <c r="B142" s="94"/>
      <c r="C142" s="114"/>
      <c r="D142" s="114"/>
      <c r="E142" s="114"/>
      <c r="F142" s="114"/>
      <c r="G142" s="114"/>
      <c r="H142" s="114"/>
      <c r="I142" s="95"/>
      <c r="J142" s="95"/>
      <c r="K142" s="114"/>
    </row>
    <row r="143" spans="2:11">
      <c r="B143" s="94"/>
      <c r="C143" s="114"/>
      <c r="D143" s="114"/>
      <c r="E143" s="114"/>
      <c r="F143" s="114"/>
      <c r="G143" s="114"/>
      <c r="H143" s="114"/>
      <c r="I143" s="95"/>
      <c r="J143" s="95"/>
      <c r="K143" s="114"/>
    </row>
    <row r="144" spans="2:11">
      <c r="B144" s="94"/>
      <c r="C144" s="114"/>
      <c r="D144" s="114"/>
      <c r="E144" s="114"/>
      <c r="F144" s="114"/>
      <c r="G144" s="114"/>
      <c r="H144" s="114"/>
      <c r="I144" s="95"/>
      <c r="J144" s="95"/>
      <c r="K144" s="114"/>
    </row>
    <row r="145" spans="2:11">
      <c r="B145" s="94"/>
      <c r="C145" s="114"/>
      <c r="D145" s="114"/>
      <c r="E145" s="114"/>
      <c r="F145" s="114"/>
      <c r="G145" s="114"/>
      <c r="H145" s="114"/>
      <c r="I145" s="95"/>
      <c r="J145" s="95"/>
      <c r="K145" s="114"/>
    </row>
    <row r="146" spans="2:11">
      <c r="B146" s="94"/>
      <c r="C146" s="114"/>
      <c r="D146" s="114"/>
      <c r="E146" s="114"/>
      <c r="F146" s="114"/>
      <c r="G146" s="114"/>
      <c r="H146" s="114"/>
      <c r="I146" s="95"/>
      <c r="J146" s="95"/>
      <c r="K146" s="114"/>
    </row>
    <row r="147" spans="2:11">
      <c r="B147" s="94"/>
      <c r="C147" s="114"/>
      <c r="D147" s="114"/>
      <c r="E147" s="114"/>
      <c r="F147" s="114"/>
      <c r="G147" s="114"/>
      <c r="H147" s="114"/>
      <c r="I147" s="95"/>
      <c r="J147" s="95"/>
      <c r="K147" s="114"/>
    </row>
    <row r="148" spans="2:11">
      <c r="B148" s="94"/>
      <c r="C148" s="114"/>
      <c r="D148" s="114"/>
      <c r="E148" s="114"/>
      <c r="F148" s="114"/>
      <c r="G148" s="114"/>
      <c r="H148" s="114"/>
      <c r="I148" s="95"/>
      <c r="J148" s="95"/>
      <c r="K148" s="114"/>
    </row>
    <row r="149" spans="2:11">
      <c r="B149" s="94"/>
      <c r="C149" s="114"/>
      <c r="D149" s="114"/>
      <c r="E149" s="114"/>
      <c r="F149" s="114"/>
      <c r="G149" s="114"/>
      <c r="H149" s="114"/>
      <c r="I149" s="95"/>
      <c r="J149" s="95"/>
      <c r="K149" s="114"/>
    </row>
    <row r="150" spans="2:11">
      <c r="B150" s="94"/>
      <c r="C150" s="114"/>
      <c r="D150" s="114"/>
      <c r="E150" s="114"/>
      <c r="F150" s="114"/>
      <c r="G150" s="114"/>
      <c r="H150" s="114"/>
      <c r="I150" s="95"/>
      <c r="J150" s="95"/>
      <c r="K150" s="114"/>
    </row>
    <row r="151" spans="2:11">
      <c r="B151" s="94"/>
      <c r="C151" s="114"/>
      <c r="D151" s="114"/>
      <c r="E151" s="114"/>
      <c r="F151" s="114"/>
      <c r="G151" s="114"/>
      <c r="H151" s="114"/>
      <c r="I151" s="95"/>
      <c r="J151" s="95"/>
      <c r="K151" s="114"/>
    </row>
    <row r="152" spans="2:11">
      <c r="B152" s="94"/>
      <c r="C152" s="114"/>
      <c r="D152" s="114"/>
      <c r="E152" s="114"/>
      <c r="F152" s="114"/>
      <c r="G152" s="114"/>
      <c r="H152" s="114"/>
      <c r="I152" s="95"/>
      <c r="J152" s="95"/>
      <c r="K152" s="114"/>
    </row>
    <row r="153" spans="2:11">
      <c r="B153" s="94"/>
      <c r="C153" s="114"/>
      <c r="D153" s="114"/>
      <c r="E153" s="114"/>
      <c r="F153" s="114"/>
      <c r="G153" s="114"/>
      <c r="H153" s="114"/>
      <c r="I153" s="95"/>
      <c r="J153" s="95"/>
      <c r="K153" s="114"/>
    </row>
    <row r="154" spans="2:11">
      <c r="B154" s="94"/>
      <c r="C154" s="114"/>
      <c r="D154" s="114"/>
      <c r="E154" s="114"/>
      <c r="F154" s="114"/>
      <c r="G154" s="114"/>
      <c r="H154" s="114"/>
      <c r="I154" s="95"/>
      <c r="J154" s="95"/>
      <c r="K154" s="114"/>
    </row>
    <row r="155" spans="2:11">
      <c r="B155" s="94"/>
      <c r="C155" s="114"/>
      <c r="D155" s="114"/>
      <c r="E155" s="114"/>
      <c r="F155" s="114"/>
      <c r="G155" s="114"/>
      <c r="H155" s="114"/>
      <c r="I155" s="95"/>
      <c r="J155" s="95"/>
      <c r="K155" s="114"/>
    </row>
    <row r="156" spans="2:11">
      <c r="B156" s="94"/>
      <c r="C156" s="114"/>
      <c r="D156" s="114"/>
      <c r="E156" s="114"/>
      <c r="F156" s="114"/>
      <c r="G156" s="114"/>
      <c r="H156" s="114"/>
      <c r="I156" s="95"/>
      <c r="J156" s="95"/>
      <c r="K156" s="114"/>
    </row>
    <row r="157" spans="2:11">
      <c r="B157" s="94"/>
      <c r="C157" s="114"/>
      <c r="D157" s="114"/>
      <c r="E157" s="114"/>
      <c r="F157" s="114"/>
      <c r="G157" s="114"/>
      <c r="H157" s="114"/>
      <c r="I157" s="95"/>
      <c r="J157" s="95"/>
      <c r="K157" s="114"/>
    </row>
    <row r="158" spans="2:11">
      <c r="B158" s="94"/>
      <c r="C158" s="114"/>
      <c r="D158" s="114"/>
      <c r="E158" s="114"/>
      <c r="F158" s="114"/>
      <c r="G158" s="114"/>
      <c r="H158" s="114"/>
      <c r="I158" s="95"/>
      <c r="J158" s="95"/>
      <c r="K158" s="114"/>
    </row>
    <row r="159" spans="2:11">
      <c r="B159" s="94"/>
      <c r="C159" s="114"/>
      <c r="D159" s="114"/>
      <c r="E159" s="114"/>
      <c r="F159" s="114"/>
      <c r="G159" s="114"/>
      <c r="H159" s="114"/>
      <c r="I159" s="95"/>
      <c r="J159" s="95"/>
      <c r="K159" s="114"/>
    </row>
    <row r="160" spans="2:11">
      <c r="B160" s="94"/>
      <c r="C160" s="114"/>
      <c r="D160" s="114"/>
      <c r="E160" s="114"/>
      <c r="F160" s="114"/>
      <c r="G160" s="114"/>
      <c r="H160" s="114"/>
      <c r="I160" s="95"/>
      <c r="J160" s="95"/>
      <c r="K160" s="114"/>
    </row>
    <row r="161" spans="2:11">
      <c r="B161" s="94"/>
      <c r="C161" s="114"/>
      <c r="D161" s="114"/>
      <c r="E161" s="114"/>
      <c r="F161" s="114"/>
      <c r="G161" s="114"/>
      <c r="H161" s="114"/>
      <c r="I161" s="95"/>
      <c r="J161" s="95"/>
      <c r="K161" s="114"/>
    </row>
    <row r="162" spans="2:11">
      <c r="B162" s="94"/>
      <c r="C162" s="114"/>
      <c r="D162" s="114"/>
      <c r="E162" s="114"/>
      <c r="F162" s="114"/>
      <c r="G162" s="114"/>
      <c r="H162" s="114"/>
      <c r="I162" s="95"/>
      <c r="J162" s="95"/>
      <c r="K162" s="114"/>
    </row>
    <row r="163" spans="2:11">
      <c r="B163" s="94"/>
      <c r="C163" s="114"/>
      <c r="D163" s="114"/>
      <c r="E163" s="114"/>
      <c r="F163" s="114"/>
      <c r="G163" s="114"/>
      <c r="H163" s="114"/>
      <c r="I163" s="95"/>
      <c r="J163" s="95"/>
      <c r="K163" s="114"/>
    </row>
    <row r="164" spans="2:11">
      <c r="B164" s="94"/>
      <c r="C164" s="114"/>
      <c r="D164" s="114"/>
      <c r="E164" s="114"/>
      <c r="F164" s="114"/>
      <c r="G164" s="114"/>
      <c r="H164" s="114"/>
      <c r="I164" s="95"/>
      <c r="J164" s="95"/>
      <c r="K164" s="114"/>
    </row>
    <row r="165" spans="2:11">
      <c r="B165" s="94"/>
      <c r="C165" s="114"/>
      <c r="D165" s="114"/>
      <c r="E165" s="114"/>
      <c r="F165" s="114"/>
      <c r="G165" s="114"/>
      <c r="H165" s="114"/>
      <c r="I165" s="95"/>
      <c r="J165" s="95"/>
      <c r="K165" s="114"/>
    </row>
    <row r="166" spans="2:11">
      <c r="B166" s="94"/>
      <c r="C166" s="114"/>
      <c r="D166" s="114"/>
      <c r="E166" s="114"/>
      <c r="F166" s="114"/>
      <c r="G166" s="114"/>
      <c r="H166" s="114"/>
      <c r="I166" s="95"/>
      <c r="J166" s="95"/>
      <c r="K166" s="114"/>
    </row>
    <row r="167" spans="2:11">
      <c r="B167" s="94"/>
      <c r="C167" s="114"/>
      <c r="D167" s="114"/>
      <c r="E167" s="114"/>
      <c r="F167" s="114"/>
      <c r="G167" s="114"/>
      <c r="H167" s="114"/>
      <c r="I167" s="95"/>
      <c r="J167" s="95"/>
      <c r="K167" s="114"/>
    </row>
    <row r="168" spans="2:11">
      <c r="B168" s="94"/>
      <c r="C168" s="114"/>
      <c r="D168" s="114"/>
      <c r="E168" s="114"/>
      <c r="F168" s="114"/>
      <c r="G168" s="114"/>
      <c r="H168" s="114"/>
      <c r="I168" s="95"/>
      <c r="J168" s="95"/>
      <c r="K168" s="114"/>
    </row>
    <row r="169" spans="2:11">
      <c r="B169" s="94"/>
      <c r="C169" s="114"/>
      <c r="D169" s="114"/>
      <c r="E169" s="114"/>
      <c r="F169" s="114"/>
      <c r="G169" s="114"/>
      <c r="H169" s="114"/>
      <c r="I169" s="95"/>
      <c r="J169" s="95"/>
      <c r="K169" s="114"/>
    </row>
    <row r="170" spans="2:11">
      <c r="B170" s="94"/>
      <c r="C170" s="114"/>
      <c r="D170" s="114"/>
      <c r="E170" s="114"/>
      <c r="F170" s="114"/>
      <c r="G170" s="114"/>
      <c r="H170" s="114"/>
      <c r="I170" s="95"/>
      <c r="J170" s="95"/>
      <c r="K170" s="114"/>
    </row>
    <row r="171" spans="2:11">
      <c r="B171" s="94"/>
      <c r="C171" s="114"/>
      <c r="D171" s="114"/>
      <c r="E171" s="114"/>
      <c r="F171" s="114"/>
      <c r="G171" s="114"/>
      <c r="H171" s="114"/>
      <c r="I171" s="95"/>
      <c r="J171" s="95"/>
      <c r="K171" s="114"/>
    </row>
    <row r="172" spans="2:11">
      <c r="B172" s="94"/>
      <c r="C172" s="114"/>
      <c r="D172" s="114"/>
      <c r="E172" s="114"/>
      <c r="F172" s="114"/>
      <c r="G172" s="114"/>
      <c r="H172" s="114"/>
      <c r="I172" s="95"/>
      <c r="J172" s="95"/>
      <c r="K172" s="114"/>
    </row>
    <row r="173" spans="2:11">
      <c r="B173" s="94"/>
      <c r="C173" s="114"/>
      <c r="D173" s="114"/>
      <c r="E173" s="114"/>
      <c r="F173" s="114"/>
      <c r="G173" s="114"/>
      <c r="H173" s="114"/>
      <c r="I173" s="95"/>
      <c r="J173" s="95"/>
      <c r="K173" s="114"/>
    </row>
    <row r="174" spans="2:11">
      <c r="B174" s="94"/>
      <c r="C174" s="114"/>
      <c r="D174" s="114"/>
      <c r="E174" s="114"/>
      <c r="F174" s="114"/>
      <c r="G174" s="114"/>
      <c r="H174" s="114"/>
      <c r="I174" s="95"/>
      <c r="J174" s="95"/>
      <c r="K174" s="114"/>
    </row>
    <row r="175" spans="2:11">
      <c r="B175" s="94"/>
      <c r="C175" s="114"/>
      <c r="D175" s="114"/>
      <c r="E175" s="114"/>
      <c r="F175" s="114"/>
      <c r="G175" s="114"/>
      <c r="H175" s="114"/>
      <c r="I175" s="95"/>
      <c r="J175" s="95"/>
      <c r="K175" s="114"/>
    </row>
    <row r="176" spans="2:11">
      <c r="B176" s="94"/>
      <c r="C176" s="114"/>
      <c r="D176" s="114"/>
      <c r="E176" s="114"/>
      <c r="F176" s="114"/>
      <c r="G176" s="114"/>
      <c r="H176" s="114"/>
      <c r="I176" s="95"/>
      <c r="J176" s="95"/>
      <c r="K176" s="114"/>
    </row>
    <row r="177" spans="2:11">
      <c r="B177" s="94"/>
      <c r="C177" s="114"/>
      <c r="D177" s="114"/>
      <c r="E177" s="114"/>
      <c r="F177" s="114"/>
      <c r="G177" s="114"/>
      <c r="H177" s="114"/>
      <c r="I177" s="95"/>
      <c r="J177" s="95"/>
      <c r="K177" s="114"/>
    </row>
    <row r="178" spans="2:11">
      <c r="B178" s="94"/>
      <c r="C178" s="114"/>
      <c r="D178" s="114"/>
      <c r="E178" s="114"/>
      <c r="F178" s="114"/>
      <c r="G178" s="114"/>
      <c r="H178" s="114"/>
      <c r="I178" s="95"/>
      <c r="J178" s="95"/>
      <c r="K178" s="114"/>
    </row>
    <row r="179" spans="2:11">
      <c r="B179" s="94"/>
      <c r="C179" s="114"/>
      <c r="D179" s="114"/>
      <c r="E179" s="114"/>
      <c r="F179" s="114"/>
      <c r="G179" s="114"/>
      <c r="H179" s="114"/>
      <c r="I179" s="95"/>
      <c r="J179" s="95"/>
      <c r="K179" s="114"/>
    </row>
    <row r="180" spans="2:11">
      <c r="B180" s="94"/>
      <c r="C180" s="114"/>
      <c r="D180" s="114"/>
      <c r="E180" s="114"/>
      <c r="F180" s="114"/>
      <c r="G180" s="114"/>
      <c r="H180" s="114"/>
      <c r="I180" s="95"/>
      <c r="J180" s="95"/>
      <c r="K180" s="114"/>
    </row>
    <row r="181" spans="2:11">
      <c r="B181" s="94"/>
      <c r="C181" s="114"/>
      <c r="D181" s="114"/>
      <c r="E181" s="114"/>
      <c r="F181" s="114"/>
      <c r="G181" s="114"/>
      <c r="H181" s="114"/>
      <c r="I181" s="95"/>
      <c r="J181" s="95"/>
      <c r="K181" s="114"/>
    </row>
    <row r="182" spans="2:11">
      <c r="B182" s="94"/>
      <c r="C182" s="114"/>
      <c r="D182" s="114"/>
      <c r="E182" s="114"/>
      <c r="F182" s="114"/>
      <c r="G182" s="114"/>
      <c r="H182" s="114"/>
      <c r="I182" s="95"/>
      <c r="J182" s="95"/>
      <c r="K182" s="114"/>
    </row>
    <row r="183" spans="2:11">
      <c r="B183" s="94"/>
      <c r="C183" s="114"/>
      <c r="D183" s="114"/>
      <c r="E183" s="114"/>
      <c r="F183" s="114"/>
      <c r="G183" s="114"/>
      <c r="H183" s="114"/>
      <c r="I183" s="95"/>
      <c r="J183" s="95"/>
      <c r="K183" s="114"/>
    </row>
    <row r="184" spans="2:11">
      <c r="B184" s="94"/>
      <c r="C184" s="114"/>
      <c r="D184" s="114"/>
      <c r="E184" s="114"/>
      <c r="F184" s="114"/>
      <c r="G184" s="114"/>
      <c r="H184" s="114"/>
      <c r="I184" s="95"/>
      <c r="J184" s="95"/>
      <c r="K184" s="114"/>
    </row>
    <row r="185" spans="2:11">
      <c r="B185" s="94"/>
      <c r="C185" s="114"/>
      <c r="D185" s="114"/>
      <c r="E185" s="114"/>
      <c r="F185" s="114"/>
      <c r="G185" s="114"/>
      <c r="H185" s="114"/>
      <c r="I185" s="95"/>
      <c r="J185" s="95"/>
      <c r="K185" s="114"/>
    </row>
    <row r="186" spans="2:11">
      <c r="B186" s="94"/>
      <c r="C186" s="114"/>
      <c r="D186" s="114"/>
      <c r="E186" s="114"/>
      <c r="F186" s="114"/>
      <c r="G186" s="114"/>
      <c r="H186" s="114"/>
      <c r="I186" s="95"/>
      <c r="J186" s="95"/>
      <c r="K186" s="114"/>
    </row>
    <row r="187" spans="2:11">
      <c r="B187" s="94"/>
      <c r="C187" s="114"/>
      <c r="D187" s="114"/>
      <c r="E187" s="114"/>
      <c r="F187" s="114"/>
      <c r="G187" s="114"/>
      <c r="H187" s="114"/>
      <c r="I187" s="95"/>
      <c r="J187" s="95"/>
      <c r="K187" s="114"/>
    </row>
    <row r="188" spans="2:11">
      <c r="B188" s="94"/>
      <c r="C188" s="114"/>
      <c r="D188" s="114"/>
      <c r="E188" s="114"/>
      <c r="F188" s="114"/>
      <c r="G188" s="114"/>
      <c r="H188" s="114"/>
      <c r="I188" s="95"/>
      <c r="J188" s="95"/>
      <c r="K188" s="114"/>
    </row>
    <row r="189" spans="2:11">
      <c r="B189" s="94"/>
      <c r="C189" s="114"/>
      <c r="D189" s="114"/>
      <c r="E189" s="114"/>
      <c r="F189" s="114"/>
      <c r="G189" s="114"/>
      <c r="H189" s="114"/>
      <c r="I189" s="95"/>
      <c r="J189" s="95"/>
      <c r="K189" s="114"/>
    </row>
    <row r="190" spans="2:11">
      <c r="B190" s="94"/>
      <c r="C190" s="114"/>
      <c r="D190" s="114"/>
      <c r="E190" s="114"/>
      <c r="F190" s="114"/>
      <c r="G190" s="114"/>
      <c r="H190" s="114"/>
      <c r="I190" s="95"/>
      <c r="J190" s="95"/>
      <c r="K190" s="114"/>
    </row>
    <row r="191" spans="2:11">
      <c r="B191" s="94"/>
      <c r="C191" s="114"/>
      <c r="D191" s="114"/>
      <c r="E191" s="114"/>
      <c r="F191" s="114"/>
      <c r="G191" s="114"/>
      <c r="H191" s="114"/>
      <c r="I191" s="95"/>
      <c r="J191" s="95"/>
      <c r="K191" s="114"/>
    </row>
    <row r="192" spans="2:11">
      <c r="B192" s="94"/>
      <c r="C192" s="114"/>
      <c r="D192" s="114"/>
      <c r="E192" s="114"/>
      <c r="F192" s="114"/>
      <c r="G192" s="114"/>
      <c r="H192" s="114"/>
      <c r="I192" s="95"/>
      <c r="J192" s="95"/>
      <c r="K192" s="114"/>
    </row>
    <row r="193" spans="2:11">
      <c r="B193" s="94"/>
      <c r="C193" s="114"/>
      <c r="D193" s="114"/>
      <c r="E193" s="114"/>
      <c r="F193" s="114"/>
      <c r="G193" s="114"/>
      <c r="H193" s="114"/>
      <c r="I193" s="95"/>
      <c r="J193" s="95"/>
      <c r="K193" s="114"/>
    </row>
    <row r="194" spans="2:11">
      <c r="B194" s="94"/>
      <c r="C194" s="114"/>
      <c r="D194" s="114"/>
      <c r="E194" s="114"/>
      <c r="F194" s="114"/>
      <c r="G194" s="114"/>
      <c r="H194" s="114"/>
      <c r="I194" s="95"/>
      <c r="J194" s="95"/>
      <c r="K194" s="114"/>
    </row>
    <row r="195" spans="2:11">
      <c r="B195" s="94"/>
      <c r="C195" s="114"/>
      <c r="D195" s="114"/>
      <c r="E195" s="114"/>
      <c r="F195" s="114"/>
      <c r="G195" s="114"/>
      <c r="H195" s="114"/>
      <c r="I195" s="95"/>
      <c r="J195" s="95"/>
      <c r="K195" s="114"/>
    </row>
    <row r="196" spans="2:11">
      <c r="B196" s="94"/>
      <c r="C196" s="114"/>
      <c r="D196" s="114"/>
      <c r="E196" s="114"/>
      <c r="F196" s="114"/>
      <c r="G196" s="114"/>
      <c r="H196" s="114"/>
      <c r="I196" s="95"/>
      <c r="J196" s="95"/>
      <c r="K196" s="114"/>
    </row>
    <row r="197" spans="2:11">
      <c r="B197" s="94"/>
      <c r="C197" s="114"/>
      <c r="D197" s="114"/>
      <c r="E197" s="114"/>
      <c r="F197" s="114"/>
      <c r="G197" s="114"/>
      <c r="H197" s="114"/>
      <c r="I197" s="95"/>
      <c r="J197" s="95"/>
      <c r="K197" s="114"/>
    </row>
    <row r="198" spans="2:11">
      <c r="B198" s="94"/>
      <c r="C198" s="114"/>
      <c r="D198" s="114"/>
      <c r="E198" s="114"/>
      <c r="F198" s="114"/>
      <c r="G198" s="114"/>
      <c r="H198" s="114"/>
      <c r="I198" s="95"/>
      <c r="J198" s="95"/>
      <c r="K198" s="114"/>
    </row>
    <row r="199" spans="2:11">
      <c r="B199" s="94"/>
      <c r="C199" s="114"/>
      <c r="D199" s="114"/>
      <c r="E199" s="114"/>
      <c r="F199" s="114"/>
      <c r="G199" s="114"/>
      <c r="H199" s="114"/>
      <c r="I199" s="95"/>
      <c r="J199" s="95"/>
      <c r="K199" s="114"/>
    </row>
    <row r="200" spans="2:11">
      <c r="B200" s="94"/>
      <c r="C200" s="114"/>
      <c r="D200" s="114"/>
      <c r="E200" s="114"/>
      <c r="F200" s="114"/>
      <c r="G200" s="114"/>
      <c r="H200" s="114"/>
      <c r="I200" s="95"/>
      <c r="J200" s="95"/>
      <c r="K200" s="114"/>
    </row>
    <row r="201" spans="2:11">
      <c r="B201" s="94"/>
      <c r="C201" s="114"/>
      <c r="D201" s="114"/>
      <c r="E201" s="114"/>
      <c r="F201" s="114"/>
      <c r="G201" s="114"/>
      <c r="H201" s="114"/>
      <c r="I201" s="95"/>
      <c r="J201" s="95"/>
      <c r="K201" s="114"/>
    </row>
    <row r="202" spans="2:11">
      <c r="B202" s="94"/>
      <c r="C202" s="114"/>
      <c r="D202" s="114"/>
      <c r="E202" s="114"/>
      <c r="F202" s="114"/>
      <c r="G202" s="114"/>
      <c r="H202" s="114"/>
      <c r="I202" s="95"/>
      <c r="J202" s="95"/>
      <c r="K202" s="114"/>
    </row>
    <row r="203" spans="2:11">
      <c r="B203" s="94"/>
      <c r="C203" s="114"/>
      <c r="D203" s="114"/>
      <c r="E203" s="114"/>
      <c r="F203" s="114"/>
      <c r="G203" s="114"/>
      <c r="H203" s="114"/>
      <c r="I203" s="95"/>
      <c r="J203" s="95"/>
      <c r="K203" s="114"/>
    </row>
    <row r="204" spans="2:11">
      <c r="B204" s="94"/>
      <c r="C204" s="114"/>
      <c r="D204" s="114"/>
      <c r="E204" s="114"/>
      <c r="F204" s="114"/>
      <c r="G204" s="114"/>
      <c r="H204" s="114"/>
      <c r="I204" s="95"/>
      <c r="J204" s="95"/>
      <c r="K204" s="114"/>
    </row>
    <row r="205" spans="2:11">
      <c r="B205" s="94"/>
      <c r="C205" s="114"/>
      <c r="D205" s="114"/>
      <c r="E205" s="114"/>
      <c r="F205" s="114"/>
      <c r="G205" s="114"/>
      <c r="H205" s="114"/>
      <c r="I205" s="95"/>
      <c r="J205" s="95"/>
      <c r="K205" s="114"/>
    </row>
    <row r="206" spans="2:11">
      <c r="B206" s="94"/>
      <c r="C206" s="114"/>
      <c r="D206" s="114"/>
      <c r="E206" s="114"/>
      <c r="F206" s="114"/>
      <c r="G206" s="114"/>
      <c r="H206" s="114"/>
      <c r="I206" s="95"/>
      <c r="J206" s="95"/>
      <c r="K206" s="114"/>
    </row>
    <row r="207" spans="2:11">
      <c r="B207" s="94"/>
      <c r="C207" s="114"/>
      <c r="D207" s="114"/>
      <c r="E207" s="114"/>
      <c r="F207" s="114"/>
      <c r="G207" s="114"/>
      <c r="H207" s="114"/>
      <c r="I207" s="95"/>
      <c r="J207" s="95"/>
      <c r="K207" s="114"/>
    </row>
    <row r="208" spans="2:11">
      <c r="B208" s="94"/>
      <c r="C208" s="114"/>
      <c r="D208" s="114"/>
      <c r="E208" s="114"/>
      <c r="F208" s="114"/>
      <c r="G208" s="114"/>
      <c r="H208" s="114"/>
      <c r="I208" s="95"/>
      <c r="J208" s="95"/>
      <c r="K208" s="114"/>
    </row>
    <row r="209" spans="2:11">
      <c r="B209" s="94"/>
      <c r="C209" s="114"/>
      <c r="D209" s="114"/>
      <c r="E209" s="114"/>
      <c r="F209" s="114"/>
      <c r="G209" s="114"/>
      <c r="H209" s="114"/>
      <c r="I209" s="95"/>
      <c r="J209" s="95"/>
      <c r="K209" s="114"/>
    </row>
    <row r="210" spans="2:11">
      <c r="B210" s="94"/>
      <c r="C210" s="114"/>
      <c r="D210" s="114"/>
      <c r="E210" s="114"/>
      <c r="F210" s="114"/>
      <c r="G210" s="114"/>
      <c r="H210" s="114"/>
      <c r="I210" s="95"/>
      <c r="J210" s="95"/>
      <c r="K210" s="114"/>
    </row>
    <row r="211" spans="2:11">
      <c r="B211" s="94"/>
      <c r="C211" s="114"/>
      <c r="D211" s="114"/>
      <c r="E211" s="114"/>
      <c r="F211" s="114"/>
      <c r="G211" s="114"/>
      <c r="H211" s="114"/>
      <c r="I211" s="95"/>
      <c r="J211" s="95"/>
      <c r="K211" s="114"/>
    </row>
    <row r="212" spans="2:11">
      <c r="B212" s="94"/>
      <c r="C212" s="114"/>
      <c r="D212" s="114"/>
      <c r="E212" s="114"/>
      <c r="F212" s="114"/>
      <c r="G212" s="114"/>
      <c r="H212" s="114"/>
      <c r="I212" s="95"/>
      <c r="J212" s="95"/>
      <c r="K212" s="114"/>
    </row>
    <row r="213" spans="2:11">
      <c r="B213" s="94"/>
      <c r="C213" s="114"/>
      <c r="D213" s="114"/>
      <c r="E213" s="114"/>
      <c r="F213" s="114"/>
      <c r="G213" s="114"/>
      <c r="H213" s="114"/>
      <c r="I213" s="95"/>
      <c r="J213" s="95"/>
      <c r="K213" s="114"/>
    </row>
    <row r="214" spans="2:11">
      <c r="B214" s="94"/>
      <c r="C214" s="114"/>
      <c r="D214" s="114"/>
      <c r="E214" s="114"/>
      <c r="F214" s="114"/>
      <c r="G214" s="114"/>
      <c r="H214" s="114"/>
      <c r="I214" s="95"/>
      <c r="J214" s="95"/>
      <c r="K214" s="114"/>
    </row>
    <row r="215" spans="2:11">
      <c r="B215" s="94"/>
      <c r="C215" s="114"/>
      <c r="D215" s="114"/>
      <c r="E215" s="114"/>
      <c r="F215" s="114"/>
      <c r="G215" s="114"/>
      <c r="H215" s="114"/>
      <c r="I215" s="95"/>
      <c r="J215" s="95"/>
      <c r="K215" s="114"/>
    </row>
    <row r="216" spans="2:11">
      <c r="B216" s="94"/>
      <c r="C216" s="114"/>
      <c r="D216" s="114"/>
      <c r="E216" s="114"/>
      <c r="F216" s="114"/>
      <c r="G216" s="114"/>
      <c r="H216" s="114"/>
      <c r="I216" s="95"/>
      <c r="J216" s="95"/>
      <c r="K216" s="114"/>
    </row>
    <row r="217" spans="2:11">
      <c r="B217" s="94"/>
      <c r="C217" s="114"/>
      <c r="D217" s="114"/>
      <c r="E217" s="114"/>
      <c r="F217" s="114"/>
      <c r="G217" s="114"/>
      <c r="H217" s="114"/>
      <c r="I217" s="95"/>
      <c r="J217" s="95"/>
      <c r="K217" s="114"/>
    </row>
    <row r="218" spans="2:11">
      <c r="B218" s="94"/>
      <c r="C218" s="114"/>
      <c r="D218" s="114"/>
      <c r="E218" s="114"/>
      <c r="F218" s="114"/>
      <c r="G218" s="114"/>
      <c r="H218" s="114"/>
      <c r="I218" s="95"/>
      <c r="J218" s="95"/>
      <c r="K218" s="114"/>
    </row>
    <row r="219" spans="2:11">
      <c r="B219" s="94"/>
      <c r="C219" s="114"/>
      <c r="D219" s="114"/>
      <c r="E219" s="114"/>
      <c r="F219" s="114"/>
      <c r="G219" s="114"/>
      <c r="H219" s="114"/>
      <c r="I219" s="95"/>
      <c r="J219" s="95"/>
      <c r="K219" s="114"/>
    </row>
    <row r="220" spans="2:11">
      <c r="B220" s="94"/>
      <c r="C220" s="114"/>
      <c r="D220" s="114"/>
      <c r="E220" s="114"/>
      <c r="F220" s="114"/>
      <c r="G220" s="114"/>
      <c r="H220" s="114"/>
      <c r="I220" s="95"/>
      <c r="J220" s="95"/>
      <c r="K220" s="114"/>
    </row>
    <row r="221" spans="2:11">
      <c r="B221" s="94"/>
      <c r="C221" s="114"/>
      <c r="D221" s="114"/>
      <c r="E221" s="114"/>
      <c r="F221" s="114"/>
      <c r="G221" s="114"/>
      <c r="H221" s="114"/>
      <c r="I221" s="95"/>
      <c r="J221" s="95"/>
      <c r="K221" s="114"/>
    </row>
    <row r="222" spans="2:11">
      <c r="B222" s="94"/>
      <c r="C222" s="114"/>
      <c r="D222" s="114"/>
      <c r="E222" s="114"/>
      <c r="F222" s="114"/>
      <c r="G222" s="114"/>
      <c r="H222" s="114"/>
      <c r="I222" s="95"/>
      <c r="J222" s="95"/>
      <c r="K222" s="114"/>
    </row>
    <row r="223" spans="2:11">
      <c r="B223" s="94"/>
      <c r="C223" s="114"/>
      <c r="D223" s="114"/>
      <c r="E223" s="114"/>
      <c r="F223" s="114"/>
      <c r="G223" s="114"/>
      <c r="H223" s="114"/>
      <c r="I223" s="95"/>
      <c r="J223" s="95"/>
      <c r="K223" s="114"/>
    </row>
    <row r="224" spans="2:11">
      <c r="B224" s="94"/>
      <c r="C224" s="114"/>
      <c r="D224" s="114"/>
      <c r="E224" s="114"/>
      <c r="F224" s="114"/>
      <c r="G224" s="114"/>
      <c r="H224" s="114"/>
      <c r="I224" s="95"/>
      <c r="J224" s="95"/>
      <c r="K224" s="114"/>
    </row>
    <row r="225" spans="2:11">
      <c r="B225" s="94"/>
      <c r="C225" s="114"/>
      <c r="D225" s="114"/>
      <c r="E225" s="114"/>
      <c r="F225" s="114"/>
      <c r="G225" s="114"/>
      <c r="H225" s="114"/>
      <c r="I225" s="95"/>
      <c r="J225" s="95"/>
      <c r="K225" s="114"/>
    </row>
    <row r="226" spans="2:11">
      <c r="B226" s="94"/>
      <c r="C226" s="114"/>
      <c r="D226" s="114"/>
      <c r="E226" s="114"/>
      <c r="F226" s="114"/>
      <c r="G226" s="114"/>
      <c r="H226" s="114"/>
      <c r="I226" s="95"/>
      <c r="J226" s="95"/>
      <c r="K226" s="114"/>
    </row>
    <row r="227" spans="2:11">
      <c r="B227" s="94"/>
      <c r="C227" s="114"/>
      <c r="D227" s="114"/>
      <c r="E227" s="114"/>
      <c r="F227" s="114"/>
      <c r="G227" s="114"/>
      <c r="H227" s="114"/>
      <c r="I227" s="95"/>
      <c r="J227" s="95"/>
      <c r="K227" s="114"/>
    </row>
    <row r="228" spans="2:11">
      <c r="B228" s="94"/>
      <c r="C228" s="114"/>
      <c r="D228" s="114"/>
      <c r="E228" s="114"/>
      <c r="F228" s="114"/>
      <c r="G228" s="114"/>
      <c r="H228" s="114"/>
      <c r="I228" s="95"/>
      <c r="J228" s="95"/>
      <c r="K228" s="114"/>
    </row>
    <row r="229" spans="2:11">
      <c r="B229" s="94"/>
      <c r="C229" s="114"/>
      <c r="D229" s="114"/>
      <c r="E229" s="114"/>
      <c r="F229" s="114"/>
      <c r="G229" s="114"/>
      <c r="H229" s="114"/>
      <c r="I229" s="95"/>
      <c r="J229" s="95"/>
      <c r="K229" s="114"/>
    </row>
    <row r="230" spans="2:11">
      <c r="B230" s="94"/>
      <c r="C230" s="114"/>
      <c r="D230" s="114"/>
      <c r="E230" s="114"/>
      <c r="F230" s="114"/>
      <c r="G230" s="114"/>
      <c r="H230" s="114"/>
      <c r="I230" s="95"/>
      <c r="J230" s="95"/>
      <c r="K230" s="114"/>
    </row>
    <row r="231" spans="2:11">
      <c r="B231" s="94"/>
      <c r="C231" s="114"/>
      <c r="D231" s="114"/>
      <c r="E231" s="114"/>
      <c r="F231" s="114"/>
      <c r="G231" s="114"/>
      <c r="H231" s="114"/>
      <c r="I231" s="95"/>
      <c r="J231" s="95"/>
      <c r="K231" s="114"/>
    </row>
    <row r="232" spans="2:11">
      <c r="B232" s="94"/>
      <c r="C232" s="114"/>
      <c r="D232" s="114"/>
      <c r="E232" s="114"/>
      <c r="F232" s="114"/>
      <c r="G232" s="114"/>
      <c r="H232" s="114"/>
      <c r="I232" s="95"/>
      <c r="J232" s="95"/>
      <c r="K232" s="114"/>
    </row>
    <row r="233" spans="2:11">
      <c r="B233" s="94"/>
      <c r="C233" s="114"/>
      <c r="D233" s="114"/>
      <c r="E233" s="114"/>
      <c r="F233" s="114"/>
      <c r="G233" s="114"/>
      <c r="H233" s="114"/>
      <c r="I233" s="95"/>
      <c r="J233" s="95"/>
      <c r="K233" s="114"/>
    </row>
    <row r="234" spans="2:11">
      <c r="B234" s="94"/>
      <c r="C234" s="114"/>
      <c r="D234" s="114"/>
      <c r="E234" s="114"/>
      <c r="F234" s="114"/>
      <c r="G234" s="114"/>
      <c r="H234" s="114"/>
      <c r="I234" s="95"/>
      <c r="J234" s="95"/>
      <c r="K234" s="114"/>
    </row>
    <row r="235" spans="2:11">
      <c r="B235" s="94"/>
      <c r="C235" s="114"/>
      <c r="D235" s="114"/>
      <c r="E235" s="114"/>
      <c r="F235" s="114"/>
      <c r="G235" s="114"/>
      <c r="H235" s="114"/>
      <c r="I235" s="95"/>
      <c r="J235" s="95"/>
      <c r="K235" s="114"/>
    </row>
    <row r="236" spans="2:11">
      <c r="B236" s="94"/>
      <c r="C236" s="114"/>
      <c r="D236" s="114"/>
      <c r="E236" s="114"/>
      <c r="F236" s="114"/>
      <c r="G236" s="114"/>
      <c r="H236" s="114"/>
      <c r="I236" s="95"/>
      <c r="J236" s="95"/>
      <c r="K236" s="114"/>
    </row>
    <row r="237" spans="2:11">
      <c r="B237" s="94"/>
      <c r="C237" s="114"/>
      <c r="D237" s="114"/>
      <c r="E237" s="114"/>
      <c r="F237" s="114"/>
      <c r="G237" s="114"/>
      <c r="H237" s="114"/>
      <c r="I237" s="95"/>
      <c r="J237" s="95"/>
      <c r="K237" s="114"/>
    </row>
    <row r="238" spans="2:11">
      <c r="B238" s="94"/>
      <c r="C238" s="114"/>
      <c r="D238" s="114"/>
      <c r="E238" s="114"/>
      <c r="F238" s="114"/>
      <c r="G238" s="114"/>
      <c r="H238" s="114"/>
      <c r="I238" s="95"/>
      <c r="J238" s="95"/>
      <c r="K238" s="114"/>
    </row>
    <row r="239" spans="2:11">
      <c r="B239" s="94"/>
      <c r="C239" s="114"/>
      <c r="D239" s="114"/>
      <c r="E239" s="114"/>
      <c r="F239" s="114"/>
      <c r="G239" s="114"/>
      <c r="H239" s="114"/>
      <c r="I239" s="95"/>
      <c r="J239" s="95"/>
      <c r="K239" s="114"/>
    </row>
    <row r="240" spans="2:11">
      <c r="B240" s="94"/>
      <c r="C240" s="114"/>
      <c r="D240" s="114"/>
      <c r="E240" s="114"/>
      <c r="F240" s="114"/>
      <c r="G240" s="114"/>
      <c r="H240" s="114"/>
      <c r="I240" s="95"/>
      <c r="J240" s="95"/>
      <c r="K240" s="114"/>
    </row>
    <row r="241" spans="2:11">
      <c r="B241" s="94"/>
      <c r="C241" s="114"/>
      <c r="D241" s="114"/>
      <c r="E241" s="114"/>
      <c r="F241" s="114"/>
      <c r="G241" s="114"/>
      <c r="H241" s="114"/>
      <c r="I241" s="95"/>
      <c r="J241" s="95"/>
      <c r="K241" s="114"/>
    </row>
    <row r="242" spans="2:11">
      <c r="B242" s="94"/>
      <c r="C242" s="114"/>
      <c r="D242" s="114"/>
      <c r="E242" s="114"/>
      <c r="F242" s="114"/>
      <c r="G242" s="114"/>
      <c r="H242" s="114"/>
      <c r="I242" s="95"/>
      <c r="J242" s="95"/>
      <c r="K242" s="114"/>
    </row>
    <row r="243" spans="2:11">
      <c r="B243" s="94"/>
      <c r="C243" s="114"/>
      <c r="D243" s="114"/>
      <c r="E243" s="114"/>
      <c r="F243" s="114"/>
      <c r="G243" s="114"/>
      <c r="H243" s="114"/>
      <c r="I243" s="95"/>
      <c r="J243" s="95"/>
      <c r="K243" s="114"/>
    </row>
    <row r="244" spans="2:11">
      <c r="B244" s="94"/>
      <c r="C244" s="114"/>
      <c r="D244" s="114"/>
      <c r="E244" s="114"/>
      <c r="F244" s="114"/>
      <c r="G244" s="114"/>
      <c r="H244" s="114"/>
      <c r="I244" s="95"/>
      <c r="J244" s="95"/>
      <c r="K244" s="114"/>
    </row>
    <row r="245" spans="2:11">
      <c r="B245" s="94"/>
      <c r="C245" s="114"/>
      <c r="D245" s="114"/>
      <c r="E245" s="114"/>
      <c r="F245" s="114"/>
      <c r="G245" s="114"/>
      <c r="H245" s="114"/>
      <c r="I245" s="95"/>
      <c r="J245" s="95"/>
      <c r="K245" s="114"/>
    </row>
    <row r="246" spans="2:11">
      <c r="B246" s="94"/>
      <c r="C246" s="114"/>
      <c r="D246" s="114"/>
      <c r="E246" s="114"/>
      <c r="F246" s="114"/>
      <c r="G246" s="114"/>
      <c r="H246" s="114"/>
      <c r="I246" s="95"/>
      <c r="J246" s="95"/>
      <c r="K246" s="114"/>
    </row>
    <row r="247" spans="2:11">
      <c r="B247" s="94"/>
      <c r="C247" s="114"/>
      <c r="D247" s="114"/>
      <c r="E247" s="114"/>
      <c r="F247" s="114"/>
      <c r="G247" s="114"/>
      <c r="H247" s="114"/>
      <c r="I247" s="95"/>
      <c r="J247" s="95"/>
      <c r="K247" s="114"/>
    </row>
    <row r="248" spans="2:11">
      <c r="B248" s="94"/>
      <c r="C248" s="114"/>
      <c r="D248" s="114"/>
      <c r="E248" s="114"/>
      <c r="F248" s="114"/>
      <c r="G248" s="114"/>
      <c r="H248" s="114"/>
      <c r="I248" s="95"/>
      <c r="J248" s="95"/>
      <c r="K248" s="114"/>
    </row>
    <row r="249" spans="2:11">
      <c r="B249" s="94"/>
      <c r="C249" s="114"/>
      <c r="D249" s="114"/>
      <c r="E249" s="114"/>
      <c r="F249" s="114"/>
      <c r="G249" s="114"/>
      <c r="H249" s="114"/>
      <c r="I249" s="95"/>
      <c r="J249" s="95"/>
      <c r="K249" s="114"/>
    </row>
    <row r="250" spans="2:11">
      <c r="B250" s="94"/>
      <c r="C250" s="114"/>
      <c r="D250" s="114"/>
      <c r="E250" s="114"/>
      <c r="F250" s="114"/>
      <c r="G250" s="114"/>
      <c r="H250" s="114"/>
      <c r="I250" s="95"/>
      <c r="J250" s="95"/>
      <c r="K250" s="114"/>
    </row>
    <row r="251" spans="2:11">
      <c r="B251" s="94"/>
      <c r="C251" s="114"/>
      <c r="D251" s="114"/>
      <c r="E251" s="114"/>
      <c r="F251" s="114"/>
      <c r="G251" s="114"/>
      <c r="H251" s="114"/>
      <c r="I251" s="95"/>
      <c r="J251" s="95"/>
      <c r="K251" s="114"/>
    </row>
    <row r="252" spans="2:11">
      <c r="B252" s="94"/>
      <c r="C252" s="114"/>
      <c r="D252" s="114"/>
      <c r="E252" s="114"/>
      <c r="F252" s="114"/>
      <c r="G252" s="114"/>
      <c r="H252" s="114"/>
      <c r="I252" s="95"/>
      <c r="J252" s="95"/>
      <c r="K252" s="114"/>
    </row>
    <row r="253" spans="2:11">
      <c r="B253" s="94"/>
      <c r="C253" s="114"/>
      <c r="D253" s="114"/>
      <c r="E253" s="114"/>
      <c r="F253" s="114"/>
      <c r="G253" s="114"/>
      <c r="H253" s="114"/>
      <c r="I253" s="95"/>
      <c r="J253" s="95"/>
      <c r="K253" s="114"/>
    </row>
    <row r="254" spans="2:11">
      <c r="B254" s="94"/>
      <c r="C254" s="114"/>
      <c r="D254" s="114"/>
      <c r="E254" s="114"/>
      <c r="F254" s="114"/>
      <c r="G254" s="114"/>
      <c r="H254" s="114"/>
      <c r="I254" s="95"/>
      <c r="J254" s="95"/>
      <c r="K254" s="114"/>
    </row>
    <row r="255" spans="2:11">
      <c r="B255" s="94"/>
      <c r="C255" s="114"/>
      <c r="D255" s="114"/>
      <c r="E255" s="114"/>
      <c r="F255" s="114"/>
      <c r="G255" s="114"/>
      <c r="H255" s="114"/>
      <c r="I255" s="95"/>
      <c r="J255" s="95"/>
      <c r="K255" s="114"/>
    </row>
    <row r="256" spans="2:11">
      <c r="B256" s="94"/>
      <c r="C256" s="114"/>
      <c r="D256" s="114"/>
      <c r="E256" s="114"/>
      <c r="F256" s="114"/>
      <c r="G256" s="114"/>
      <c r="H256" s="114"/>
      <c r="I256" s="95"/>
      <c r="J256" s="95"/>
      <c r="K256" s="114"/>
    </row>
    <row r="257" spans="2:11">
      <c r="B257" s="94"/>
      <c r="C257" s="114"/>
      <c r="D257" s="114"/>
      <c r="E257" s="114"/>
      <c r="F257" s="114"/>
      <c r="G257" s="114"/>
      <c r="H257" s="114"/>
      <c r="I257" s="95"/>
      <c r="J257" s="95"/>
      <c r="K257" s="114"/>
    </row>
    <row r="258" spans="2:11">
      <c r="B258" s="94"/>
      <c r="C258" s="114"/>
      <c r="D258" s="114"/>
      <c r="E258" s="114"/>
      <c r="F258" s="114"/>
      <c r="G258" s="114"/>
      <c r="H258" s="114"/>
      <c r="I258" s="95"/>
      <c r="J258" s="95"/>
      <c r="K258" s="114"/>
    </row>
    <row r="259" spans="2:11">
      <c r="B259" s="94"/>
      <c r="C259" s="114"/>
      <c r="D259" s="114"/>
      <c r="E259" s="114"/>
      <c r="F259" s="114"/>
      <c r="G259" s="114"/>
      <c r="H259" s="114"/>
      <c r="I259" s="95"/>
      <c r="J259" s="95"/>
      <c r="K259" s="114"/>
    </row>
    <row r="260" spans="2:11">
      <c r="B260" s="94"/>
      <c r="C260" s="114"/>
      <c r="D260" s="114"/>
      <c r="E260" s="114"/>
      <c r="F260" s="114"/>
      <c r="G260" s="114"/>
      <c r="H260" s="114"/>
      <c r="I260" s="95"/>
      <c r="J260" s="95"/>
      <c r="K260" s="114"/>
    </row>
    <row r="261" spans="2:11">
      <c r="B261" s="94"/>
      <c r="C261" s="114"/>
      <c r="D261" s="114"/>
      <c r="E261" s="114"/>
      <c r="F261" s="114"/>
      <c r="G261" s="114"/>
      <c r="H261" s="114"/>
      <c r="I261" s="95"/>
      <c r="J261" s="95"/>
      <c r="K261" s="114"/>
    </row>
    <row r="262" spans="2:11">
      <c r="B262" s="94"/>
      <c r="C262" s="114"/>
      <c r="D262" s="114"/>
      <c r="E262" s="114"/>
      <c r="F262" s="114"/>
      <c r="G262" s="114"/>
      <c r="H262" s="114"/>
      <c r="I262" s="95"/>
      <c r="J262" s="95"/>
      <c r="K262" s="114"/>
    </row>
    <row r="263" spans="2:11">
      <c r="B263" s="94"/>
      <c r="C263" s="114"/>
      <c r="D263" s="114"/>
      <c r="E263" s="114"/>
      <c r="F263" s="114"/>
      <c r="G263" s="114"/>
      <c r="H263" s="114"/>
      <c r="I263" s="95"/>
      <c r="J263" s="95"/>
      <c r="K263" s="114"/>
    </row>
    <row r="264" spans="2:11">
      <c r="B264" s="94"/>
      <c r="C264" s="114"/>
      <c r="D264" s="114"/>
      <c r="E264" s="114"/>
      <c r="F264" s="114"/>
      <c r="G264" s="114"/>
      <c r="H264" s="114"/>
      <c r="I264" s="95"/>
      <c r="J264" s="95"/>
      <c r="K264" s="114"/>
    </row>
    <row r="265" spans="2:11">
      <c r="B265" s="94"/>
      <c r="C265" s="114"/>
      <c r="D265" s="114"/>
      <c r="E265" s="114"/>
      <c r="F265" s="114"/>
      <c r="G265" s="114"/>
      <c r="H265" s="114"/>
      <c r="I265" s="95"/>
      <c r="J265" s="95"/>
      <c r="K265" s="114"/>
    </row>
    <row r="266" spans="2:11">
      <c r="B266" s="94"/>
      <c r="C266" s="114"/>
      <c r="D266" s="114"/>
      <c r="E266" s="114"/>
      <c r="F266" s="114"/>
      <c r="G266" s="114"/>
      <c r="H266" s="114"/>
      <c r="I266" s="95"/>
      <c r="J266" s="95"/>
      <c r="K266" s="114"/>
    </row>
    <row r="267" spans="2:11">
      <c r="B267" s="94"/>
      <c r="C267" s="114"/>
      <c r="D267" s="114"/>
      <c r="E267" s="114"/>
      <c r="F267" s="114"/>
      <c r="G267" s="114"/>
      <c r="H267" s="114"/>
      <c r="I267" s="95"/>
      <c r="J267" s="95"/>
      <c r="K267" s="114"/>
    </row>
    <row r="268" spans="2:11">
      <c r="B268" s="94"/>
      <c r="C268" s="114"/>
      <c r="D268" s="114"/>
      <c r="E268" s="114"/>
      <c r="F268" s="114"/>
      <c r="G268" s="114"/>
      <c r="H268" s="114"/>
      <c r="I268" s="95"/>
      <c r="J268" s="95"/>
      <c r="K268" s="114"/>
    </row>
    <row r="269" spans="2:11">
      <c r="B269" s="94"/>
      <c r="C269" s="114"/>
      <c r="D269" s="114"/>
      <c r="E269" s="114"/>
      <c r="F269" s="114"/>
      <c r="G269" s="114"/>
      <c r="H269" s="114"/>
      <c r="I269" s="95"/>
      <c r="J269" s="95"/>
      <c r="K269" s="114"/>
    </row>
    <row r="270" spans="2:11">
      <c r="B270" s="94"/>
      <c r="C270" s="114"/>
      <c r="D270" s="114"/>
      <c r="E270" s="114"/>
      <c r="F270" s="114"/>
      <c r="G270" s="114"/>
      <c r="H270" s="114"/>
      <c r="I270" s="95"/>
      <c r="J270" s="95"/>
      <c r="K270" s="114"/>
    </row>
    <row r="271" spans="2:11">
      <c r="B271" s="94"/>
      <c r="C271" s="114"/>
      <c r="D271" s="114"/>
      <c r="E271" s="114"/>
      <c r="F271" s="114"/>
      <c r="G271" s="114"/>
      <c r="H271" s="114"/>
      <c r="I271" s="95"/>
      <c r="J271" s="95"/>
      <c r="K271" s="114"/>
    </row>
    <row r="272" spans="2:11">
      <c r="B272" s="94"/>
      <c r="C272" s="114"/>
      <c r="D272" s="114"/>
      <c r="E272" s="114"/>
      <c r="F272" s="114"/>
      <c r="G272" s="114"/>
      <c r="H272" s="114"/>
      <c r="I272" s="95"/>
      <c r="J272" s="95"/>
      <c r="K272" s="114"/>
    </row>
    <row r="273" spans="2:11">
      <c r="B273" s="94"/>
      <c r="C273" s="114"/>
      <c r="D273" s="114"/>
      <c r="E273" s="114"/>
      <c r="F273" s="114"/>
      <c r="G273" s="114"/>
      <c r="H273" s="114"/>
      <c r="I273" s="95"/>
      <c r="J273" s="95"/>
      <c r="K273" s="114"/>
    </row>
    <row r="274" spans="2:11">
      <c r="B274" s="94"/>
      <c r="C274" s="114"/>
      <c r="D274" s="114"/>
      <c r="E274" s="114"/>
      <c r="F274" s="114"/>
      <c r="G274" s="114"/>
      <c r="H274" s="114"/>
      <c r="I274" s="95"/>
      <c r="J274" s="95"/>
      <c r="K274" s="114"/>
    </row>
    <row r="275" spans="2:11">
      <c r="B275" s="94"/>
      <c r="C275" s="114"/>
      <c r="D275" s="114"/>
      <c r="E275" s="114"/>
      <c r="F275" s="114"/>
      <c r="G275" s="114"/>
      <c r="H275" s="114"/>
      <c r="I275" s="95"/>
      <c r="J275" s="95"/>
      <c r="K275" s="114"/>
    </row>
    <row r="276" spans="2:11">
      <c r="B276" s="94"/>
      <c r="C276" s="114"/>
      <c r="D276" s="114"/>
      <c r="E276" s="114"/>
      <c r="F276" s="114"/>
      <c r="G276" s="114"/>
      <c r="H276" s="114"/>
      <c r="I276" s="95"/>
      <c r="J276" s="95"/>
      <c r="K276" s="114"/>
    </row>
    <row r="277" spans="2:11">
      <c r="B277" s="94"/>
      <c r="C277" s="114"/>
      <c r="D277" s="114"/>
      <c r="E277" s="114"/>
      <c r="F277" s="114"/>
      <c r="G277" s="114"/>
      <c r="H277" s="114"/>
      <c r="I277" s="95"/>
      <c r="J277" s="95"/>
      <c r="K277" s="114"/>
    </row>
    <row r="278" spans="2:11">
      <c r="B278" s="94"/>
      <c r="C278" s="114"/>
      <c r="D278" s="114"/>
      <c r="E278" s="114"/>
      <c r="F278" s="114"/>
      <c r="G278" s="114"/>
      <c r="H278" s="114"/>
      <c r="I278" s="95"/>
      <c r="J278" s="95"/>
      <c r="K278" s="114"/>
    </row>
    <row r="279" spans="2:11">
      <c r="B279" s="94"/>
      <c r="C279" s="114"/>
      <c r="D279" s="114"/>
      <c r="E279" s="114"/>
      <c r="F279" s="114"/>
      <c r="G279" s="114"/>
      <c r="H279" s="114"/>
      <c r="I279" s="95"/>
      <c r="J279" s="95"/>
      <c r="K279" s="114"/>
    </row>
    <row r="280" spans="2:11">
      <c r="B280" s="94"/>
      <c r="C280" s="114"/>
      <c r="D280" s="114"/>
      <c r="E280" s="114"/>
      <c r="F280" s="114"/>
      <c r="G280" s="114"/>
      <c r="H280" s="114"/>
      <c r="I280" s="95"/>
      <c r="J280" s="95"/>
      <c r="K280" s="114"/>
    </row>
    <row r="281" spans="2:11">
      <c r="B281" s="94"/>
      <c r="C281" s="114"/>
      <c r="D281" s="114"/>
      <c r="E281" s="114"/>
      <c r="F281" s="114"/>
      <c r="G281" s="114"/>
      <c r="H281" s="114"/>
      <c r="I281" s="95"/>
      <c r="J281" s="95"/>
      <c r="K281" s="114"/>
    </row>
    <row r="282" spans="2:11">
      <c r="B282" s="94"/>
      <c r="C282" s="114"/>
      <c r="D282" s="114"/>
      <c r="E282" s="114"/>
      <c r="F282" s="114"/>
      <c r="G282" s="114"/>
      <c r="H282" s="114"/>
      <c r="I282" s="95"/>
      <c r="J282" s="95"/>
      <c r="K282" s="114"/>
    </row>
    <row r="283" spans="2:11">
      <c r="B283" s="94"/>
      <c r="C283" s="114"/>
      <c r="D283" s="114"/>
      <c r="E283" s="114"/>
      <c r="F283" s="114"/>
      <c r="G283" s="114"/>
      <c r="H283" s="114"/>
      <c r="I283" s="95"/>
      <c r="J283" s="95"/>
      <c r="K283" s="114"/>
    </row>
    <row r="284" spans="2:11">
      <c r="B284" s="94"/>
      <c r="C284" s="114"/>
      <c r="D284" s="114"/>
      <c r="E284" s="114"/>
      <c r="F284" s="114"/>
      <c r="G284" s="114"/>
      <c r="H284" s="114"/>
      <c r="I284" s="95"/>
      <c r="J284" s="95"/>
      <c r="K284" s="114"/>
    </row>
    <row r="285" spans="2:11">
      <c r="B285" s="94"/>
      <c r="C285" s="114"/>
      <c r="D285" s="114"/>
      <c r="E285" s="114"/>
      <c r="F285" s="114"/>
      <c r="G285" s="114"/>
      <c r="H285" s="114"/>
      <c r="I285" s="95"/>
      <c r="J285" s="95"/>
      <c r="K285" s="114"/>
    </row>
    <row r="286" spans="2:11">
      <c r="B286" s="94"/>
      <c r="C286" s="114"/>
      <c r="D286" s="114"/>
      <c r="E286" s="114"/>
      <c r="F286" s="114"/>
      <c r="G286" s="114"/>
      <c r="H286" s="114"/>
      <c r="I286" s="95"/>
      <c r="J286" s="95"/>
      <c r="K286" s="114"/>
    </row>
    <row r="287" spans="2:11">
      <c r="B287" s="94"/>
      <c r="C287" s="114"/>
      <c r="D287" s="114"/>
      <c r="E287" s="114"/>
      <c r="F287" s="114"/>
      <c r="G287" s="114"/>
      <c r="H287" s="114"/>
      <c r="I287" s="95"/>
      <c r="J287" s="95"/>
      <c r="K287" s="114"/>
    </row>
    <row r="288" spans="2:11">
      <c r="B288" s="94"/>
      <c r="C288" s="114"/>
      <c r="D288" s="114"/>
      <c r="E288" s="114"/>
      <c r="F288" s="114"/>
      <c r="G288" s="114"/>
      <c r="H288" s="114"/>
      <c r="I288" s="95"/>
      <c r="J288" s="95"/>
      <c r="K288" s="114"/>
    </row>
    <row r="289" spans="2:11">
      <c r="B289" s="94"/>
      <c r="C289" s="114"/>
      <c r="D289" s="114"/>
      <c r="E289" s="114"/>
      <c r="F289" s="114"/>
      <c r="G289" s="114"/>
      <c r="H289" s="114"/>
      <c r="I289" s="95"/>
      <c r="J289" s="95"/>
      <c r="K289" s="114"/>
    </row>
    <row r="290" spans="2:11">
      <c r="B290" s="94"/>
      <c r="C290" s="114"/>
      <c r="D290" s="114"/>
      <c r="E290" s="114"/>
      <c r="F290" s="114"/>
      <c r="G290" s="114"/>
      <c r="H290" s="114"/>
      <c r="I290" s="95"/>
      <c r="J290" s="95"/>
      <c r="K290" s="114"/>
    </row>
    <row r="291" spans="2:11">
      <c r="B291" s="94"/>
      <c r="C291" s="114"/>
      <c r="D291" s="114"/>
      <c r="E291" s="114"/>
      <c r="F291" s="114"/>
      <c r="G291" s="114"/>
      <c r="H291" s="114"/>
      <c r="I291" s="95"/>
      <c r="J291" s="95"/>
      <c r="K291" s="114"/>
    </row>
    <row r="292" spans="2:11">
      <c r="B292" s="94"/>
      <c r="C292" s="114"/>
      <c r="D292" s="114"/>
      <c r="E292" s="114"/>
      <c r="F292" s="114"/>
      <c r="G292" s="114"/>
      <c r="H292" s="114"/>
      <c r="I292" s="95"/>
      <c r="J292" s="95"/>
      <c r="K292" s="114"/>
    </row>
    <row r="293" spans="2:11">
      <c r="B293" s="94"/>
      <c r="C293" s="114"/>
      <c r="D293" s="114"/>
      <c r="E293" s="114"/>
      <c r="F293" s="114"/>
      <c r="G293" s="114"/>
      <c r="H293" s="114"/>
      <c r="I293" s="95"/>
      <c r="J293" s="95"/>
      <c r="K293" s="114"/>
    </row>
    <row r="294" spans="2:11">
      <c r="B294" s="94"/>
      <c r="C294" s="114"/>
      <c r="D294" s="114"/>
      <c r="E294" s="114"/>
      <c r="F294" s="114"/>
      <c r="G294" s="114"/>
      <c r="H294" s="114"/>
      <c r="I294" s="95"/>
      <c r="J294" s="95"/>
      <c r="K294" s="114"/>
    </row>
    <row r="295" spans="2:11">
      <c r="B295" s="94"/>
      <c r="C295" s="114"/>
      <c r="D295" s="114"/>
      <c r="E295" s="114"/>
      <c r="F295" s="114"/>
      <c r="G295" s="114"/>
      <c r="H295" s="114"/>
      <c r="I295" s="95"/>
      <c r="J295" s="95"/>
      <c r="K295" s="114"/>
    </row>
    <row r="296" spans="2:11">
      <c r="B296" s="94"/>
      <c r="C296" s="114"/>
      <c r="D296" s="114"/>
      <c r="E296" s="114"/>
      <c r="F296" s="114"/>
      <c r="G296" s="114"/>
      <c r="H296" s="114"/>
      <c r="I296" s="95"/>
      <c r="J296" s="95"/>
      <c r="K296" s="114"/>
    </row>
    <row r="297" spans="2:11">
      <c r="B297" s="94"/>
      <c r="C297" s="114"/>
      <c r="D297" s="114"/>
      <c r="E297" s="114"/>
      <c r="F297" s="114"/>
      <c r="G297" s="114"/>
      <c r="H297" s="114"/>
      <c r="I297" s="95"/>
      <c r="J297" s="95"/>
      <c r="K297" s="114"/>
    </row>
    <row r="298" spans="2:11">
      <c r="B298" s="94"/>
      <c r="C298" s="114"/>
      <c r="D298" s="114"/>
      <c r="E298" s="114"/>
      <c r="F298" s="114"/>
      <c r="G298" s="114"/>
      <c r="H298" s="114"/>
      <c r="I298" s="95"/>
      <c r="J298" s="95"/>
      <c r="K298" s="114"/>
    </row>
    <row r="299" spans="2:11">
      <c r="B299" s="94"/>
      <c r="C299" s="114"/>
      <c r="D299" s="114"/>
      <c r="E299" s="114"/>
      <c r="F299" s="114"/>
      <c r="G299" s="114"/>
      <c r="H299" s="114"/>
      <c r="I299" s="95"/>
      <c r="J299" s="95"/>
      <c r="K299" s="114"/>
    </row>
    <row r="300" spans="2:11">
      <c r="B300" s="94"/>
      <c r="C300" s="114"/>
      <c r="D300" s="114"/>
      <c r="E300" s="114"/>
      <c r="F300" s="114"/>
      <c r="G300" s="114"/>
      <c r="H300" s="114"/>
      <c r="I300" s="95"/>
      <c r="J300" s="95"/>
      <c r="K300" s="114"/>
    </row>
    <row r="301" spans="2:11">
      <c r="B301" s="94"/>
      <c r="C301" s="114"/>
      <c r="D301" s="114"/>
      <c r="E301" s="114"/>
      <c r="F301" s="114"/>
      <c r="G301" s="114"/>
      <c r="H301" s="114"/>
      <c r="I301" s="95"/>
      <c r="J301" s="95"/>
      <c r="K301" s="114"/>
    </row>
    <row r="302" spans="2:11">
      <c r="B302" s="94"/>
      <c r="C302" s="114"/>
      <c r="D302" s="114"/>
      <c r="E302" s="114"/>
      <c r="F302" s="114"/>
      <c r="G302" s="114"/>
      <c r="H302" s="114"/>
      <c r="I302" s="95"/>
      <c r="J302" s="95"/>
      <c r="K302" s="114"/>
    </row>
    <row r="303" spans="2:11">
      <c r="B303" s="94"/>
      <c r="C303" s="114"/>
      <c r="D303" s="114"/>
      <c r="E303" s="114"/>
      <c r="F303" s="114"/>
      <c r="G303" s="114"/>
      <c r="H303" s="114"/>
      <c r="I303" s="95"/>
      <c r="J303" s="95"/>
      <c r="K303" s="114"/>
    </row>
    <row r="304" spans="2:11">
      <c r="B304" s="94"/>
      <c r="C304" s="114"/>
      <c r="D304" s="114"/>
      <c r="E304" s="114"/>
      <c r="F304" s="114"/>
      <c r="G304" s="114"/>
      <c r="H304" s="114"/>
      <c r="I304" s="95"/>
      <c r="J304" s="95"/>
      <c r="K304" s="114"/>
    </row>
    <row r="305" spans="2:11">
      <c r="B305" s="94"/>
      <c r="C305" s="114"/>
      <c r="D305" s="114"/>
      <c r="E305" s="114"/>
      <c r="F305" s="114"/>
      <c r="G305" s="114"/>
      <c r="H305" s="114"/>
      <c r="I305" s="95"/>
      <c r="J305" s="95"/>
      <c r="K305" s="114"/>
    </row>
    <row r="306" spans="2:11">
      <c r="B306" s="94"/>
      <c r="C306" s="114"/>
      <c r="D306" s="114"/>
      <c r="E306" s="114"/>
      <c r="F306" s="114"/>
      <c r="G306" s="114"/>
      <c r="H306" s="114"/>
      <c r="I306" s="95"/>
      <c r="J306" s="95"/>
      <c r="K306" s="114"/>
    </row>
    <row r="307" spans="2:11">
      <c r="B307" s="94"/>
      <c r="C307" s="114"/>
      <c r="D307" s="114"/>
      <c r="E307" s="114"/>
      <c r="F307" s="114"/>
      <c r="G307" s="114"/>
      <c r="H307" s="114"/>
      <c r="I307" s="95"/>
      <c r="J307" s="95"/>
      <c r="K307" s="114"/>
    </row>
    <row r="308" spans="2:11">
      <c r="B308" s="94"/>
      <c r="C308" s="114"/>
      <c r="D308" s="114"/>
      <c r="E308" s="114"/>
      <c r="F308" s="114"/>
      <c r="G308" s="114"/>
      <c r="H308" s="114"/>
      <c r="I308" s="95"/>
      <c r="J308" s="95"/>
      <c r="K308" s="114"/>
    </row>
    <row r="309" spans="2:11">
      <c r="B309" s="94"/>
      <c r="C309" s="114"/>
      <c r="D309" s="114"/>
      <c r="E309" s="114"/>
      <c r="F309" s="114"/>
      <c r="G309" s="114"/>
      <c r="H309" s="114"/>
      <c r="I309" s="95"/>
      <c r="J309" s="95"/>
      <c r="K309" s="114"/>
    </row>
    <row r="310" spans="2:11">
      <c r="B310" s="94"/>
      <c r="C310" s="114"/>
      <c r="D310" s="114"/>
      <c r="E310" s="114"/>
      <c r="F310" s="114"/>
      <c r="G310" s="114"/>
      <c r="H310" s="114"/>
      <c r="I310" s="95"/>
      <c r="J310" s="95"/>
      <c r="K310" s="114"/>
    </row>
    <row r="311" spans="2:11">
      <c r="B311" s="94"/>
      <c r="C311" s="114"/>
      <c r="D311" s="114"/>
      <c r="E311" s="114"/>
      <c r="F311" s="114"/>
      <c r="G311" s="114"/>
      <c r="H311" s="114"/>
      <c r="I311" s="95"/>
      <c r="J311" s="95"/>
      <c r="K311" s="114"/>
    </row>
    <row r="312" spans="2:11">
      <c r="B312" s="94"/>
      <c r="C312" s="114"/>
      <c r="D312" s="114"/>
      <c r="E312" s="114"/>
      <c r="F312" s="114"/>
      <c r="G312" s="114"/>
      <c r="H312" s="114"/>
      <c r="I312" s="95"/>
      <c r="J312" s="95"/>
      <c r="K312" s="114"/>
    </row>
    <row r="313" spans="2:11">
      <c r="B313" s="94"/>
      <c r="C313" s="114"/>
      <c r="D313" s="114"/>
      <c r="E313" s="114"/>
      <c r="F313" s="114"/>
      <c r="G313" s="114"/>
      <c r="H313" s="114"/>
      <c r="I313" s="95"/>
      <c r="J313" s="95"/>
      <c r="K313" s="114"/>
    </row>
    <row r="314" spans="2:11">
      <c r="B314" s="94"/>
      <c r="C314" s="114"/>
      <c r="D314" s="114"/>
      <c r="E314" s="114"/>
      <c r="F314" s="114"/>
      <c r="G314" s="114"/>
      <c r="H314" s="114"/>
      <c r="I314" s="95"/>
      <c r="J314" s="95"/>
      <c r="K314" s="114"/>
    </row>
    <row r="315" spans="2:11">
      <c r="B315" s="94"/>
      <c r="C315" s="114"/>
      <c r="D315" s="114"/>
      <c r="E315" s="114"/>
      <c r="F315" s="114"/>
      <c r="G315" s="114"/>
      <c r="H315" s="114"/>
      <c r="I315" s="95"/>
      <c r="J315" s="95"/>
      <c r="K315" s="114"/>
    </row>
    <row r="316" spans="2:11">
      <c r="B316" s="94"/>
      <c r="C316" s="114"/>
      <c r="D316" s="114"/>
      <c r="E316" s="114"/>
      <c r="F316" s="114"/>
      <c r="G316" s="114"/>
      <c r="H316" s="114"/>
      <c r="I316" s="95"/>
      <c r="J316" s="95"/>
      <c r="K316" s="114"/>
    </row>
    <row r="317" spans="2:11">
      <c r="B317" s="94"/>
      <c r="C317" s="114"/>
      <c r="D317" s="114"/>
      <c r="E317" s="114"/>
      <c r="F317" s="114"/>
      <c r="G317" s="114"/>
      <c r="H317" s="114"/>
      <c r="I317" s="95"/>
      <c r="J317" s="95"/>
      <c r="K317" s="114"/>
    </row>
    <row r="318" spans="2:11">
      <c r="B318" s="94"/>
      <c r="C318" s="114"/>
      <c r="D318" s="114"/>
      <c r="E318" s="114"/>
      <c r="F318" s="114"/>
      <c r="G318" s="114"/>
      <c r="H318" s="114"/>
      <c r="I318" s="95"/>
      <c r="J318" s="95"/>
      <c r="K318" s="114"/>
    </row>
    <row r="319" spans="2:11">
      <c r="B319" s="94"/>
      <c r="C319" s="114"/>
      <c r="D319" s="114"/>
      <c r="E319" s="114"/>
      <c r="F319" s="114"/>
      <c r="G319" s="114"/>
      <c r="H319" s="114"/>
      <c r="I319" s="95"/>
      <c r="J319" s="95"/>
      <c r="K319" s="114"/>
    </row>
    <row r="320" spans="2:11">
      <c r="B320" s="94"/>
      <c r="C320" s="114"/>
      <c r="D320" s="114"/>
      <c r="E320" s="114"/>
      <c r="F320" s="114"/>
      <c r="G320" s="114"/>
      <c r="H320" s="114"/>
      <c r="I320" s="95"/>
      <c r="J320" s="95"/>
      <c r="K320" s="114"/>
    </row>
    <row r="321" spans="2:11">
      <c r="B321" s="94"/>
      <c r="C321" s="114"/>
      <c r="D321" s="114"/>
      <c r="E321" s="114"/>
      <c r="F321" s="114"/>
      <c r="G321" s="114"/>
      <c r="H321" s="114"/>
      <c r="I321" s="95"/>
      <c r="J321" s="95"/>
      <c r="K321" s="114"/>
    </row>
    <row r="322" spans="2:11">
      <c r="B322" s="94"/>
      <c r="C322" s="114"/>
      <c r="D322" s="114"/>
      <c r="E322" s="114"/>
      <c r="F322" s="114"/>
      <c r="G322" s="114"/>
      <c r="H322" s="114"/>
      <c r="I322" s="95"/>
      <c r="J322" s="95"/>
      <c r="K322" s="114"/>
    </row>
    <row r="323" spans="2:11">
      <c r="B323" s="94"/>
      <c r="C323" s="114"/>
      <c r="D323" s="114"/>
      <c r="E323" s="114"/>
      <c r="F323" s="114"/>
      <c r="G323" s="114"/>
      <c r="H323" s="114"/>
      <c r="I323" s="95"/>
      <c r="J323" s="95"/>
      <c r="K323" s="114"/>
    </row>
    <row r="324" spans="2:11">
      <c r="B324" s="94"/>
      <c r="C324" s="114"/>
      <c r="D324" s="114"/>
      <c r="E324" s="114"/>
      <c r="F324" s="114"/>
      <c r="G324" s="114"/>
      <c r="H324" s="114"/>
      <c r="I324" s="95"/>
      <c r="J324" s="95"/>
      <c r="K324" s="114"/>
    </row>
    <row r="325" spans="2:11">
      <c r="B325" s="94"/>
      <c r="C325" s="114"/>
      <c r="D325" s="114"/>
      <c r="E325" s="114"/>
      <c r="F325" s="114"/>
      <c r="G325" s="114"/>
      <c r="H325" s="114"/>
      <c r="I325" s="95"/>
      <c r="J325" s="95"/>
      <c r="K325" s="114"/>
    </row>
    <row r="326" spans="2:11">
      <c r="B326" s="94"/>
      <c r="C326" s="114"/>
      <c r="D326" s="114"/>
      <c r="E326" s="114"/>
      <c r="F326" s="114"/>
      <c r="G326" s="114"/>
      <c r="H326" s="114"/>
      <c r="I326" s="95"/>
      <c r="J326" s="95"/>
      <c r="K326" s="114"/>
    </row>
    <row r="327" spans="2:11">
      <c r="B327" s="94"/>
      <c r="C327" s="114"/>
      <c r="D327" s="114"/>
      <c r="E327" s="114"/>
      <c r="F327" s="114"/>
      <c r="G327" s="114"/>
      <c r="H327" s="114"/>
      <c r="I327" s="95"/>
      <c r="J327" s="95"/>
      <c r="K327" s="114"/>
    </row>
    <row r="328" spans="2:11">
      <c r="B328" s="94"/>
      <c r="C328" s="114"/>
      <c r="D328" s="114"/>
      <c r="E328" s="114"/>
      <c r="F328" s="114"/>
      <c r="G328" s="114"/>
      <c r="H328" s="114"/>
      <c r="I328" s="95"/>
      <c r="J328" s="95"/>
      <c r="K328" s="114"/>
    </row>
    <row r="329" spans="2:11">
      <c r="B329" s="94"/>
      <c r="C329" s="114"/>
      <c r="D329" s="114"/>
      <c r="E329" s="114"/>
      <c r="F329" s="114"/>
      <c r="G329" s="114"/>
      <c r="H329" s="114"/>
      <c r="I329" s="95"/>
      <c r="J329" s="95"/>
      <c r="K329" s="114"/>
    </row>
    <row r="330" spans="2:11">
      <c r="B330" s="94"/>
      <c r="C330" s="114"/>
      <c r="D330" s="114"/>
      <c r="E330" s="114"/>
      <c r="F330" s="114"/>
      <c r="G330" s="114"/>
      <c r="H330" s="114"/>
      <c r="I330" s="95"/>
      <c r="J330" s="95"/>
      <c r="K330" s="114"/>
    </row>
    <row r="331" spans="2:11">
      <c r="B331" s="94"/>
      <c r="C331" s="114"/>
      <c r="D331" s="114"/>
      <c r="E331" s="114"/>
      <c r="F331" s="114"/>
      <c r="G331" s="114"/>
      <c r="H331" s="114"/>
      <c r="I331" s="95"/>
      <c r="J331" s="95"/>
      <c r="K331" s="114"/>
    </row>
    <row r="332" spans="2:11">
      <c r="B332" s="94"/>
      <c r="C332" s="114"/>
      <c r="D332" s="114"/>
      <c r="E332" s="114"/>
      <c r="F332" s="114"/>
      <c r="G332" s="114"/>
      <c r="H332" s="114"/>
      <c r="I332" s="95"/>
      <c r="J332" s="95"/>
      <c r="K332" s="114"/>
    </row>
    <row r="333" spans="2:11">
      <c r="B333" s="94"/>
      <c r="C333" s="114"/>
      <c r="D333" s="114"/>
      <c r="E333" s="114"/>
      <c r="F333" s="114"/>
      <c r="G333" s="114"/>
      <c r="H333" s="114"/>
      <c r="I333" s="95"/>
      <c r="J333" s="95"/>
      <c r="K333" s="114"/>
    </row>
    <row r="334" spans="2:11">
      <c r="B334" s="94"/>
      <c r="C334" s="114"/>
      <c r="D334" s="114"/>
      <c r="E334" s="114"/>
      <c r="F334" s="114"/>
      <c r="G334" s="114"/>
      <c r="H334" s="114"/>
      <c r="I334" s="95"/>
      <c r="J334" s="95"/>
      <c r="K334" s="114"/>
    </row>
    <row r="335" spans="2:11">
      <c r="B335" s="94"/>
      <c r="C335" s="114"/>
      <c r="D335" s="114"/>
      <c r="E335" s="114"/>
      <c r="F335" s="114"/>
      <c r="G335" s="114"/>
      <c r="H335" s="114"/>
      <c r="I335" s="95"/>
      <c r="J335" s="95"/>
      <c r="K335" s="114"/>
    </row>
    <row r="336" spans="2:11">
      <c r="B336" s="94"/>
      <c r="C336" s="114"/>
      <c r="D336" s="114"/>
      <c r="E336" s="114"/>
      <c r="F336" s="114"/>
      <c r="G336" s="114"/>
      <c r="H336" s="114"/>
      <c r="I336" s="95"/>
      <c r="J336" s="95"/>
      <c r="K336" s="114"/>
    </row>
    <row r="337" spans="2:11">
      <c r="B337" s="94"/>
      <c r="C337" s="114"/>
      <c r="D337" s="114"/>
      <c r="E337" s="114"/>
      <c r="F337" s="114"/>
      <c r="G337" s="114"/>
      <c r="H337" s="114"/>
      <c r="I337" s="95"/>
      <c r="J337" s="95"/>
      <c r="K337" s="114"/>
    </row>
    <row r="338" spans="2:11">
      <c r="B338" s="94"/>
      <c r="C338" s="114"/>
      <c r="D338" s="114"/>
      <c r="E338" s="114"/>
      <c r="F338" s="114"/>
      <c r="G338" s="114"/>
      <c r="H338" s="114"/>
      <c r="I338" s="95"/>
      <c r="J338" s="95"/>
      <c r="K338" s="114"/>
    </row>
    <row r="339" spans="2:11">
      <c r="B339" s="94"/>
      <c r="C339" s="114"/>
      <c r="D339" s="114"/>
      <c r="E339" s="114"/>
      <c r="F339" s="114"/>
      <c r="G339" s="114"/>
      <c r="H339" s="114"/>
      <c r="I339" s="95"/>
      <c r="J339" s="95"/>
      <c r="K339" s="114"/>
    </row>
    <row r="340" spans="2:11">
      <c r="B340" s="94"/>
      <c r="C340" s="114"/>
      <c r="D340" s="114"/>
      <c r="E340" s="114"/>
      <c r="F340" s="114"/>
      <c r="G340" s="114"/>
      <c r="H340" s="114"/>
      <c r="I340" s="95"/>
      <c r="J340" s="95"/>
      <c r="K340" s="114"/>
    </row>
    <row r="341" spans="2:11">
      <c r="B341" s="94"/>
      <c r="C341" s="114"/>
      <c r="D341" s="114"/>
      <c r="E341" s="114"/>
      <c r="F341" s="114"/>
      <c r="G341" s="114"/>
      <c r="H341" s="114"/>
      <c r="I341" s="95"/>
      <c r="J341" s="95"/>
      <c r="K341" s="114"/>
    </row>
    <row r="342" spans="2:11">
      <c r="B342" s="94"/>
      <c r="C342" s="114"/>
      <c r="D342" s="114"/>
      <c r="E342" s="114"/>
      <c r="F342" s="114"/>
      <c r="G342" s="114"/>
      <c r="H342" s="114"/>
      <c r="I342" s="95"/>
      <c r="J342" s="95"/>
      <c r="K342" s="114"/>
    </row>
    <row r="343" spans="2:11">
      <c r="B343" s="94"/>
      <c r="C343" s="114"/>
      <c r="D343" s="114"/>
      <c r="E343" s="114"/>
      <c r="F343" s="114"/>
      <c r="G343" s="114"/>
      <c r="H343" s="114"/>
      <c r="I343" s="95"/>
      <c r="J343" s="95"/>
      <c r="K343" s="114"/>
    </row>
    <row r="344" spans="2:11">
      <c r="B344" s="94"/>
      <c r="C344" s="114"/>
      <c r="D344" s="114"/>
      <c r="E344" s="114"/>
      <c r="F344" s="114"/>
      <c r="G344" s="114"/>
      <c r="H344" s="114"/>
      <c r="I344" s="95"/>
      <c r="J344" s="95"/>
      <c r="K344" s="114"/>
    </row>
    <row r="345" spans="2:11">
      <c r="B345" s="94"/>
      <c r="C345" s="114"/>
      <c r="D345" s="114"/>
      <c r="E345" s="114"/>
      <c r="F345" s="114"/>
      <c r="G345" s="114"/>
      <c r="H345" s="114"/>
      <c r="I345" s="95"/>
      <c r="J345" s="95"/>
      <c r="K345" s="114"/>
    </row>
    <row r="346" spans="2:11">
      <c r="B346" s="94"/>
      <c r="C346" s="114"/>
      <c r="D346" s="114"/>
      <c r="E346" s="114"/>
      <c r="F346" s="114"/>
      <c r="G346" s="114"/>
      <c r="H346" s="114"/>
      <c r="I346" s="95"/>
      <c r="J346" s="95"/>
      <c r="K346" s="114"/>
    </row>
    <row r="347" spans="2:11">
      <c r="B347" s="94"/>
      <c r="C347" s="114"/>
      <c r="D347" s="114"/>
      <c r="E347" s="114"/>
      <c r="F347" s="114"/>
      <c r="G347" s="114"/>
      <c r="H347" s="114"/>
      <c r="I347" s="95"/>
      <c r="J347" s="95"/>
      <c r="K347" s="114"/>
    </row>
    <row r="348" spans="2:11">
      <c r="B348" s="94"/>
      <c r="C348" s="114"/>
      <c r="D348" s="114"/>
      <c r="E348" s="114"/>
      <c r="F348" s="114"/>
      <c r="G348" s="114"/>
      <c r="H348" s="114"/>
      <c r="I348" s="95"/>
      <c r="J348" s="95"/>
      <c r="K348" s="114"/>
    </row>
    <row r="349" spans="2:11">
      <c r="B349" s="94"/>
      <c r="C349" s="114"/>
      <c r="D349" s="114"/>
      <c r="E349" s="114"/>
      <c r="F349" s="114"/>
      <c r="G349" s="114"/>
      <c r="H349" s="114"/>
      <c r="I349" s="95"/>
      <c r="J349" s="95"/>
      <c r="K349" s="114"/>
    </row>
    <row r="350" spans="2:11">
      <c r="B350" s="94"/>
      <c r="C350" s="114"/>
      <c r="D350" s="114"/>
      <c r="E350" s="114"/>
      <c r="F350" s="114"/>
      <c r="G350" s="114"/>
      <c r="H350" s="114"/>
      <c r="I350" s="95"/>
      <c r="J350" s="95"/>
      <c r="K350" s="114"/>
    </row>
    <row r="351" spans="2:11">
      <c r="B351" s="94"/>
      <c r="C351" s="114"/>
      <c r="D351" s="114"/>
      <c r="E351" s="114"/>
      <c r="F351" s="114"/>
      <c r="G351" s="114"/>
      <c r="H351" s="114"/>
      <c r="I351" s="95"/>
      <c r="J351" s="95"/>
      <c r="K351" s="114"/>
    </row>
    <row r="352" spans="2:11">
      <c r="B352" s="94"/>
      <c r="C352" s="114"/>
      <c r="D352" s="114"/>
      <c r="E352" s="114"/>
      <c r="F352" s="114"/>
      <c r="G352" s="114"/>
      <c r="H352" s="114"/>
      <c r="I352" s="95"/>
      <c r="J352" s="95"/>
      <c r="K352" s="114"/>
    </row>
    <row r="353" spans="2:11">
      <c r="B353" s="94"/>
      <c r="C353" s="114"/>
      <c r="D353" s="114"/>
      <c r="E353" s="114"/>
      <c r="F353" s="114"/>
      <c r="G353" s="114"/>
      <c r="H353" s="114"/>
      <c r="I353" s="95"/>
      <c r="J353" s="95"/>
      <c r="K353" s="114"/>
    </row>
    <row r="354" spans="2:11">
      <c r="B354" s="94"/>
      <c r="C354" s="114"/>
      <c r="D354" s="114"/>
      <c r="E354" s="114"/>
      <c r="F354" s="114"/>
      <c r="G354" s="114"/>
      <c r="H354" s="114"/>
      <c r="I354" s="95"/>
      <c r="J354" s="95"/>
      <c r="K354" s="114"/>
    </row>
    <row r="355" spans="2:11">
      <c r="B355" s="94"/>
      <c r="C355" s="114"/>
      <c r="D355" s="114"/>
      <c r="E355" s="114"/>
      <c r="F355" s="114"/>
      <c r="G355" s="114"/>
      <c r="H355" s="114"/>
      <c r="I355" s="95"/>
      <c r="J355" s="95"/>
      <c r="K355" s="114"/>
    </row>
    <row r="356" spans="2:11">
      <c r="B356" s="94"/>
      <c r="C356" s="114"/>
      <c r="D356" s="114"/>
      <c r="E356" s="114"/>
      <c r="F356" s="114"/>
      <c r="G356" s="114"/>
      <c r="H356" s="114"/>
      <c r="I356" s="95"/>
      <c r="J356" s="95"/>
      <c r="K356" s="114"/>
    </row>
    <row r="357" spans="2:11">
      <c r="B357" s="94"/>
      <c r="C357" s="114"/>
      <c r="D357" s="114"/>
      <c r="E357" s="114"/>
      <c r="F357" s="114"/>
      <c r="G357" s="114"/>
      <c r="H357" s="114"/>
      <c r="I357" s="95"/>
      <c r="J357" s="95"/>
      <c r="K357" s="114"/>
    </row>
    <row r="358" spans="2:11">
      <c r="B358" s="94"/>
      <c r="C358" s="114"/>
      <c r="D358" s="114"/>
      <c r="E358" s="114"/>
      <c r="F358" s="114"/>
      <c r="G358" s="114"/>
      <c r="H358" s="114"/>
      <c r="I358" s="95"/>
      <c r="J358" s="95"/>
      <c r="K358" s="114"/>
    </row>
    <row r="359" spans="2:11">
      <c r="B359" s="94"/>
      <c r="C359" s="114"/>
      <c r="D359" s="114"/>
      <c r="E359" s="114"/>
      <c r="F359" s="114"/>
      <c r="G359" s="114"/>
      <c r="H359" s="114"/>
      <c r="I359" s="95"/>
      <c r="J359" s="95"/>
      <c r="K359" s="114"/>
    </row>
    <row r="360" spans="2:11">
      <c r="B360" s="94"/>
      <c r="C360" s="114"/>
      <c r="D360" s="114"/>
      <c r="E360" s="114"/>
      <c r="F360" s="114"/>
      <c r="G360" s="114"/>
      <c r="H360" s="114"/>
      <c r="I360" s="95"/>
      <c r="J360" s="95"/>
      <c r="K360" s="114"/>
    </row>
    <row r="361" spans="2:11">
      <c r="B361" s="94"/>
      <c r="C361" s="114"/>
      <c r="D361" s="114"/>
      <c r="E361" s="114"/>
      <c r="F361" s="114"/>
      <c r="G361" s="114"/>
      <c r="H361" s="114"/>
      <c r="I361" s="95"/>
      <c r="J361" s="95"/>
      <c r="K361" s="114"/>
    </row>
    <row r="362" spans="2:11">
      <c r="B362" s="94"/>
      <c r="C362" s="114"/>
      <c r="D362" s="114"/>
      <c r="E362" s="114"/>
      <c r="F362" s="114"/>
      <c r="G362" s="114"/>
      <c r="H362" s="114"/>
      <c r="I362" s="95"/>
      <c r="J362" s="95"/>
      <c r="K362" s="114"/>
    </row>
    <row r="363" spans="2:11">
      <c r="B363" s="94"/>
      <c r="C363" s="114"/>
      <c r="D363" s="114"/>
      <c r="E363" s="114"/>
      <c r="F363" s="114"/>
      <c r="G363" s="114"/>
      <c r="H363" s="114"/>
      <c r="I363" s="95"/>
      <c r="J363" s="95"/>
      <c r="K363" s="114"/>
    </row>
    <row r="364" spans="2:11">
      <c r="B364" s="94"/>
      <c r="C364" s="114"/>
      <c r="D364" s="114"/>
      <c r="E364" s="114"/>
      <c r="F364" s="114"/>
      <c r="G364" s="114"/>
      <c r="H364" s="114"/>
      <c r="I364" s="95"/>
      <c r="J364" s="95"/>
      <c r="K364" s="114"/>
    </row>
    <row r="365" spans="2:11">
      <c r="B365" s="94"/>
      <c r="C365" s="114"/>
      <c r="D365" s="114"/>
      <c r="E365" s="114"/>
      <c r="F365" s="114"/>
      <c r="G365" s="114"/>
      <c r="H365" s="114"/>
      <c r="I365" s="95"/>
      <c r="J365" s="95"/>
      <c r="K365" s="114"/>
    </row>
    <row r="366" spans="2:11">
      <c r="B366" s="94"/>
      <c r="C366" s="114"/>
      <c r="D366" s="114"/>
      <c r="E366" s="114"/>
      <c r="F366" s="114"/>
      <c r="G366" s="114"/>
      <c r="H366" s="114"/>
      <c r="I366" s="95"/>
      <c r="J366" s="95"/>
      <c r="K366" s="114"/>
    </row>
    <row r="367" spans="2:11">
      <c r="B367" s="94"/>
      <c r="C367" s="114"/>
      <c r="D367" s="114"/>
      <c r="E367" s="114"/>
      <c r="F367" s="114"/>
      <c r="G367" s="114"/>
      <c r="H367" s="114"/>
      <c r="I367" s="95"/>
      <c r="J367" s="95"/>
      <c r="K367" s="114"/>
    </row>
    <row r="368" spans="2:11">
      <c r="B368" s="94"/>
      <c r="C368" s="114"/>
      <c r="D368" s="114"/>
      <c r="E368" s="114"/>
      <c r="F368" s="114"/>
      <c r="G368" s="114"/>
      <c r="H368" s="114"/>
      <c r="I368" s="95"/>
      <c r="J368" s="95"/>
      <c r="K368" s="114"/>
    </row>
    <row r="369" spans="2:11">
      <c r="B369" s="94"/>
      <c r="C369" s="114"/>
      <c r="D369" s="114"/>
      <c r="E369" s="114"/>
      <c r="F369" s="114"/>
      <c r="G369" s="114"/>
      <c r="H369" s="114"/>
      <c r="I369" s="95"/>
      <c r="J369" s="95"/>
      <c r="K369" s="114"/>
    </row>
    <row r="370" spans="2:11">
      <c r="B370" s="94"/>
      <c r="C370" s="114"/>
      <c r="D370" s="114"/>
      <c r="E370" s="114"/>
      <c r="F370" s="114"/>
      <c r="G370" s="114"/>
      <c r="H370" s="114"/>
      <c r="I370" s="95"/>
      <c r="J370" s="95"/>
      <c r="K370" s="114"/>
    </row>
    <row r="371" spans="2:11">
      <c r="B371" s="94"/>
      <c r="C371" s="114"/>
      <c r="D371" s="114"/>
      <c r="E371" s="114"/>
      <c r="F371" s="114"/>
      <c r="G371" s="114"/>
      <c r="H371" s="114"/>
      <c r="I371" s="95"/>
      <c r="J371" s="95"/>
      <c r="K371" s="114"/>
    </row>
    <row r="372" spans="2:11">
      <c r="B372" s="94"/>
      <c r="C372" s="114"/>
      <c r="D372" s="114"/>
      <c r="E372" s="114"/>
      <c r="F372" s="114"/>
      <c r="G372" s="114"/>
      <c r="H372" s="114"/>
      <c r="I372" s="95"/>
      <c r="J372" s="95"/>
      <c r="K372" s="114"/>
    </row>
    <row r="373" spans="2:11">
      <c r="B373" s="94"/>
      <c r="C373" s="114"/>
      <c r="D373" s="114"/>
      <c r="E373" s="114"/>
      <c r="F373" s="114"/>
      <c r="G373" s="114"/>
      <c r="H373" s="114"/>
      <c r="I373" s="95"/>
      <c r="J373" s="95"/>
      <c r="K373" s="114"/>
    </row>
    <row r="374" spans="2:11">
      <c r="B374" s="94"/>
      <c r="C374" s="114"/>
      <c r="D374" s="114"/>
      <c r="E374" s="114"/>
      <c r="F374" s="114"/>
      <c r="G374" s="114"/>
      <c r="H374" s="114"/>
      <c r="I374" s="95"/>
      <c r="J374" s="95"/>
      <c r="K374" s="114"/>
    </row>
    <row r="375" spans="2:11">
      <c r="B375" s="94"/>
      <c r="C375" s="114"/>
      <c r="D375" s="114"/>
      <c r="E375" s="114"/>
      <c r="F375" s="114"/>
      <c r="G375" s="114"/>
      <c r="H375" s="114"/>
      <c r="I375" s="95"/>
      <c r="J375" s="95"/>
      <c r="K375" s="114"/>
    </row>
    <row r="376" spans="2:11">
      <c r="B376" s="94"/>
      <c r="C376" s="114"/>
      <c r="D376" s="114"/>
      <c r="E376" s="114"/>
      <c r="F376" s="114"/>
      <c r="G376" s="114"/>
      <c r="H376" s="114"/>
      <c r="I376" s="95"/>
      <c r="J376" s="95"/>
      <c r="K376" s="114"/>
    </row>
    <row r="377" spans="2:11">
      <c r="B377" s="94"/>
      <c r="C377" s="114"/>
      <c r="D377" s="114"/>
      <c r="E377" s="114"/>
      <c r="F377" s="114"/>
      <c r="G377" s="114"/>
      <c r="H377" s="114"/>
      <c r="I377" s="95"/>
      <c r="J377" s="95"/>
      <c r="K377" s="114"/>
    </row>
    <row r="378" spans="2:11">
      <c r="B378" s="94"/>
      <c r="C378" s="114"/>
      <c r="D378" s="114"/>
      <c r="E378" s="114"/>
      <c r="F378" s="114"/>
      <c r="G378" s="114"/>
      <c r="H378" s="114"/>
      <c r="I378" s="95"/>
      <c r="J378" s="95"/>
      <c r="K378" s="114"/>
    </row>
    <row r="379" spans="2:11">
      <c r="B379" s="94"/>
      <c r="C379" s="114"/>
      <c r="D379" s="114"/>
      <c r="E379" s="114"/>
      <c r="F379" s="114"/>
      <c r="G379" s="114"/>
      <c r="H379" s="114"/>
      <c r="I379" s="95"/>
      <c r="J379" s="95"/>
      <c r="K379" s="114"/>
    </row>
    <row r="380" spans="2:11">
      <c r="B380" s="94"/>
      <c r="C380" s="114"/>
      <c r="D380" s="114"/>
      <c r="E380" s="114"/>
      <c r="F380" s="114"/>
      <c r="G380" s="114"/>
      <c r="H380" s="114"/>
      <c r="I380" s="95"/>
      <c r="J380" s="95"/>
      <c r="K380" s="114"/>
    </row>
    <row r="381" spans="2:11">
      <c r="B381" s="94"/>
      <c r="C381" s="114"/>
      <c r="D381" s="114"/>
      <c r="E381" s="114"/>
      <c r="F381" s="114"/>
      <c r="G381" s="114"/>
      <c r="H381" s="114"/>
      <c r="I381" s="95"/>
      <c r="J381" s="95"/>
      <c r="K381" s="114"/>
    </row>
    <row r="382" spans="2:11">
      <c r="B382" s="94"/>
      <c r="C382" s="114"/>
      <c r="D382" s="114"/>
      <c r="E382" s="114"/>
      <c r="F382" s="114"/>
      <c r="G382" s="114"/>
      <c r="H382" s="114"/>
      <c r="I382" s="95"/>
      <c r="J382" s="95"/>
      <c r="K382" s="114"/>
    </row>
    <row r="383" spans="2:11">
      <c r="B383" s="94"/>
      <c r="C383" s="114"/>
      <c r="D383" s="114"/>
      <c r="E383" s="114"/>
      <c r="F383" s="114"/>
      <c r="G383" s="114"/>
      <c r="H383" s="114"/>
      <c r="I383" s="95"/>
      <c r="J383" s="95"/>
      <c r="K383" s="114"/>
    </row>
    <row r="384" spans="2:11">
      <c r="B384" s="94"/>
      <c r="C384" s="114"/>
      <c r="D384" s="114"/>
      <c r="E384" s="114"/>
      <c r="F384" s="114"/>
      <c r="G384" s="114"/>
      <c r="H384" s="114"/>
      <c r="I384" s="95"/>
      <c r="J384" s="95"/>
      <c r="K384" s="114"/>
    </row>
    <row r="385" spans="2:11">
      <c r="B385" s="94"/>
      <c r="C385" s="114"/>
      <c r="D385" s="114"/>
      <c r="E385" s="114"/>
      <c r="F385" s="114"/>
      <c r="G385" s="114"/>
      <c r="H385" s="114"/>
      <c r="I385" s="95"/>
      <c r="J385" s="95"/>
      <c r="K385" s="114"/>
    </row>
    <row r="386" spans="2:11">
      <c r="B386" s="94"/>
      <c r="C386" s="114"/>
      <c r="D386" s="114"/>
      <c r="E386" s="114"/>
      <c r="F386" s="114"/>
      <c r="G386" s="114"/>
      <c r="H386" s="114"/>
      <c r="I386" s="95"/>
      <c r="J386" s="95"/>
      <c r="K386" s="114"/>
    </row>
    <row r="387" spans="2:11">
      <c r="B387" s="94"/>
      <c r="C387" s="114"/>
      <c r="D387" s="114"/>
      <c r="E387" s="114"/>
      <c r="F387" s="114"/>
      <c r="G387" s="114"/>
      <c r="H387" s="114"/>
      <c r="I387" s="95"/>
      <c r="J387" s="95"/>
      <c r="K387" s="114"/>
    </row>
    <row r="388" spans="2:11">
      <c r="B388" s="94"/>
      <c r="C388" s="114"/>
      <c r="D388" s="114"/>
      <c r="E388" s="114"/>
      <c r="F388" s="114"/>
      <c r="G388" s="114"/>
      <c r="H388" s="114"/>
      <c r="I388" s="95"/>
      <c r="J388" s="95"/>
      <c r="K388" s="114"/>
    </row>
    <row r="389" spans="2:11">
      <c r="B389" s="94"/>
      <c r="C389" s="114"/>
      <c r="D389" s="114"/>
      <c r="E389" s="114"/>
      <c r="F389" s="114"/>
      <c r="G389" s="114"/>
      <c r="H389" s="114"/>
      <c r="I389" s="95"/>
      <c r="J389" s="95"/>
      <c r="K389" s="114"/>
    </row>
    <row r="390" spans="2:11">
      <c r="B390" s="94"/>
      <c r="C390" s="114"/>
      <c r="D390" s="114"/>
      <c r="E390" s="114"/>
      <c r="F390" s="114"/>
      <c r="G390" s="114"/>
      <c r="H390" s="114"/>
      <c r="I390" s="95"/>
      <c r="J390" s="95"/>
      <c r="K390" s="114"/>
    </row>
    <row r="391" spans="2:11">
      <c r="B391" s="94"/>
      <c r="C391" s="114"/>
      <c r="D391" s="114"/>
      <c r="E391" s="114"/>
      <c r="F391" s="114"/>
      <c r="G391" s="114"/>
      <c r="H391" s="114"/>
      <c r="I391" s="95"/>
      <c r="J391" s="95"/>
      <c r="K391" s="114"/>
    </row>
    <row r="392" spans="2:11">
      <c r="B392" s="94"/>
      <c r="C392" s="114"/>
      <c r="D392" s="114"/>
      <c r="E392" s="114"/>
      <c r="F392" s="114"/>
      <c r="G392" s="114"/>
      <c r="H392" s="114"/>
      <c r="I392" s="95"/>
      <c r="J392" s="95"/>
      <c r="K392" s="114"/>
    </row>
    <row r="393" spans="2:11">
      <c r="B393" s="94"/>
      <c r="C393" s="114"/>
      <c r="D393" s="114"/>
      <c r="E393" s="114"/>
      <c r="F393" s="114"/>
      <c r="G393" s="114"/>
      <c r="H393" s="114"/>
      <c r="I393" s="95"/>
      <c r="J393" s="95"/>
      <c r="K393" s="114"/>
    </row>
    <row r="394" spans="2:11">
      <c r="B394" s="94"/>
      <c r="C394" s="114"/>
      <c r="D394" s="114"/>
      <c r="E394" s="114"/>
      <c r="F394" s="114"/>
      <c r="G394" s="114"/>
      <c r="H394" s="114"/>
      <c r="I394" s="95"/>
      <c r="J394" s="95"/>
      <c r="K394" s="114"/>
    </row>
    <row r="395" spans="2:11">
      <c r="B395" s="94"/>
      <c r="C395" s="114"/>
      <c r="D395" s="114"/>
      <c r="E395" s="114"/>
      <c r="F395" s="114"/>
      <c r="G395" s="114"/>
      <c r="H395" s="114"/>
      <c r="I395" s="95"/>
      <c r="J395" s="95"/>
      <c r="K395" s="114"/>
    </row>
    <row r="396" spans="2:11">
      <c r="B396" s="94"/>
      <c r="C396" s="114"/>
      <c r="D396" s="114"/>
      <c r="E396" s="114"/>
      <c r="F396" s="114"/>
      <c r="G396" s="114"/>
      <c r="H396" s="114"/>
      <c r="I396" s="95"/>
      <c r="J396" s="95"/>
      <c r="K396" s="114"/>
    </row>
    <row r="397" spans="2:11">
      <c r="B397" s="94"/>
      <c r="C397" s="114"/>
      <c r="D397" s="114"/>
      <c r="E397" s="114"/>
      <c r="F397" s="114"/>
      <c r="G397" s="114"/>
      <c r="H397" s="114"/>
      <c r="I397" s="95"/>
      <c r="J397" s="95"/>
      <c r="K397" s="114"/>
    </row>
    <row r="398" spans="2:11">
      <c r="B398" s="94"/>
      <c r="C398" s="114"/>
      <c r="D398" s="114"/>
      <c r="E398" s="114"/>
      <c r="F398" s="114"/>
      <c r="G398" s="114"/>
      <c r="H398" s="114"/>
      <c r="I398" s="95"/>
      <c r="J398" s="95"/>
      <c r="K398" s="114"/>
    </row>
    <row r="399" spans="2:11">
      <c r="B399" s="94"/>
      <c r="C399" s="114"/>
      <c r="D399" s="114"/>
      <c r="E399" s="114"/>
      <c r="F399" s="114"/>
      <c r="G399" s="114"/>
      <c r="H399" s="114"/>
      <c r="I399" s="95"/>
      <c r="J399" s="95"/>
      <c r="K399" s="114"/>
    </row>
    <row r="400" spans="2:11">
      <c r="B400" s="94"/>
      <c r="C400" s="114"/>
      <c r="D400" s="114"/>
      <c r="E400" s="114"/>
      <c r="F400" s="114"/>
      <c r="G400" s="114"/>
      <c r="H400" s="114"/>
      <c r="I400" s="95"/>
      <c r="J400" s="95"/>
      <c r="K400" s="114"/>
    </row>
    <row r="401" spans="2:11">
      <c r="B401" s="94"/>
      <c r="C401" s="114"/>
      <c r="D401" s="114"/>
      <c r="E401" s="114"/>
      <c r="F401" s="114"/>
      <c r="G401" s="114"/>
      <c r="H401" s="114"/>
      <c r="I401" s="95"/>
      <c r="J401" s="95"/>
      <c r="K401" s="114"/>
    </row>
    <row r="402" spans="2:11">
      <c r="B402" s="94"/>
      <c r="C402" s="114"/>
      <c r="D402" s="114"/>
      <c r="E402" s="114"/>
      <c r="F402" s="114"/>
      <c r="G402" s="114"/>
      <c r="H402" s="114"/>
      <c r="I402" s="95"/>
      <c r="J402" s="95"/>
      <c r="K402" s="114"/>
    </row>
    <row r="403" spans="2:11">
      <c r="B403" s="94"/>
      <c r="C403" s="114"/>
      <c r="D403" s="114"/>
      <c r="E403" s="114"/>
      <c r="F403" s="114"/>
      <c r="G403" s="114"/>
      <c r="H403" s="114"/>
      <c r="I403" s="95"/>
      <c r="J403" s="95"/>
      <c r="K403" s="114"/>
    </row>
    <row r="404" spans="2:11">
      <c r="B404" s="94"/>
      <c r="C404" s="114"/>
      <c r="D404" s="114"/>
      <c r="E404" s="114"/>
      <c r="F404" s="114"/>
      <c r="G404" s="114"/>
      <c r="H404" s="114"/>
      <c r="I404" s="95"/>
      <c r="J404" s="95"/>
      <c r="K404" s="114"/>
    </row>
    <row r="405" spans="2:11">
      <c r="B405" s="94"/>
      <c r="C405" s="114"/>
      <c r="D405" s="114"/>
      <c r="E405" s="114"/>
      <c r="F405" s="114"/>
      <c r="G405" s="114"/>
      <c r="H405" s="114"/>
      <c r="I405" s="95"/>
      <c r="J405" s="95"/>
      <c r="K405" s="114"/>
    </row>
    <row r="406" spans="2:11">
      <c r="B406" s="94"/>
      <c r="C406" s="114"/>
      <c r="D406" s="114"/>
      <c r="E406" s="114"/>
      <c r="F406" s="114"/>
      <c r="G406" s="114"/>
      <c r="H406" s="114"/>
      <c r="I406" s="95"/>
      <c r="J406" s="95"/>
      <c r="K406" s="114"/>
    </row>
    <row r="407" spans="2:11">
      <c r="B407" s="94"/>
      <c r="C407" s="114"/>
      <c r="D407" s="114"/>
      <c r="E407" s="114"/>
      <c r="F407" s="114"/>
      <c r="G407" s="114"/>
      <c r="H407" s="114"/>
      <c r="I407" s="95"/>
      <c r="J407" s="95"/>
      <c r="K407" s="114"/>
    </row>
    <row r="408" spans="2:11">
      <c r="B408" s="94"/>
      <c r="C408" s="114"/>
      <c r="D408" s="114"/>
      <c r="E408" s="114"/>
      <c r="F408" s="114"/>
      <c r="G408" s="114"/>
      <c r="H408" s="114"/>
      <c r="I408" s="95"/>
      <c r="J408" s="95"/>
      <c r="K408" s="114"/>
    </row>
    <row r="409" spans="2:11">
      <c r="B409" s="94"/>
      <c r="C409" s="114"/>
      <c r="D409" s="114"/>
      <c r="E409" s="114"/>
      <c r="F409" s="114"/>
      <c r="G409" s="114"/>
      <c r="H409" s="114"/>
      <c r="I409" s="95"/>
      <c r="J409" s="95"/>
      <c r="K409" s="114"/>
    </row>
    <row r="410" spans="2:11">
      <c r="B410" s="94"/>
      <c r="C410" s="114"/>
      <c r="D410" s="114"/>
      <c r="E410" s="114"/>
      <c r="F410" s="114"/>
      <c r="G410" s="114"/>
      <c r="H410" s="114"/>
      <c r="I410" s="95"/>
      <c r="J410" s="95"/>
      <c r="K410" s="114"/>
    </row>
    <row r="411" spans="2:11">
      <c r="B411" s="94"/>
      <c r="C411" s="114"/>
      <c r="D411" s="114"/>
      <c r="E411" s="114"/>
      <c r="F411" s="114"/>
      <c r="G411" s="114"/>
      <c r="H411" s="114"/>
      <c r="I411" s="95"/>
      <c r="J411" s="95"/>
      <c r="K411" s="114"/>
    </row>
    <row r="412" spans="2:11">
      <c r="B412" s="94"/>
      <c r="C412" s="114"/>
      <c r="D412" s="114"/>
      <c r="E412" s="114"/>
      <c r="F412" s="114"/>
      <c r="G412" s="114"/>
      <c r="H412" s="114"/>
      <c r="I412" s="95"/>
      <c r="J412" s="95"/>
      <c r="K412" s="114"/>
    </row>
    <row r="413" spans="2:11">
      <c r="B413" s="94"/>
      <c r="C413" s="114"/>
      <c r="D413" s="114"/>
      <c r="E413" s="114"/>
      <c r="F413" s="114"/>
      <c r="G413" s="114"/>
      <c r="H413" s="114"/>
      <c r="I413" s="95"/>
      <c r="J413" s="95"/>
      <c r="K413" s="114"/>
    </row>
    <row r="414" spans="2:11">
      <c r="B414" s="94"/>
      <c r="C414" s="114"/>
      <c r="D414" s="114"/>
      <c r="E414" s="114"/>
      <c r="F414" s="114"/>
      <c r="G414" s="114"/>
      <c r="H414" s="114"/>
      <c r="I414" s="95"/>
      <c r="J414" s="95"/>
      <c r="K414" s="114"/>
    </row>
    <row r="415" spans="2:11">
      <c r="B415" s="94"/>
      <c r="C415" s="114"/>
      <c r="D415" s="114"/>
      <c r="E415" s="114"/>
      <c r="F415" s="114"/>
      <c r="G415" s="114"/>
      <c r="H415" s="114"/>
      <c r="I415" s="95"/>
      <c r="J415" s="95"/>
      <c r="K415" s="114"/>
    </row>
    <row r="416" spans="2:11">
      <c r="B416" s="94"/>
      <c r="C416" s="114"/>
      <c r="D416" s="114"/>
      <c r="E416" s="114"/>
      <c r="F416" s="114"/>
      <c r="G416" s="114"/>
      <c r="H416" s="114"/>
      <c r="I416" s="95"/>
      <c r="J416" s="95"/>
      <c r="K416" s="114"/>
    </row>
    <row r="417" spans="2:11">
      <c r="B417" s="94"/>
      <c r="C417" s="114"/>
      <c r="D417" s="114"/>
      <c r="E417" s="114"/>
      <c r="F417" s="114"/>
      <c r="G417" s="114"/>
      <c r="H417" s="114"/>
      <c r="I417" s="95"/>
      <c r="J417" s="95"/>
      <c r="K417" s="114"/>
    </row>
    <row r="418" spans="2:11">
      <c r="B418" s="94"/>
      <c r="C418" s="114"/>
      <c r="D418" s="114"/>
      <c r="E418" s="114"/>
      <c r="F418" s="114"/>
      <c r="G418" s="114"/>
      <c r="H418" s="114"/>
      <c r="I418" s="95"/>
      <c r="J418" s="95"/>
      <c r="K418" s="114"/>
    </row>
    <row r="419" spans="2:11">
      <c r="B419" s="94"/>
      <c r="C419" s="114"/>
      <c r="D419" s="114"/>
      <c r="E419" s="114"/>
      <c r="F419" s="114"/>
      <c r="G419" s="114"/>
      <c r="H419" s="114"/>
      <c r="I419" s="95"/>
      <c r="J419" s="95"/>
      <c r="K419" s="114"/>
    </row>
    <row r="420" spans="2:11">
      <c r="B420" s="94"/>
      <c r="C420" s="114"/>
      <c r="D420" s="114"/>
      <c r="E420" s="114"/>
      <c r="F420" s="114"/>
      <c r="G420" s="114"/>
      <c r="H420" s="114"/>
      <c r="I420" s="95"/>
      <c r="J420" s="95"/>
      <c r="K420" s="114"/>
    </row>
    <row r="421" spans="2:11">
      <c r="B421" s="94"/>
      <c r="C421" s="114"/>
      <c r="D421" s="114"/>
      <c r="E421" s="114"/>
      <c r="F421" s="114"/>
      <c r="G421" s="114"/>
      <c r="H421" s="114"/>
      <c r="I421" s="95"/>
      <c r="J421" s="95"/>
      <c r="K421" s="114"/>
    </row>
    <row r="422" spans="2:11">
      <c r="B422" s="94"/>
      <c r="C422" s="114"/>
      <c r="D422" s="114"/>
      <c r="E422" s="114"/>
      <c r="F422" s="114"/>
      <c r="G422" s="114"/>
      <c r="H422" s="114"/>
      <c r="I422" s="95"/>
      <c r="J422" s="95"/>
      <c r="K422" s="114"/>
    </row>
    <row r="423" spans="2:11">
      <c r="B423" s="94"/>
      <c r="C423" s="114"/>
      <c r="D423" s="114"/>
      <c r="E423" s="114"/>
      <c r="F423" s="114"/>
      <c r="G423" s="114"/>
      <c r="H423" s="114"/>
      <c r="I423" s="95"/>
      <c r="J423" s="95"/>
      <c r="K423" s="114"/>
    </row>
    <row r="424" spans="2:11">
      <c r="B424" s="94"/>
      <c r="C424" s="114"/>
      <c r="D424" s="114"/>
      <c r="E424" s="114"/>
      <c r="F424" s="114"/>
      <c r="G424" s="114"/>
      <c r="H424" s="114"/>
      <c r="I424" s="95"/>
      <c r="J424" s="95"/>
      <c r="K424" s="114"/>
    </row>
    <row r="425" spans="2:11">
      <c r="B425" s="94"/>
      <c r="C425" s="114"/>
      <c r="D425" s="114"/>
      <c r="E425" s="114"/>
      <c r="F425" s="114"/>
      <c r="G425" s="114"/>
      <c r="H425" s="114"/>
      <c r="I425" s="95"/>
      <c r="J425" s="95"/>
      <c r="K425" s="114"/>
    </row>
    <row r="426" spans="2:11">
      <c r="B426" s="94"/>
      <c r="C426" s="114"/>
      <c r="D426" s="114"/>
      <c r="E426" s="114"/>
      <c r="F426" s="114"/>
      <c r="G426" s="114"/>
      <c r="H426" s="114"/>
      <c r="I426" s="95"/>
      <c r="J426" s="95"/>
      <c r="K426" s="114"/>
    </row>
    <row r="427" spans="2:11">
      <c r="B427" s="94"/>
      <c r="C427" s="114"/>
      <c r="D427" s="114"/>
      <c r="E427" s="114"/>
      <c r="F427" s="114"/>
      <c r="G427" s="114"/>
      <c r="H427" s="114"/>
      <c r="I427" s="95"/>
      <c r="J427" s="95"/>
      <c r="K427" s="114"/>
    </row>
    <row r="428" spans="2:11">
      <c r="B428" s="94"/>
      <c r="C428" s="114"/>
      <c r="D428" s="114"/>
      <c r="E428" s="114"/>
      <c r="F428" s="114"/>
      <c r="G428" s="114"/>
      <c r="H428" s="114"/>
      <c r="I428" s="95"/>
      <c r="J428" s="95"/>
      <c r="K428" s="114"/>
    </row>
    <row r="429" spans="2:11">
      <c r="B429" s="94"/>
      <c r="C429" s="114"/>
      <c r="D429" s="114"/>
      <c r="E429" s="114"/>
      <c r="F429" s="114"/>
      <c r="G429" s="114"/>
      <c r="H429" s="114"/>
      <c r="I429" s="95"/>
      <c r="J429" s="95"/>
      <c r="K429" s="114"/>
    </row>
    <row r="430" spans="2:11">
      <c r="B430" s="94"/>
      <c r="C430" s="114"/>
      <c r="D430" s="114"/>
      <c r="E430" s="114"/>
      <c r="F430" s="114"/>
      <c r="G430" s="114"/>
      <c r="H430" s="114"/>
      <c r="I430" s="95"/>
      <c r="J430" s="95"/>
      <c r="K430" s="114"/>
    </row>
    <row r="431" spans="2:11">
      <c r="B431" s="94"/>
      <c r="C431" s="114"/>
      <c r="D431" s="114"/>
      <c r="E431" s="114"/>
      <c r="F431" s="114"/>
      <c r="G431" s="114"/>
      <c r="H431" s="114"/>
      <c r="I431" s="95"/>
      <c r="J431" s="95"/>
      <c r="K431" s="114"/>
    </row>
    <row r="432" spans="2:11">
      <c r="B432" s="94"/>
      <c r="C432" s="114"/>
      <c r="D432" s="114"/>
      <c r="E432" s="114"/>
      <c r="F432" s="114"/>
      <c r="G432" s="114"/>
      <c r="H432" s="114"/>
      <c r="I432" s="95"/>
      <c r="J432" s="95"/>
      <c r="K432" s="114"/>
    </row>
    <row r="433" spans="2:11">
      <c r="B433" s="94"/>
      <c r="C433" s="114"/>
      <c r="D433" s="114"/>
      <c r="E433" s="114"/>
      <c r="F433" s="114"/>
      <c r="G433" s="114"/>
      <c r="H433" s="114"/>
      <c r="I433" s="95"/>
      <c r="J433" s="95"/>
      <c r="K433" s="114"/>
    </row>
    <row r="434" spans="2:11">
      <c r="B434" s="94"/>
      <c r="C434" s="114"/>
      <c r="D434" s="114"/>
      <c r="E434" s="114"/>
      <c r="F434" s="114"/>
      <c r="G434" s="114"/>
      <c r="H434" s="114"/>
      <c r="I434" s="95"/>
      <c r="J434" s="95"/>
      <c r="K434" s="114"/>
    </row>
    <row r="435" spans="2:11">
      <c r="B435" s="94"/>
      <c r="C435" s="114"/>
      <c r="D435" s="114"/>
      <c r="E435" s="114"/>
      <c r="F435" s="114"/>
      <c r="G435" s="114"/>
      <c r="H435" s="114"/>
      <c r="I435" s="95"/>
      <c r="J435" s="95"/>
      <c r="K435" s="114"/>
    </row>
    <row r="436" spans="2:11">
      <c r="B436" s="94"/>
      <c r="C436" s="114"/>
      <c r="D436" s="114"/>
      <c r="E436" s="114"/>
      <c r="F436" s="114"/>
      <c r="G436" s="114"/>
      <c r="H436" s="114"/>
      <c r="I436" s="95"/>
      <c r="J436" s="95"/>
      <c r="K436" s="114"/>
    </row>
    <row r="437" spans="2:11">
      <c r="B437" s="94"/>
      <c r="C437" s="114"/>
      <c r="D437" s="114"/>
      <c r="E437" s="114"/>
      <c r="F437" s="114"/>
      <c r="G437" s="114"/>
      <c r="H437" s="114"/>
      <c r="I437" s="95"/>
      <c r="J437" s="95"/>
      <c r="K437" s="114"/>
    </row>
    <row r="438" spans="2:11">
      <c r="B438" s="94"/>
      <c r="C438" s="114"/>
      <c r="D438" s="114"/>
      <c r="E438" s="114"/>
      <c r="F438" s="114"/>
      <c r="G438" s="114"/>
      <c r="H438" s="114"/>
      <c r="I438" s="95"/>
      <c r="J438" s="95"/>
      <c r="K438" s="114"/>
    </row>
    <row r="439" spans="2:11">
      <c r="B439" s="94"/>
      <c r="C439" s="114"/>
      <c r="D439" s="114"/>
      <c r="E439" s="114"/>
      <c r="F439" s="114"/>
      <c r="G439" s="114"/>
      <c r="H439" s="114"/>
      <c r="I439" s="95"/>
      <c r="J439" s="95"/>
      <c r="K439" s="114"/>
    </row>
    <row r="440" spans="2:11">
      <c r="B440" s="94"/>
      <c r="C440" s="114"/>
      <c r="D440" s="114"/>
      <c r="E440" s="114"/>
      <c r="F440" s="114"/>
      <c r="G440" s="114"/>
      <c r="H440" s="114"/>
      <c r="I440" s="95"/>
      <c r="J440" s="95"/>
      <c r="K440" s="114"/>
    </row>
    <row r="441" spans="2:11">
      <c r="B441" s="94"/>
      <c r="C441" s="114"/>
      <c r="D441" s="114"/>
      <c r="E441" s="114"/>
      <c r="F441" s="114"/>
      <c r="G441" s="114"/>
      <c r="H441" s="114"/>
      <c r="I441" s="95"/>
      <c r="J441" s="95"/>
      <c r="K441" s="114"/>
    </row>
    <row r="442" spans="2:11">
      <c r="B442" s="94"/>
      <c r="C442" s="114"/>
      <c r="D442" s="114"/>
      <c r="E442" s="114"/>
      <c r="F442" s="114"/>
      <c r="G442" s="114"/>
      <c r="H442" s="114"/>
      <c r="I442" s="95"/>
      <c r="J442" s="95"/>
      <c r="K442" s="114"/>
    </row>
    <row r="443" spans="2:11">
      <c r="B443" s="94"/>
      <c r="C443" s="114"/>
      <c r="D443" s="114"/>
      <c r="E443" s="114"/>
      <c r="F443" s="114"/>
      <c r="G443" s="114"/>
      <c r="H443" s="114"/>
      <c r="I443" s="95"/>
      <c r="J443" s="95"/>
      <c r="K443" s="114"/>
    </row>
    <row r="444" spans="2:11">
      <c r="B444" s="94"/>
      <c r="C444" s="114"/>
      <c r="D444" s="114"/>
      <c r="E444" s="114"/>
      <c r="F444" s="114"/>
      <c r="G444" s="114"/>
      <c r="H444" s="114"/>
      <c r="I444" s="95"/>
      <c r="J444" s="95"/>
      <c r="K444" s="114"/>
    </row>
    <row r="445" spans="2:11">
      <c r="B445" s="94"/>
      <c r="C445" s="114"/>
      <c r="D445" s="114"/>
      <c r="E445" s="114"/>
      <c r="F445" s="114"/>
      <c r="G445" s="114"/>
      <c r="H445" s="114"/>
      <c r="I445" s="95"/>
      <c r="J445" s="95"/>
      <c r="K445" s="114"/>
    </row>
    <row r="446" spans="2:11">
      <c r="B446" s="94"/>
      <c r="C446" s="114"/>
      <c r="D446" s="114"/>
      <c r="E446" s="114"/>
      <c r="F446" s="114"/>
      <c r="G446" s="114"/>
      <c r="H446" s="114"/>
      <c r="I446" s="95"/>
      <c r="J446" s="95"/>
      <c r="K446" s="114"/>
    </row>
    <row r="447" spans="2:11">
      <c r="B447" s="94"/>
      <c r="C447" s="114"/>
      <c r="D447" s="114"/>
      <c r="E447" s="114"/>
      <c r="F447" s="114"/>
      <c r="G447" s="114"/>
      <c r="H447" s="114"/>
      <c r="I447" s="95"/>
      <c r="J447" s="95"/>
      <c r="K447" s="114"/>
    </row>
    <row r="448" spans="2:11">
      <c r="B448" s="94"/>
      <c r="C448" s="114"/>
      <c r="D448" s="114"/>
      <c r="E448" s="114"/>
      <c r="F448" s="114"/>
      <c r="G448" s="114"/>
      <c r="H448" s="114"/>
      <c r="I448" s="95"/>
      <c r="J448" s="95"/>
      <c r="K448" s="114"/>
    </row>
    <row r="449" spans="2:11">
      <c r="B449" s="94"/>
      <c r="C449" s="114"/>
      <c r="D449" s="114"/>
      <c r="E449" s="114"/>
      <c r="F449" s="114"/>
      <c r="G449" s="114"/>
      <c r="H449" s="114"/>
      <c r="I449" s="95"/>
      <c r="J449" s="95"/>
      <c r="K449" s="114"/>
    </row>
    <row r="450" spans="2:11">
      <c r="B450" s="94"/>
      <c r="C450" s="114"/>
      <c r="D450" s="114"/>
      <c r="E450" s="114"/>
      <c r="F450" s="114"/>
      <c r="G450" s="114"/>
      <c r="H450" s="114"/>
      <c r="I450" s="95"/>
      <c r="J450" s="95"/>
      <c r="K450" s="114"/>
    </row>
    <row r="451" spans="2:11">
      <c r="B451" s="94"/>
      <c r="C451" s="114"/>
      <c r="D451" s="114"/>
      <c r="E451" s="114"/>
      <c r="F451" s="114"/>
      <c r="G451" s="114"/>
      <c r="H451" s="114"/>
      <c r="I451" s="95"/>
      <c r="J451" s="95"/>
      <c r="K451" s="114"/>
    </row>
    <row r="452" spans="2:11">
      <c r="B452" s="94"/>
      <c r="C452" s="114"/>
      <c r="D452" s="114"/>
      <c r="E452" s="114"/>
      <c r="F452" s="114"/>
      <c r="G452" s="114"/>
      <c r="H452" s="114"/>
      <c r="I452" s="95"/>
      <c r="J452" s="95"/>
      <c r="K452" s="114"/>
    </row>
    <row r="453" spans="2:11">
      <c r="B453" s="94"/>
      <c r="C453" s="114"/>
      <c r="D453" s="114"/>
      <c r="E453" s="114"/>
      <c r="F453" s="114"/>
      <c r="G453" s="114"/>
      <c r="H453" s="114"/>
      <c r="I453" s="95"/>
      <c r="J453" s="95"/>
      <c r="K453" s="114"/>
    </row>
    <row r="454" spans="2:11">
      <c r="B454" s="94"/>
      <c r="C454" s="114"/>
      <c r="D454" s="114"/>
      <c r="E454" s="114"/>
      <c r="F454" s="114"/>
      <c r="G454" s="114"/>
      <c r="H454" s="114"/>
      <c r="I454" s="95"/>
      <c r="J454" s="95"/>
      <c r="K454" s="114"/>
    </row>
    <row r="455" spans="2:11">
      <c r="B455" s="94"/>
      <c r="C455" s="114"/>
      <c r="D455" s="114"/>
      <c r="E455" s="114"/>
      <c r="F455" s="114"/>
      <c r="G455" s="114"/>
      <c r="H455" s="114"/>
      <c r="I455" s="95"/>
      <c r="J455" s="95"/>
      <c r="K455" s="114"/>
    </row>
    <row r="456" spans="2:11">
      <c r="B456" s="94"/>
      <c r="C456" s="114"/>
      <c r="D456" s="114"/>
      <c r="E456" s="114"/>
      <c r="F456" s="114"/>
      <c r="G456" s="114"/>
      <c r="H456" s="114"/>
      <c r="I456" s="95"/>
      <c r="J456" s="95"/>
      <c r="K456" s="114"/>
    </row>
    <row r="457" spans="2:11">
      <c r="B457" s="94"/>
      <c r="C457" s="114"/>
      <c r="D457" s="114"/>
      <c r="E457" s="114"/>
      <c r="F457" s="114"/>
      <c r="G457" s="114"/>
      <c r="H457" s="114"/>
      <c r="I457" s="95"/>
      <c r="J457" s="95"/>
      <c r="K457" s="114"/>
    </row>
    <row r="458" spans="2:11">
      <c r="B458" s="94"/>
      <c r="C458" s="114"/>
      <c r="D458" s="114"/>
      <c r="E458" s="114"/>
      <c r="F458" s="114"/>
      <c r="G458" s="114"/>
      <c r="H458" s="114"/>
      <c r="I458" s="95"/>
      <c r="J458" s="95"/>
      <c r="K458" s="114"/>
    </row>
    <row r="459" spans="2:11">
      <c r="B459" s="94"/>
      <c r="C459" s="114"/>
      <c r="D459" s="114"/>
      <c r="E459" s="114"/>
      <c r="F459" s="114"/>
      <c r="G459" s="114"/>
      <c r="H459" s="114"/>
      <c r="I459" s="95"/>
      <c r="J459" s="95"/>
      <c r="K459" s="114"/>
    </row>
    <row r="460" spans="2:11">
      <c r="B460" s="94"/>
      <c r="C460" s="114"/>
      <c r="D460" s="114"/>
      <c r="E460" s="114"/>
      <c r="F460" s="114"/>
      <c r="G460" s="114"/>
      <c r="H460" s="114"/>
      <c r="I460" s="95"/>
      <c r="J460" s="95"/>
      <c r="K460" s="114"/>
    </row>
    <row r="461" spans="2:11">
      <c r="B461" s="94"/>
      <c r="C461" s="114"/>
      <c r="D461" s="114"/>
      <c r="E461" s="114"/>
      <c r="F461" s="114"/>
      <c r="G461" s="114"/>
      <c r="H461" s="114"/>
      <c r="I461" s="95"/>
      <c r="J461" s="95"/>
      <c r="K461" s="114"/>
    </row>
    <row r="462" spans="2:11">
      <c r="B462" s="94"/>
      <c r="C462" s="114"/>
      <c r="D462" s="114"/>
      <c r="E462" s="114"/>
      <c r="F462" s="114"/>
      <c r="G462" s="114"/>
      <c r="H462" s="114"/>
      <c r="I462" s="95"/>
      <c r="J462" s="95"/>
      <c r="K462" s="114"/>
    </row>
    <row r="463" spans="2:11">
      <c r="B463" s="94"/>
      <c r="C463" s="114"/>
      <c r="D463" s="114"/>
      <c r="E463" s="114"/>
      <c r="F463" s="114"/>
      <c r="G463" s="114"/>
      <c r="H463" s="114"/>
      <c r="I463" s="95"/>
      <c r="J463" s="95"/>
      <c r="K463" s="114"/>
    </row>
    <row r="464" spans="2:11">
      <c r="B464" s="94"/>
      <c r="C464" s="114"/>
      <c r="D464" s="114"/>
      <c r="E464" s="114"/>
      <c r="F464" s="114"/>
      <c r="G464" s="114"/>
      <c r="H464" s="114"/>
      <c r="I464" s="95"/>
      <c r="J464" s="95"/>
      <c r="K464" s="114"/>
    </row>
    <row r="465" spans="2:11">
      <c r="B465" s="94"/>
      <c r="C465" s="114"/>
      <c r="D465" s="114"/>
      <c r="E465" s="114"/>
      <c r="F465" s="114"/>
      <c r="G465" s="114"/>
      <c r="H465" s="114"/>
      <c r="I465" s="95"/>
      <c r="J465" s="95"/>
      <c r="K465" s="114"/>
    </row>
    <row r="466" spans="2:11">
      <c r="B466" s="94"/>
      <c r="C466" s="114"/>
      <c r="D466" s="114"/>
      <c r="E466" s="114"/>
      <c r="F466" s="114"/>
      <c r="G466" s="114"/>
      <c r="H466" s="114"/>
      <c r="I466" s="95"/>
      <c r="J466" s="95"/>
      <c r="K466" s="114"/>
    </row>
    <row r="467" spans="2:11">
      <c r="B467" s="94"/>
      <c r="C467" s="114"/>
      <c r="D467" s="114"/>
      <c r="E467" s="114"/>
      <c r="F467" s="114"/>
      <c r="G467" s="114"/>
      <c r="H467" s="114"/>
      <c r="I467" s="95"/>
      <c r="J467" s="95"/>
      <c r="K467" s="114"/>
    </row>
    <row r="468" spans="2:11">
      <c r="B468" s="94"/>
      <c r="C468" s="114"/>
      <c r="D468" s="114"/>
      <c r="E468" s="114"/>
      <c r="F468" s="114"/>
      <c r="G468" s="114"/>
      <c r="H468" s="114"/>
      <c r="I468" s="95"/>
      <c r="J468" s="95"/>
      <c r="K468" s="114"/>
    </row>
    <row r="469" spans="2:11">
      <c r="B469" s="94"/>
      <c r="C469" s="114"/>
      <c r="D469" s="114"/>
      <c r="E469" s="114"/>
      <c r="F469" s="114"/>
      <c r="G469" s="114"/>
      <c r="H469" s="114"/>
      <c r="I469" s="95"/>
      <c r="J469" s="95"/>
      <c r="K469" s="114"/>
    </row>
    <row r="470" spans="2:11">
      <c r="B470" s="94"/>
      <c r="C470" s="114"/>
      <c r="D470" s="114"/>
      <c r="E470" s="114"/>
      <c r="F470" s="114"/>
      <c r="G470" s="114"/>
      <c r="H470" s="114"/>
      <c r="I470" s="95"/>
      <c r="J470" s="95"/>
      <c r="K470" s="114"/>
    </row>
    <row r="471" spans="2:11">
      <c r="B471" s="94"/>
      <c r="C471" s="114"/>
      <c r="D471" s="114"/>
      <c r="E471" s="114"/>
      <c r="F471" s="114"/>
      <c r="G471" s="114"/>
      <c r="H471" s="114"/>
      <c r="I471" s="95"/>
      <c r="J471" s="95"/>
      <c r="K471" s="114"/>
    </row>
    <row r="472" spans="2:11">
      <c r="B472" s="94"/>
      <c r="C472" s="114"/>
      <c r="D472" s="114"/>
      <c r="E472" s="114"/>
      <c r="F472" s="114"/>
      <c r="G472" s="114"/>
      <c r="H472" s="114"/>
      <c r="I472" s="95"/>
      <c r="J472" s="95"/>
      <c r="K472" s="114"/>
    </row>
    <row r="473" spans="2:11">
      <c r="B473" s="94"/>
      <c r="C473" s="114"/>
      <c r="D473" s="114"/>
      <c r="E473" s="114"/>
      <c r="F473" s="114"/>
      <c r="G473" s="114"/>
      <c r="H473" s="114"/>
      <c r="I473" s="95"/>
      <c r="J473" s="95"/>
      <c r="K473" s="114"/>
    </row>
    <row r="474" spans="2:11">
      <c r="B474" s="94"/>
      <c r="C474" s="114"/>
      <c r="D474" s="114"/>
      <c r="E474" s="114"/>
      <c r="F474" s="114"/>
      <c r="G474" s="114"/>
      <c r="H474" s="114"/>
      <c r="I474" s="95"/>
      <c r="J474" s="95"/>
      <c r="K474" s="114"/>
    </row>
    <row r="475" spans="2:11">
      <c r="B475" s="94"/>
      <c r="C475" s="114"/>
      <c r="D475" s="114"/>
      <c r="E475" s="114"/>
      <c r="F475" s="114"/>
      <c r="G475" s="114"/>
      <c r="H475" s="114"/>
      <c r="I475" s="95"/>
      <c r="J475" s="95"/>
      <c r="K475" s="114"/>
    </row>
    <row r="476" spans="2:11">
      <c r="B476" s="94"/>
      <c r="C476" s="114"/>
      <c r="D476" s="114"/>
      <c r="E476" s="114"/>
      <c r="F476" s="114"/>
      <c r="G476" s="114"/>
      <c r="H476" s="114"/>
      <c r="I476" s="95"/>
      <c r="J476" s="95"/>
      <c r="K476" s="114"/>
    </row>
    <row r="477" spans="2:11">
      <c r="B477" s="94"/>
      <c r="C477" s="114"/>
      <c r="D477" s="114"/>
      <c r="E477" s="114"/>
      <c r="F477" s="114"/>
      <c r="G477" s="114"/>
      <c r="H477" s="114"/>
      <c r="I477" s="95"/>
      <c r="J477" s="95"/>
      <c r="K477" s="114"/>
    </row>
    <row r="478" spans="2:11">
      <c r="B478" s="94"/>
      <c r="C478" s="114"/>
      <c r="D478" s="114"/>
      <c r="E478" s="114"/>
      <c r="F478" s="114"/>
      <c r="G478" s="114"/>
      <c r="H478" s="114"/>
      <c r="I478" s="95"/>
      <c r="J478" s="95"/>
      <c r="K478" s="114"/>
    </row>
    <row r="479" spans="2:11">
      <c r="B479" s="94"/>
      <c r="C479" s="114"/>
      <c r="D479" s="114"/>
      <c r="E479" s="114"/>
      <c r="F479" s="114"/>
      <c r="G479" s="114"/>
      <c r="H479" s="114"/>
      <c r="I479" s="95"/>
      <c r="J479" s="95"/>
      <c r="K479" s="114"/>
    </row>
    <row r="480" spans="2:11">
      <c r="B480" s="94"/>
      <c r="C480" s="114"/>
      <c r="D480" s="114"/>
      <c r="E480" s="114"/>
      <c r="F480" s="114"/>
      <c r="G480" s="114"/>
      <c r="H480" s="114"/>
      <c r="I480" s="95"/>
      <c r="J480" s="95"/>
      <c r="K480" s="114"/>
    </row>
    <row r="481" spans="2:11">
      <c r="B481" s="94"/>
      <c r="C481" s="114"/>
      <c r="D481" s="114"/>
      <c r="E481" s="114"/>
      <c r="F481" s="114"/>
      <c r="G481" s="114"/>
      <c r="H481" s="114"/>
      <c r="I481" s="95"/>
      <c r="J481" s="95"/>
      <c r="K481" s="114"/>
    </row>
    <row r="482" spans="2:11">
      <c r="B482" s="94"/>
      <c r="C482" s="114"/>
      <c r="D482" s="114"/>
      <c r="E482" s="114"/>
      <c r="F482" s="114"/>
      <c r="G482" s="114"/>
      <c r="H482" s="114"/>
      <c r="I482" s="95"/>
      <c r="J482" s="95"/>
      <c r="K482" s="114"/>
    </row>
    <row r="483" spans="2:11">
      <c r="B483" s="94"/>
      <c r="C483" s="114"/>
      <c r="D483" s="114"/>
      <c r="E483" s="114"/>
      <c r="F483" s="114"/>
      <c r="G483" s="114"/>
      <c r="H483" s="114"/>
      <c r="I483" s="95"/>
      <c r="J483" s="95"/>
      <c r="K483" s="114"/>
    </row>
    <row r="484" spans="2:11">
      <c r="B484" s="94"/>
      <c r="C484" s="114"/>
      <c r="D484" s="114"/>
      <c r="E484" s="114"/>
      <c r="F484" s="114"/>
      <c r="G484" s="114"/>
      <c r="H484" s="114"/>
      <c r="I484" s="95"/>
      <c r="J484" s="95"/>
      <c r="K484" s="114"/>
    </row>
    <row r="485" spans="2:11">
      <c r="B485" s="94"/>
      <c r="C485" s="114"/>
      <c r="D485" s="114"/>
      <c r="E485" s="114"/>
      <c r="F485" s="114"/>
      <c r="G485" s="114"/>
      <c r="H485" s="114"/>
      <c r="I485" s="95"/>
      <c r="J485" s="95"/>
      <c r="K485" s="114"/>
    </row>
    <row r="486" spans="2:11">
      <c r="B486" s="94"/>
      <c r="C486" s="114"/>
      <c r="D486" s="114"/>
      <c r="E486" s="114"/>
      <c r="F486" s="114"/>
      <c r="G486" s="114"/>
      <c r="H486" s="114"/>
      <c r="I486" s="95"/>
      <c r="J486" s="95"/>
      <c r="K486" s="114"/>
    </row>
    <row r="487" spans="2:11">
      <c r="B487" s="94"/>
      <c r="C487" s="114"/>
      <c r="D487" s="114"/>
      <c r="E487" s="114"/>
      <c r="F487" s="114"/>
      <c r="G487" s="114"/>
      <c r="H487" s="114"/>
      <c r="I487" s="95"/>
      <c r="J487" s="95"/>
      <c r="K487" s="114"/>
    </row>
    <row r="488" spans="2:11">
      <c r="B488" s="94"/>
      <c r="C488" s="114"/>
      <c r="D488" s="114"/>
      <c r="E488" s="114"/>
      <c r="F488" s="114"/>
      <c r="G488" s="114"/>
      <c r="H488" s="114"/>
      <c r="I488" s="95"/>
      <c r="J488" s="95"/>
      <c r="K488" s="114"/>
    </row>
    <row r="489" spans="2:11">
      <c r="B489" s="94"/>
      <c r="C489" s="114"/>
      <c r="D489" s="114"/>
      <c r="E489" s="114"/>
      <c r="F489" s="114"/>
      <c r="G489" s="114"/>
      <c r="H489" s="114"/>
      <c r="I489" s="95"/>
      <c r="J489" s="95"/>
      <c r="K489" s="114"/>
    </row>
    <row r="490" spans="2:11">
      <c r="B490" s="94"/>
      <c r="C490" s="114"/>
      <c r="D490" s="114"/>
      <c r="E490" s="114"/>
      <c r="F490" s="114"/>
      <c r="G490" s="114"/>
      <c r="H490" s="114"/>
      <c r="I490" s="95"/>
      <c r="J490" s="95"/>
      <c r="K490" s="114"/>
    </row>
    <row r="491" spans="2:11">
      <c r="B491" s="94"/>
      <c r="C491" s="114"/>
      <c r="D491" s="114"/>
      <c r="E491" s="114"/>
      <c r="F491" s="114"/>
      <c r="G491" s="114"/>
      <c r="H491" s="114"/>
      <c r="I491" s="95"/>
      <c r="J491" s="95"/>
      <c r="K491" s="114"/>
    </row>
    <row r="492" spans="2:11">
      <c r="B492" s="94"/>
      <c r="C492" s="114"/>
      <c r="D492" s="114"/>
      <c r="E492" s="114"/>
      <c r="F492" s="114"/>
      <c r="G492" s="114"/>
      <c r="H492" s="114"/>
      <c r="I492" s="95"/>
      <c r="J492" s="95"/>
      <c r="K492" s="114"/>
    </row>
    <row r="493" spans="2:11">
      <c r="B493" s="94"/>
      <c r="C493" s="114"/>
      <c r="D493" s="114"/>
      <c r="E493" s="114"/>
      <c r="F493" s="114"/>
      <c r="G493" s="114"/>
      <c r="H493" s="114"/>
      <c r="I493" s="95"/>
      <c r="J493" s="95"/>
      <c r="K493" s="114"/>
    </row>
    <row r="494" spans="2:11">
      <c r="B494" s="94"/>
      <c r="C494" s="114"/>
      <c r="D494" s="114"/>
      <c r="E494" s="114"/>
      <c r="F494" s="114"/>
      <c r="G494" s="114"/>
      <c r="H494" s="114"/>
      <c r="I494" s="95"/>
      <c r="J494" s="95"/>
      <c r="K494" s="114"/>
    </row>
    <row r="495" spans="2:11">
      <c r="B495" s="94"/>
      <c r="C495" s="114"/>
      <c r="D495" s="114"/>
      <c r="E495" s="114"/>
      <c r="F495" s="114"/>
      <c r="G495" s="114"/>
      <c r="H495" s="114"/>
      <c r="I495" s="95"/>
      <c r="J495" s="95"/>
      <c r="K495" s="114"/>
    </row>
    <row r="496" spans="2:11">
      <c r="B496" s="94"/>
      <c r="C496" s="114"/>
      <c r="D496" s="114"/>
      <c r="E496" s="114"/>
      <c r="F496" s="114"/>
      <c r="G496" s="114"/>
      <c r="H496" s="114"/>
      <c r="I496" s="95"/>
      <c r="J496" s="95"/>
      <c r="K496" s="114"/>
    </row>
    <row r="497" spans="2:11">
      <c r="B497" s="94"/>
      <c r="C497" s="114"/>
      <c r="D497" s="114"/>
      <c r="E497" s="114"/>
      <c r="F497" s="114"/>
      <c r="G497" s="114"/>
      <c r="H497" s="114"/>
      <c r="I497" s="95"/>
      <c r="J497" s="95"/>
      <c r="K497" s="114"/>
    </row>
    <row r="498" spans="2:11">
      <c r="B498" s="94"/>
      <c r="C498" s="114"/>
      <c r="D498" s="114"/>
      <c r="E498" s="114"/>
      <c r="F498" s="114"/>
      <c r="G498" s="114"/>
      <c r="H498" s="114"/>
      <c r="I498" s="95"/>
      <c r="J498" s="95"/>
      <c r="K498" s="114"/>
    </row>
    <row r="499" spans="2:11">
      <c r="B499" s="94"/>
      <c r="C499" s="114"/>
      <c r="D499" s="114"/>
      <c r="E499" s="114"/>
      <c r="F499" s="114"/>
      <c r="G499" s="114"/>
      <c r="H499" s="114"/>
      <c r="I499" s="95"/>
      <c r="J499" s="95"/>
      <c r="K499" s="114"/>
    </row>
    <row r="500" spans="2:11">
      <c r="B500" s="94"/>
      <c r="C500" s="114"/>
      <c r="D500" s="114"/>
      <c r="E500" s="114"/>
      <c r="F500" s="114"/>
      <c r="G500" s="114"/>
      <c r="H500" s="114"/>
      <c r="I500" s="95"/>
      <c r="J500" s="95"/>
      <c r="K500" s="114"/>
    </row>
    <row r="501" spans="2:11">
      <c r="B501" s="94"/>
      <c r="C501" s="114"/>
      <c r="D501" s="114"/>
      <c r="E501" s="114"/>
      <c r="F501" s="114"/>
      <c r="G501" s="114"/>
      <c r="H501" s="114"/>
      <c r="I501" s="95"/>
      <c r="J501" s="95"/>
      <c r="K501" s="114"/>
    </row>
    <row r="502" spans="2:11">
      <c r="B502" s="94"/>
      <c r="C502" s="114"/>
      <c r="D502" s="114"/>
      <c r="E502" s="114"/>
      <c r="F502" s="114"/>
      <c r="G502" s="114"/>
      <c r="H502" s="114"/>
      <c r="I502" s="95"/>
      <c r="J502" s="95"/>
      <c r="K502" s="114"/>
    </row>
    <row r="503" spans="2:11">
      <c r="B503" s="94"/>
      <c r="C503" s="114"/>
      <c r="D503" s="114"/>
      <c r="E503" s="114"/>
      <c r="F503" s="114"/>
      <c r="G503" s="114"/>
      <c r="H503" s="114"/>
      <c r="I503" s="95"/>
      <c r="J503" s="95"/>
      <c r="K503" s="114"/>
    </row>
    <row r="504" spans="2:11">
      <c r="B504" s="94"/>
      <c r="C504" s="114"/>
      <c r="D504" s="114"/>
      <c r="E504" s="114"/>
      <c r="F504" s="114"/>
      <c r="G504" s="114"/>
      <c r="H504" s="114"/>
      <c r="I504" s="95"/>
      <c r="J504" s="95"/>
      <c r="K504" s="114"/>
    </row>
    <row r="505" spans="2:11">
      <c r="B505" s="94"/>
      <c r="C505" s="114"/>
      <c r="D505" s="114"/>
      <c r="E505" s="114"/>
      <c r="F505" s="114"/>
      <c r="G505" s="114"/>
      <c r="H505" s="114"/>
      <c r="I505" s="95"/>
      <c r="J505" s="95"/>
      <c r="K505" s="114"/>
    </row>
    <row r="506" spans="2:11">
      <c r="B506" s="94"/>
      <c r="C506" s="114"/>
      <c r="D506" s="114"/>
      <c r="E506" s="114"/>
      <c r="F506" s="114"/>
      <c r="G506" s="114"/>
      <c r="H506" s="114"/>
      <c r="I506" s="95"/>
      <c r="J506" s="95"/>
      <c r="K506" s="114"/>
    </row>
    <row r="507" spans="2:11">
      <c r="B507" s="94"/>
      <c r="C507" s="114"/>
      <c r="D507" s="114"/>
      <c r="E507" s="114"/>
      <c r="F507" s="114"/>
      <c r="G507" s="114"/>
      <c r="H507" s="114"/>
      <c r="I507" s="95"/>
      <c r="J507" s="95"/>
      <c r="K507" s="114"/>
    </row>
    <row r="508" spans="2:11">
      <c r="B508" s="94"/>
      <c r="C508" s="114"/>
      <c r="D508" s="114"/>
      <c r="E508" s="114"/>
      <c r="F508" s="114"/>
      <c r="G508" s="114"/>
      <c r="H508" s="114"/>
      <c r="I508" s="95"/>
      <c r="J508" s="95"/>
      <c r="K508" s="114"/>
    </row>
    <row r="509" spans="2:11">
      <c r="B509" s="94"/>
      <c r="C509" s="114"/>
      <c r="D509" s="114"/>
      <c r="E509" s="114"/>
      <c r="F509" s="114"/>
      <c r="G509" s="114"/>
      <c r="H509" s="114"/>
      <c r="I509" s="95"/>
      <c r="J509" s="95"/>
      <c r="K509" s="114"/>
    </row>
    <row r="510" spans="2:11">
      <c r="B510" s="94"/>
      <c r="C510" s="114"/>
      <c r="D510" s="114"/>
      <c r="E510" s="114"/>
      <c r="F510" s="114"/>
      <c r="G510" s="114"/>
      <c r="H510" s="114"/>
      <c r="I510" s="95"/>
      <c r="J510" s="95"/>
      <c r="K510" s="114"/>
    </row>
    <row r="511" spans="2:11">
      <c r="B511" s="94"/>
      <c r="C511" s="114"/>
      <c r="D511" s="114"/>
      <c r="E511" s="114"/>
      <c r="F511" s="114"/>
      <c r="G511" s="114"/>
      <c r="H511" s="114"/>
      <c r="I511" s="95"/>
      <c r="J511" s="95"/>
      <c r="K511" s="114"/>
    </row>
    <row r="512" spans="2:11">
      <c r="B512" s="94"/>
      <c r="C512" s="114"/>
      <c r="D512" s="114"/>
      <c r="E512" s="114"/>
      <c r="F512" s="114"/>
      <c r="G512" s="114"/>
      <c r="H512" s="114"/>
      <c r="I512" s="95"/>
      <c r="J512" s="95"/>
      <c r="K512" s="114"/>
    </row>
    <row r="513" spans="2:11">
      <c r="B513" s="94"/>
      <c r="C513" s="114"/>
      <c r="D513" s="114"/>
      <c r="E513" s="114"/>
      <c r="F513" s="114"/>
      <c r="G513" s="114"/>
      <c r="H513" s="114"/>
      <c r="I513" s="95"/>
      <c r="J513" s="95"/>
      <c r="K513" s="114"/>
    </row>
    <row r="514" spans="2:11">
      <c r="B514" s="94"/>
      <c r="C514" s="114"/>
      <c r="D514" s="114"/>
      <c r="E514" s="114"/>
      <c r="F514" s="114"/>
      <c r="G514" s="114"/>
      <c r="H514" s="114"/>
      <c r="I514" s="95"/>
      <c r="J514" s="95"/>
      <c r="K514" s="114"/>
    </row>
    <row r="515" spans="2:11">
      <c r="B515" s="94"/>
      <c r="C515" s="114"/>
      <c r="D515" s="114"/>
      <c r="E515" s="114"/>
      <c r="F515" s="114"/>
      <c r="G515" s="114"/>
      <c r="H515" s="114"/>
      <c r="I515" s="95"/>
      <c r="J515" s="95"/>
      <c r="K515" s="114"/>
    </row>
    <row r="516" spans="2:11">
      <c r="B516" s="94"/>
      <c r="C516" s="114"/>
      <c r="D516" s="114"/>
      <c r="E516" s="114"/>
      <c r="F516" s="114"/>
      <c r="G516" s="114"/>
      <c r="H516" s="114"/>
      <c r="I516" s="95"/>
      <c r="J516" s="95"/>
      <c r="K516" s="114"/>
    </row>
    <row r="517" spans="2:11">
      <c r="B517" s="94"/>
      <c r="C517" s="114"/>
      <c r="D517" s="114"/>
      <c r="E517" s="114"/>
      <c r="F517" s="114"/>
      <c r="G517" s="114"/>
      <c r="H517" s="114"/>
      <c r="I517" s="95"/>
      <c r="J517" s="95"/>
      <c r="K517" s="114"/>
    </row>
    <row r="518" spans="2:11">
      <c r="B518" s="94"/>
      <c r="C518" s="114"/>
      <c r="D518" s="114"/>
      <c r="E518" s="114"/>
      <c r="F518" s="114"/>
      <c r="G518" s="114"/>
      <c r="H518" s="114"/>
      <c r="I518" s="95"/>
      <c r="J518" s="95"/>
      <c r="K518" s="114"/>
    </row>
    <row r="519" spans="2:11">
      <c r="B519" s="94"/>
      <c r="C519" s="114"/>
      <c r="D519" s="114"/>
      <c r="E519" s="114"/>
      <c r="F519" s="114"/>
      <c r="G519" s="114"/>
      <c r="H519" s="114"/>
      <c r="I519" s="95"/>
      <c r="J519" s="95"/>
      <c r="K519" s="114"/>
    </row>
    <row r="520" spans="2:11">
      <c r="B520" s="94"/>
      <c r="C520" s="114"/>
      <c r="D520" s="114"/>
      <c r="E520" s="114"/>
      <c r="F520" s="114"/>
      <c r="G520" s="114"/>
      <c r="H520" s="114"/>
      <c r="I520" s="95"/>
      <c r="J520" s="95"/>
      <c r="K520" s="114"/>
    </row>
    <row r="521" spans="2:11">
      <c r="B521" s="94"/>
      <c r="C521" s="114"/>
      <c r="D521" s="114"/>
      <c r="E521" s="114"/>
      <c r="F521" s="114"/>
      <c r="G521" s="114"/>
      <c r="H521" s="114"/>
      <c r="I521" s="95"/>
      <c r="J521" s="95"/>
      <c r="K521" s="114"/>
    </row>
    <row r="522" spans="2:11">
      <c r="B522" s="94"/>
      <c r="C522" s="114"/>
      <c r="D522" s="114"/>
      <c r="E522" s="114"/>
      <c r="F522" s="114"/>
      <c r="G522" s="114"/>
      <c r="H522" s="114"/>
      <c r="I522" s="95"/>
      <c r="J522" s="95"/>
      <c r="K522" s="114"/>
    </row>
    <row r="523" spans="2:11">
      <c r="B523" s="94"/>
      <c r="C523" s="114"/>
      <c r="D523" s="114"/>
      <c r="E523" s="114"/>
      <c r="F523" s="114"/>
      <c r="G523" s="114"/>
      <c r="H523" s="114"/>
      <c r="I523" s="95"/>
      <c r="J523" s="95"/>
      <c r="K523" s="114"/>
    </row>
    <row r="524" spans="2:11">
      <c r="B524" s="94"/>
      <c r="C524" s="114"/>
      <c r="D524" s="114"/>
      <c r="E524" s="114"/>
      <c r="F524" s="114"/>
      <c r="G524" s="114"/>
      <c r="H524" s="114"/>
      <c r="I524" s="95"/>
      <c r="J524" s="95"/>
      <c r="K524" s="114"/>
    </row>
    <row r="525" spans="2:11">
      <c r="B525" s="94"/>
      <c r="C525" s="114"/>
      <c r="D525" s="114"/>
      <c r="E525" s="114"/>
      <c r="F525" s="114"/>
      <c r="G525" s="114"/>
      <c r="H525" s="114"/>
      <c r="I525" s="95"/>
      <c r="J525" s="95"/>
      <c r="K525" s="114"/>
    </row>
    <row r="526" spans="2:11">
      <c r="B526" s="94"/>
      <c r="C526" s="114"/>
      <c r="D526" s="114"/>
      <c r="E526" s="114"/>
      <c r="F526" s="114"/>
      <c r="G526" s="114"/>
      <c r="H526" s="114"/>
      <c r="I526" s="95"/>
      <c r="J526" s="95"/>
      <c r="K526" s="114"/>
    </row>
    <row r="527" spans="2:11">
      <c r="B527" s="94"/>
      <c r="C527" s="114"/>
      <c r="D527" s="114"/>
      <c r="E527" s="114"/>
      <c r="F527" s="114"/>
      <c r="G527" s="114"/>
      <c r="H527" s="114"/>
      <c r="I527" s="95"/>
      <c r="J527" s="95"/>
      <c r="K527" s="114"/>
    </row>
    <row r="528" spans="2:11">
      <c r="B528" s="94"/>
      <c r="C528" s="114"/>
      <c r="D528" s="114"/>
      <c r="E528" s="114"/>
      <c r="F528" s="114"/>
      <c r="G528" s="114"/>
      <c r="H528" s="114"/>
      <c r="I528" s="95"/>
      <c r="J528" s="95"/>
      <c r="K528" s="114"/>
    </row>
    <row r="529" spans="2:11">
      <c r="B529" s="94"/>
      <c r="C529" s="114"/>
      <c r="D529" s="114"/>
      <c r="E529" s="114"/>
      <c r="F529" s="114"/>
      <c r="G529" s="114"/>
      <c r="H529" s="114"/>
      <c r="I529" s="95"/>
      <c r="J529" s="95"/>
      <c r="K529" s="114"/>
    </row>
    <row r="530" spans="2:11">
      <c r="B530" s="94"/>
      <c r="C530" s="114"/>
      <c r="D530" s="114"/>
      <c r="E530" s="114"/>
      <c r="F530" s="114"/>
      <c r="G530" s="114"/>
      <c r="H530" s="114"/>
      <c r="I530" s="95"/>
      <c r="J530" s="95"/>
      <c r="K530" s="114"/>
    </row>
    <row r="531" spans="2:11">
      <c r="B531" s="94"/>
      <c r="C531" s="114"/>
      <c r="D531" s="114"/>
      <c r="E531" s="114"/>
      <c r="F531" s="114"/>
      <c r="G531" s="114"/>
      <c r="H531" s="114"/>
      <c r="I531" s="95"/>
      <c r="J531" s="95"/>
      <c r="K531" s="114"/>
    </row>
    <row r="532" spans="2:11">
      <c r="B532" s="94"/>
      <c r="C532" s="114"/>
      <c r="D532" s="114"/>
      <c r="E532" s="114"/>
      <c r="F532" s="114"/>
      <c r="G532" s="114"/>
      <c r="H532" s="114"/>
      <c r="I532" s="95"/>
      <c r="J532" s="95"/>
      <c r="K532" s="114"/>
    </row>
    <row r="533" spans="2:11">
      <c r="B533" s="94"/>
      <c r="C533" s="114"/>
      <c r="D533" s="114"/>
      <c r="E533" s="114"/>
      <c r="F533" s="114"/>
      <c r="G533" s="114"/>
      <c r="H533" s="114"/>
      <c r="I533" s="95"/>
      <c r="J533" s="95"/>
      <c r="K533" s="114"/>
    </row>
    <row r="534" spans="2:11">
      <c r="B534" s="94"/>
      <c r="C534" s="114"/>
      <c r="D534" s="114"/>
      <c r="E534" s="114"/>
      <c r="F534" s="114"/>
      <c r="G534" s="114"/>
      <c r="H534" s="114"/>
      <c r="I534" s="95"/>
      <c r="J534" s="95"/>
      <c r="K534" s="114"/>
    </row>
    <row r="535" spans="2:11">
      <c r="B535" s="94"/>
      <c r="C535" s="114"/>
      <c r="D535" s="114"/>
      <c r="E535" s="114"/>
      <c r="F535" s="114"/>
      <c r="G535" s="114"/>
      <c r="H535" s="114"/>
      <c r="I535" s="95"/>
      <c r="J535" s="95"/>
      <c r="K535" s="114"/>
    </row>
    <row r="536" spans="2:11">
      <c r="B536" s="94"/>
      <c r="C536" s="114"/>
      <c r="D536" s="114"/>
      <c r="E536" s="114"/>
      <c r="F536" s="114"/>
      <c r="G536" s="114"/>
      <c r="H536" s="114"/>
      <c r="I536" s="95"/>
      <c r="J536" s="95"/>
      <c r="K536" s="114"/>
    </row>
    <row r="537" spans="2:11">
      <c r="B537" s="94"/>
      <c r="C537" s="114"/>
      <c r="D537" s="114"/>
      <c r="E537" s="114"/>
      <c r="F537" s="114"/>
      <c r="G537" s="114"/>
      <c r="H537" s="114"/>
      <c r="I537" s="95"/>
      <c r="J537" s="95"/>
      <c r="K537" s="114"/>
    </row>
    <row r="538" spans="2:11">
      <c r="B538" s="94"/>
      <c r="C538" s="114"/>
      <c r="D538" s="114"/>
      <c r="E538" s="114"/>
      <c r="F538" s="114"/>
      <c r="G538" s="114"/>
      <c r="H538" s="114"/>
      <c r="I538" s="95"/>
      <c r="J538" s="95"/>
      <c r="K538" s="114"/>
    </row>
    <row r="539" spans="2:11">
      <c r="B539" s="94"/>
      <c r="C539" s="114"/>
      <c r="D539" s="114"/>
      <c r="E539" s="114"/>
      <c r="F539" s="114"/>
      <c r="G539" s="114"/>
      <c r="H539" s="114"/>
      <c r="I539" s="95"/>
      <c r="J539" s="95"/>
      <c r="K539" s="114"/>
    </row>
    <row r="540" spans="2:11">
      <c r="B540" s="94"/>
      <c r="C540" s="114"/>
      <c r="D540" s="114"/>
      <c r="E540" s="114"/>
      <c r="F540" s="114"/>
      <c r="G540" s="114"/>
      <c r="H540" s="114"/>
      <c r="I540" s="95"/>
      <c r="J540" s="95"/>
      <c r="K540" s="114"/>
    </row>
    <row r="541" spans="2:11">
      <c r="B541" s="94"/>
      <c r="C541" s="114"/>
      <c r="D541" s="114"/>
      <c r="E541" s="114"/>
      <c r="F541" s="114"/>
      <c r="G541" s="114"/>
      <c r="H541" s="114"/>
      <c r="I541" s="95"/>
      <c r="J541" s="95"/>
      <c r="K541" s="114"/>
    </row>
    <row r="542" spans="2:11">
      <c r="B542" s="94"/>
      <c r="C542" s="114"/>
      <c r="D542" s="114"/>
      <c r="E542" s="114"/>
      <c r="F542" s="114"/>
      <c r="G542" s="114"/>
      <c r="H542" s="114"/>
      <c r="I542" s="95"/>
      <c r="J542" s="95"/>
      <c r="K542" s="114"/>
    </row>
    <row r="543" spans="2:11">
      <c r="B543" s="94"/>
      <c r="C543" s="114"/>
      <c r="D543" s="114"/>
      <c r="E543" s="114"/>
      <c r="F543" s="114"/>
      <c r="G543" s="114"/>
      <c r="H543" s="114"/>
      <c r="I543" s="95"/>
      <c r="J543" s="95"/>
      <c r="K543" s="114"/>
    </row>
    <row r="544" spans="2:11">
      <c r="B544" s="94"/>
      <c r="C544" s="114"/>
      <c r="D544" s="114"/>
      <c r="E544" s="114"/>
      <c r="F544" s="114"/>
      <c r="G544" s="114"/>
      <c r="H544" s="114"/>
      <c r="I544" s="95"/>
      <c r="J544" s="95"/>
      <c r="K544" s="114"/>
    </row>
    <row r="545" spans="2:11">
      <c r="B545" s="94"/>
      <c r="C545" s="114"/>
      <c r="D545" s="114"/>
      <c r="E545" s="114"/>
      <c r="F545" s="114"/>
      <c r="G545" s="114"/>
      <c r="H545" s="114"/>
      <c r="I545" s="95"/>
      <c r="J545" s="95"/>
      <c r="K545" s="114"/>
    </row>
    <row r="546" spans="2:11">
      <c r="B546" s="94"/>
      <c r="C546" s="114"/>
      <c r="D546" s="114"/>
      <c r="E546" s="114"/>
      <c r="F546" s="114"/>
      <c r="G546" s="114"/>
      <c r="H546" s="114"/>
      <c r="I546" s="95"/>
      <c r="J546" s="95"/>
      <c r="K546" s="114"/>
    </row>
    <row r="547" spans="2:11">
      <c r="B547" s="94"/>
      <c r="C547" s="114"/>
      <c r="D547" s="114"/>
      <c r="E547" s="114"/>
      <c r="F547" s="114"/>
      <c r="G547" s="114"/>
      <c r="H547" s="114"/>
      <c r="I547" s="95"/>
      <c r="J547" s="95"/>
      <c r="K547" s="114"/>
    </row>
    <row r="548" spans="2:11">
      <c r="B548" s="94"/>
      <c r="C548" s="114"/>
      <c r="D548" s="114"/>
      <c r="E548" s="114"/>
      <c r="F548" s="114"/>
      <c r="G548" s="114"/>
      <c r="H548" s="114"/>
      <c r="I548" s="95"/>
      <c r="J548" s="95"/>
      <c r="K548" s="114"/>
    </row>
    <row r="549" spans="2:11">
      <c r="B549" s="94"/>
      <c r="C549" s="114"/>
      <c r="D549" s="114"/>
      <c r="E549" s="114"/>
      <c r="F549" s="114"/>
      <c r="G549" s="114"/>
      <c r="H549" s="114"/>
      <c r="I549" s="95"/>
      <c r="J549" s="95"/>
      <c r="K549" s="114"/>
    </row>
    <row r="550" spans="2:11">
      <c r="B550" s="94"/>
      <c r="C550" s="114"/>
      <c r="D550" s="114"/>
      <c r="E550" s="114"/>
      <c r="F550" s="114"/>
      <c r="G550" s="114"/>
      <c r="H550" s="114"/>
      <c r="I550" s="95"/>
      <c r="J550" s="95"/>
      <c r="K550" s="114"/>
    </row>
    <row r="551" spans="2:11">
      <c r="B551" s="94"/>
      <c r="C551" s="114"/>
      <c r="D551" s="114"/>
      <c r="E551" s="114"/>
      <c r="F551" s="114"/>
      <c r="G551" s="114"/>
      <c r="H551" s="114"/>
      <c r="I551" s="95"/>
      <c r="J551" s="95"/>
      <c r="K551" s="114"/>
    </row>
    <row r="552" spans="2:11">
      <c r="B552" s="94"/>
      <c r="C552" s="114"/>
      <c r="D552" s="114"/>
      <c r="E552" s="114"/>
      <c r="F552" s="114"/>
      <c r="G552" s="114"/>
      <c r="H552" s="114"/>
      <c r="I552" s="95"/>
      <c r="J552" s="95"/>
      <c r="K552" s="114"/>
    </row>
    <row r="553" spans="2:11">
      <c r="B553" s="94"/>
      <c r="C553" s="114"/>
      <c r="D553" s="114"/>
      <c r="E553" s="114"/>
      <c r="F553" s="114"/>
      <c r="G553" s="114"/>
      <c r="H553" s="114"/>
      <c r="I553" s="95"/>
      <c r="J553" s="95"/>
      <c r="K553" s="114"/>
    </row>
    <row r="554" spans="2:11">
      <c r="B554" s="94"/>
      <c r="C554" s="114"/>
      <c r="D554" s="114"/>
      <c r="E554" s="114"/>
      <c r="F554" s="114"/>
      <c r="G554" s="114"/>
      <c r="H554" s="114"/>
      <c r="I554" s="95"/>
      <c r="J554" s="95"/>
      <c r="K554" s="114"/>
    </row>
    <row r="555" spans="2:11">
      <c r="B555" s="94"/>
      <c r="C555" s="114"/>
      <c r="D555" s="114"/>
      <c r="E555" s="114"/>
      <c r="F555" s="114"/>
      <c r="G555" s="114"/>
      <c r="H555" s="114"/>
      <c r="I555" s="95"/>
      <c r="J555" s="95"/>
      <c r="K555" s="114"/>
    </row>
    <row r="556" spans="2:11">
      <c r="B556" s="94"/>
      <c r="C556" s="114"/>
      <c r="D556" s="114"/>
      <c r="E556" s="114"/>
      <c r="F556" s="114"/>
      <c r="G556" s="114"/>
      <c r="H556" s="114"/>
      <c r="I556" s="95"/>
      <c r="J556" s="95"/>
      <c r="K556" s="114"/>
    </row>
    <row r="557" spans="2:11">
      <c r="B557" s="94"/>
      <c r="C557" s="114"/>
      <c r="D557" s="114"/>
      <c r="E557" s="114"/>
      <c r="F557" s="114"/>
      <c r="G557" s="114"/>
      <c r="H557" s="114"/>
      <c r="I557" s="95"/>
      <c r="J557" s="95"/>
      <c r="K557" s="114"/>
    </row>
    <row r="558" spans="2:11">
      <c r="B558" s="94"/>
      <c r="C558" s="114"/>
      <c r="D558" s="114"/>
      <c r="E558" s="114"/>
      <c r="F558" s="114"/>
      <c r="G558" s="114"/>
      <c r="H558" s="114"/>
      <c r="I558" s="95"/>
      <c r="J558" s="95"/>
      <c r="K558" s="114"/>
    </row>
    <row r="559" spans="2:11">
      <c r="B559" s="94"/>
      <c r="C559" s="114"/>
      <c r="D559" s="114"/>
      <c r="E559" s="114"/>
      <c r="F559" s="114"/>
      <c r="G559" s="114"/>
      <c r="H559" s="114"/>
      <c r="I559" s="95"/>
      <c r="J559" s="95"/>
      <c r="K559" s="114"/>
    </row>
    <row r="560" spans="2:11">
      <c r="B560" s="94"/>
      <c r="C560" s="114"/>
      <c r="D560" s="114"/>
      <c r="E560" s="114"/>
      <c r="F560" s="114"/>
      <c r="G560" s="114"/>
      <c r="H560" s="114"/>
      <c r="I560" s="95"/>
      <c r="J560" s="95"/>
      <c r="K560" s="114"/>
    </row>
    <row r="561" spans="2:11">
      <c r="B561" s="94"/>
      <c r="C561" s="114"/>
      <c r="D561" s="114"/>
      <c r="E561" s="114"/>
      <c r="F561" s="114"/>
      <c r="G561" s="114"/>
      <c r="H561" s="114"/>
      <c r="I561" s="95"/>
      <c r="J561" s="95"/>
      <c r="K561" s="114"/>
    </row>
    <row r="562" spans="2:11">
      <c r="B562" s="94"/>
      <c r="C562" s="114"/>
      <c r="D562" s="114"/>
      <c r="E562" s="114"/>
      <c r="F562" s="114"/>
      <c r="G562" s="114"/>
      <c r="H562" s="114"/>
      <c r="I562" s="95"/>
      <c r="J562" s="95"/>
      <c r="K562" s="114"/>
    </row>
    <row r="563" spans="2:11">
      <c r="B563" s="94"/>
      <c r="C563" s="114"/>
      <c r="D563" s="114"/>
      <c r="E563" s="114"/>
      <c r="F563" s="114"/>
      <c r="G563" s="114"/>
      <c r="H563" s="114"/>
      <c r="I563" s="95"/>
      <c r="J563" s="95"/>
      <c r="K563" s="114"/>
    </row>
    <row r="564" spans="2:11">
      <c r="B564" s="94"/>
      <c r="C564" s="114"/>
      <c r="D564" s="114"/>
      <c r="E564" s="114"/>
      <c r="F564" s="114"/>
      <c r="G564" s="114"/>
      <c r="H564" s="114"/>
      <c r="I564" s="95"/>
      <c r="J564" s="95"/>
      <c r="K564" s="11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134</v>
      </c>
      <c r="C1" s="46" t="s" vm="1">
        <v>214</v>
      </c>
    </row>
    <row r="2" spans="2:35">
      <c r="B2" s="46" t="s">
        <v>133</v>
      </c>
      <c r="C2" s="46" t="s">
        <v>2403</v>
      </c>
    </row>
    <row r="3" spans="2:35">
      <c r="B3" s="46" t="s">
        <v>135</v>
      </c>
      <c r="C3" s="68" t="s">
        <v>2404</v>
      </c>
      <c r="E3" s="2"/>
    </row>
    <row r="4" spans="2:35">
      <c r="B4" s="46" t="s">
        <v>136</v>
      </c>
      <c r="C4" s="68">
        <v>14244</v>
      </c>
    </row>
    <row r="6" spans="2:35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2:35" ht="26.25" customHeight="1">
      <c r="B7" s="134" t="s">
        <v>85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2:35" s="3" customFormat="1" ht="63">
      <c r="B8" s="21" t="s">
        <v>104</v>
      </c>
      <c r="C8" s="29" t="s">
        <v>40</v>
      </c>
      <c r="D8" s="12" t="s">
        <v>46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54</v>
      </c>
      <c r="O8" s="29" t="s">
        <v>53</v>
      </c>
      <c r="P8" s="29" t="s">
        <v>137</v>
      </c>
      <c r="Q8" s="30" t="s">
        <v>139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197</v>
      </c>
      <c r="M9" s="31"/>
      <c r="N9" s="31" t="s">
        <v>193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101</v>
      </c>
    </row>
    <row r="11" spans="2:35" s="4" customFormat="1" ht="18" customHeight="1">
      <c r="B11" s="107" t="s">
        <v>2406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I11" s="1"/>
    </row>
    <row r="12" spans="2:35" ht="21.75" customHeight="1">
      <c r="B12" s="110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0" t="s">
        <v>100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0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2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134</v>
      </c>
      <c r="C1" s="46" t="s" vm="1">
        <v>214</v>
      </c>
    </row>
    <row r="2" spans="2:16">
      <c r="B2" s="46" t="s">
        <v>133</v>
      </c>
      <c r="C2" s="46" t="s">
        <v>2403</v>
      </c>
    </row>
    <row r="3" spans="2:16">
      <c r="B3" s="46" t="s">
        <v>135</v>
      </c>
      <c r="C3" s="68" t="s">
        <v>2404</v>
      </c>
    </row>
    <row r="4" spans="2:16">
      <c r="B4" s="46" t="s">
        <v>136</v>
      </c>
      <c r="C4" s="68">
        <v>14244</v>
      </c>
    </row>
    <row r="6" spans="2:16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ht="26.25" customHeight="1">
      <c r="B7" s="134" t="s">
        <v>77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6"/>
    </row>
    <row r="8" spans="2:16" s="3" customFormat="1" ht="63">
      <c r="B8" s="21" t="s">
        <v>104</v>
      </c>
      <c r="C8" s="29" t="s">
        <v>40</v>
      </c>
      <c r="D8" s="29" t="s">
        <v>14</v>
      </c>
      <c r="E8" s="29" t="s">
        <v>59</v>
      </c>
      <c r="F8" s="29" t="s">
        <v>92</v>
      </c>
      <c r="G8" s="29" t="s">
        <v>17</v>
      </c>
      <c r="H8" s="29" t="s">
        <v>91</v>
      </c>
      <c r="I8" s="29" t="s">
        <v>16</v>
      </c>
      <c r="J8" s="29" t="s">
        <v>18</v>
      </c>
      <c r="K8" s="29" t="s">
        <v>190</v>
      </c>
      <c r="L8" s="29" t="s">
        <v>189</v>
      </c>
      <c r="M8" s="29" t="s">
        <v>99</v>
      </c>
      <c r="N8" s="29" t="s">
        <v>53</v>
      </c>
      <c r="O8" s="29" t="s">
        <v>137</v>
      </c>
      <c r="P8" s="30" t="s">
        <v>139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197</v>
      </c>
      <c r="L9" s="31"/>
      <c r="M9" s="31" t="s">
        <v>193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</row>
    <row r="12" spans="2:16" ht="21.75" customHeight="1">
      <c r="B12" s="110" t="s">
        <v>100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0" t="s">
        <v>196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134</v>
      </c>
      <c r="C1" s="46" t="s" vm="1">
        <v>214</v>
      </c>
    </row>
    <row r="2" spans="2:19">
      <c r="B2" s="46" t="s">
        <v>133</v>
      </c>
      <c r="C2" s="46" t="s">
        <v>2403</v>
      </c>
    </row>
    <row r="3" spans="2:19">
      <c r="B3" s="46" t="s">
        <v>135</v>
      </c>
      <c r="C3" s="68" t="s">
        <v>2404</v>
      </c>
    </row>
    <row r="4" spans="2:19">
      <c r="B4" s="46" t="s">
        <v>136</v>
      </c>
      <c r="C4" s="68">
        <v>14244</v>
      </c>
    </row>
    <row r="6" spans="2:19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</row>
    <row r="7" spans="2:19" ht="26.25" customHeight="1">
      <c r="B7" s="134" t="s">
        <v>78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</row>
    <row r="8" spans="2:19" s="3" customFormat="1" ht="63">
      <c r="B8" s="21" t="s">
        <v>104</v>
      </c>
      <c r="C8" s="29" t="s">
        <v>40</v>
      </c>
      <c r="D8" s="29" t="s">
        <v>106</v>
      </c>
      <c r="E8" s="29" t="s">
        <v>105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17</v>
      </c>
      <c r="K8" s="29" t="s">
        <v>91</v>
      </c>
      <c r="L8" s="29" t="s">
        <v>16</v>
      </c>
      <c r="M8" s="58" t="s">
        <v>18</v>
      </c>
      <c r="N8" s="29" t="s">
        <v>190</v>
      </c>
      <c r="O8" s="29" t="s">
        <v>189</v>
      </c>
      <c r="P8" s="29" t="s">
        <v>99</v>
      </c>
      <c r="Q8" s="29" t="s">
        <v>53</v>
      </c>
      <c r="R8" s="29" t="s">
        <v>137</v>
      </c>
      <c r="S8" s="30" t="s">
        <v>139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197</v>
      </c>
      <c r="O9" s="31"/>
      <c r="P9" s="31" t="s">
        <v>193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8" t="s">
        <v>102</v>
      </c>
      <c r="S10" s="19" t="s">
        <v>140</v>
      </c>
    </row>
    <row r="11" spans="2:19" s="4" customFormat="1" ht="18" customHeight="1">
      <c r="B11" s="107" t="s">
        <v>2405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</row>
    <row r="12" spans="2:19" ht="20.25" customHeight="1">
      <c r="B12" s="110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0" t="s">
        <v>100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0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5" style="2" bestFit="1" customWidth="1"/>
    <col min="3" max="3" width="12.7109375" style="2" bestFit="1" customWidth="1"/>
    <col min="4" max="4" width="11" style="2" bestFit="1" customWidth="1"/>
    <col min="5" max="5" width="9" style="2" bestFit="1" customWidth="1"/>
    <col min="6" max="6" width="14.42578125" style="1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134</v>
      </c>
      <c r="C1" s="46" t="s" vm="1">
        <v>214</v>
      </c>
    </row>
    <row r="2" spans="2:30">
      <c r="B2" s="46" t="s">
        <v>133</v>
      </c>
      <c r="C2" s="46" t="s">
        <v>2403</v>
      </c>
    </row>
    <row r="3" spans="2:30">
      <c r="B3" s="46" t="s">
        <v>135</v>
      </c>
      <c r="C3" s="68" t="s">
        <v>2404</v>
      </c>
    </row>
    <row r="4" spans="2:30">
      <c r="B4" s="46" t="s">
        <v>136</v>
      </c>
      <c r="C4" s="68">
        <v>14244</v>
      </c>
    </row>
    <row r="6" spans="2:30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</row>
    <row r="7" spans="2:30" ht="26.25" customHeight="1">
      <c r="B7" s="134" t="s">
        <v>79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</row>
    <row r="8" spans="2:30" s="3" customFormat="1" ht="63">
      <c r="B8" s="21" t="s">
        <v>104</v>
      </c>
      <c r="C8" s="29" t="s">
        <v>40</v>
      </c>
      <c r="D8" s="29" t="s">
        <v>106</v>
      </c>
      <c r="E8" s="29" t="s">
        <v>105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17</v>
      </c>
      <c r="K8" s="29" t="s">
        <v>91</v>
      </c>
      <c r="L8" s="29" t="s">
        <v>16</v>
      </c>
      <c r="M8" s="58" t="s">
        <v>18</v>
      </c>
      <c r="N8" s="58" t="s">
        <v>190</v>
      </c>
      <c r="O8" s="29" t="s">
        <v>189</v>
      </c>
      <c r="P8" s="29" t="s">
        <v>99</v>
      </c>
      <c r="Q8" s="29" t="s">
        <v>53</v>
      </c>
      <c r="R8" s="29" t="s">
        <v>137</v>
      </c>
      <c r="S8" s="30" t="s">
        <v>139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197</v>
      </c>
      <c r="O9" s="31"/>
      <c r="P9" s="31" t="s">
        <v>193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8" t="s">
        <v>102</v>
      </c>
      <c r="S10" s="19" t="s">
        <v>140</v>
      </c>
      <c r="U10" s="3"/>
      <c r="V10" s="3"/>
      <c r="W10" s="3"/>
      <c r="AA10" s="1"/>
    </row>
    <row r="11" spans="2:30" s="4" customFormat="1" ht="18" customHeight="1">
      <c r="B11" s="116" t="s">
        <v>47</v>
      </c>
      <c r="C11" s="88"/>
      <c r="D11" s="89"/>
      <c r="E11" s="88"/>
      <c r="F11" s="89"/>
      <c r="G11" s="88"/>
      <c r="H11" s="88"/>
      <c r="I11" s="102"/>
      <c r="J11" s="103"/>
      <c r="K11" s="89"/>
      <c r="L11" s="90"/>
      <c r="M11" s="92"/>
      <c r="N11" s="91"/>
      <c r="O11" s="103"/>
      <c r="P11" s="91">
        <v>0.23589920100000003</v>
      </c>
      <c r="Q11" s="92"/>
      <c r="R11" s="92">
        <f>IFERROR(P11/$P$11,0)</f>
        <v>1</v>
      </c>
      <c r="S11" s="92">
        <f>P11/'סכום נכסי הקרן'!$C$42</f>
        <v>3.189382747977141E-4</v>
      </c>
      <c r="U11" s="3"/>
      <c r="V11" s="3"/>
      <c r="W11" s="3"/>
      <c r="AA11" s="1"/>
      <c r="AD11" s="1"/>
    </row>
    <row r="12" spans="2:30" ht="17.25" customHeight="1">
      <c r="B12" s="117" t="s">
        <v>184</v>
      </c>
      <c r="C12" s="88"/>
      <c r="D12" s="89"/>
      <c r="E12" s="88"/>
      <c r="F12" s="89"/>
      <c r="G12" s="88"/>
      <c r="H12" s="88"/>
      <c r="I12" s="102"/>
      <c r="J12" s="103"/>
      <c r="K12" s="89"/>
      <c r="L12" s="90"/>
      <c r="M12" s="92"/>
      <c r="N12" s="91"/>
      <c r="O12" s="103"/>
      <c r="P12" s="91">
        <v>0.23589920100000003</v>
      </c>
      <c r="Q12" s="92"/>
      <c r="R12" s="92">
        <f t="shared" ref="R12:R15" si="0">IFERROR(P12/$P$11,0)</f>
        <v>1</v>
      </c>
      <c r="S12" s="92">
        <f>P12/'סכום נכסי הקרן'!$C$42</f>
        <v>3.189382747977141E-4</v>
      </c>
      <c r="U12" s="3"/>
      <c r="V12" s="3"/>
      <c r="W12" s="3"/>
    </row>
    <row r="13" spans="2:30">
      <c r="B13" s="130" t="s">
        <v>2416</v>
      </c>
      <c r="C13" s="81"/>
      <c r="D13" s="82"/>
      <c r="E13" s="81"/>
      <c r="F13" s="82"/>
      <c r="G13" s="81"/>
      <c r="H13" s="81"/>
      <c r="I13" s="100"/>
      <c r="J13" s="101"/>
      <c r="K13" s="82"/>
      <c r="L13" s="83"/>
      <c r="M13" s="85"/>
      <c r="N13" s="84"/>
      <c r="O13" s="101"/>
      <c r="P13" s="84">
        <v>0.23589920100000003</v>
      </c>
      <c r="Q13" s="85"/>
      <c r="R13" s="85">
        <f t="shared" si="0"/>
        <v>1</v>
      </c>
      <c r="S13" s="85">
        <f>P13/'סכום נכסי הקרן'!$C$42</f>
        <v>3.189382747977141E-4</v>
      </c>
      <c r="U13" s="3"/>
      <c r="V13" s="3"/>
      <c r="W13" s="3"/>
    </row>
    <row r="14" spans="2:30">
      <c r="B14" s="118" t="s">
        <v>1701</v>
      </c>
      <c r="C14" s="88">
        <v>9555</v>
      </c>
      <c r="D14" s="129" t="s">
        <v>28</v>
      </c>
      <c r="E14" s="88" t="s">
        <v>1702</v>
      </c>
      <c r="F14" s="89" t="s">
        <v>472</v>
      </c>
      <c r="G14" s="88" t="s">
        <v>509</v>
      </c>
      <c r="H14" s="88"/>
      <c r="I14" s="102">
        <v>45046</v>
      </c>
      <c r="J14" s="103"/>
      <c r="K14" s="89" t="s">
        <v>121</v>
      </c>
      <c r="L14" s="90">
        <v>0</v>
      </c>
      <c r="M14" s="92"/>
      <c r="N14" s="91">
        <v>399.39058900000003</v>
      </c>
      <c r="O14" s="103">
        <v>59</v>
      </c>
      <c r="P14" s="91">
        <v>0.23564044800000003</v>
      </c>
      <c r="Q14" s="92">
        <v>6.8938076001531901E-7</v>
      </c>
      <c r="R14" s="92">
        <f t="shared" si="0"/>
        <v>0.99890312049000962</v>
      </c>
      <c r="S14" s="92">
        <f>P14/'סכום נכסי הקרן'!$C$42</f>
        <v>3.1858843793913685E-4</v>
      </c>
      <c r="U14" s="3"/>
      <c r="V14" s="3"/>
      <c r="W14" s="3"/>
    </row>
    <row r="15" spans="2:30">
      <c r="B15" s="118" t="s">
        <v>1703</v>
      </c>
      <c r="C15" s="88">
        <v>9556</v>
      </c>
      <c r="D15" s="129" t="s">
        <v>28</v>
      </c>
      <c r="E15" s="88" t="s">
        <v>1702</v>
      </c>
      <c r="F15" s="89" t="s">
        <v>472</v>
      </c>
      <c r="G15" s="88" t="s">
        <v>509</v>
      </c>
      <c r="H15" s="88"/>
      <c r="I15" s="102">
        <v>45046</v>
      </c>
      <c r="J15" s="103"/>
      <c r="K15" s="89" t="s">
        <v>121</v>
      </c>
      <c r="L15" s="90">
        <v>0</v>
      </c>
      <c r="M15" s="92"/>
      <c r="N15" s="91">
        <v>0.87959200000000015</v>
      </c>
      <c r="O15" s="103">
        <v>29.41732</v>
      </c>
      <c r="P15" s="91">
        <v>2.5875300000000008E-4</v>
      </c>
      <c r="Q15" s="92">
        <v>0</v>
      </c>
      <c r="R15" s="92">
        <f t="shared" si="0"/>
        <v>1.0968795099903709E-3</v>
      </c>
      <c r="S15" s="92">
        <f>P15/'סכום נכסי הקרן'!$C$42</f>
        <v>3.4983685857729096E-7</v>
      </c>
      <c r="U15" s="3"/>
      <c r="V15" s="3"/>
      <c r="W15" s="3"/>
    </row>
    <row r="16" spans="2:30">
      <c r="B16" s="119"/>
      <c r="C16" s="120"/>
      <c r="D16" s="120"/>
      <c r="E16" s="120"/>
      <c r="F16" s="120"/>
      <c r="G16" s="120"/>
      <c r="H16" s="120"/>
      <c r="I16" s="120"/>
      <c r="J16" s="121"/>
      <c r="K16" s="120"/>
      <c r="L16" s="120"/>
      <c r="M16" s="122"/>
      <c r="N16" s="123"/>
      <c r="O16" s="121"/>
      <c r="P16" s="120"/>
      <c r="Q16" s="120"/>
      <c r="R16" s="122"/>
      <c r="S16" s="120"/>
      <c r="U16" s="3"/>
      <c r="V16" s="3"/>
      <c r="W16" s="3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110" t="s">
        <v>205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110" t="s">
        <v>100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110" t="s">
        <v>188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110" t="s">
        <v>196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3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3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mergeCells count="2">
    <mergeCell ref="B6:S6"/>
    <mergeCell ref="B7:S7"/>
  </mergeCells>
  <phoneticPr fontId="4" type="noConversion"/>
  <conditionalFormatting sqref="B12 B14:B115">
    <cfRule type="cellIs" dxfId="7" priority="3" operator="equal">
      <formula>"NR3"</formula>
    </cfRule>
  </conditionalFormatting>
  <conditionalFormatting sqref="B13">
    <cfRule type="cellIs" dxfId="6" priority="2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134</v>
      </c>
      <c r="C1" s="46" t="s" vm="1">
        <v>214</v>
      </c>
    </row>
    <row r="2" spans="2:49">
      <c r="B2" s="46" t="s">
        <v>133</v>
      </c>
      <c r="C2" s="46" t="s">
        <v>2403</v>
      </c>
    </row>
    <row r="3" spans="2:49">
      <c r="B3" s="46" t="s">
        <v>135</v>
      </c>
      <c r="C3" s="68" t="s">
        <v>2404</v>
      </c>
    </row>
    <row r="4" spans="2:49">
      <c r="B4" s="46" t="s">
        <v>136</v>
      </c>
      <c r="C4" s="68">
        <v>14244</v>
      </c>
    </row>
    <row r="6" spans="2:49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2:49" ht="26.25" customHeight="1">
      <c r="B7" s="134" t="s">
        <v>80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2:49" s="3" customFormat="1" ht="78.75">
      <c r="B8" s="21" t="s">
        <v>104</v>
      </c>
      <c r="C8" s="29" t="s">
        <v>40</v>
      </c>
      <c r="D8" s="29" t="s">
        <v>106</v>
      </c>
      <c r="E8" s="29" t="s">
        <v>105</v>
      </c>
      <c r="F8" s="29" t="s">
        <v>58</v>
      </c>
      <c r="G8" s="29" t="s">
        <v>91</v>
      </c>
      <c r="H8" s="29" t="s">
        <v>190</v>
      </c>
      <c r="I8" s="29" t="s">
        <v>189</v>
      </c>
      <c r="J8" s="29" t="s">
        <v>99</v>
      </c>
      <c r="K8" s="29" t="s">
        <v>53</v>
      </c>
      <c r="L8" s="29" t="s">
        <v>137</v>
      </c>
      <c r="M8" s="30" t="s">
        <v>139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197</v>
      </c>
      <c r="I9" s="31"/>
      <c r="J9" s="31" t="s">
        <v>193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30</v>
      </c>
      <c r="C11" s="88"/>
      <c r="D11" s="88"/>
      <c r="E11" s="88"/>
      <c r="F11" s="88"/>
      <c r="G11" s="88"/>
      <c r="H11" s="88"/>
      <c r="I11" s="88"/>
      <c r="J11" s="108">
        <v>0</v>
      </c>
      <c r="K11" s="8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10" t="s">
        <v>100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0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4.140625" style="2" bestFit="1" customWidth="1"/>
    <col min="3" max="3" width="16.7109375" style="2" bestFit="1" customWidth="1"/>
    <col min="4" max="4" width="12" style="1" bestFit="1" customWidth="1"/>
    <col min="5" max="5" width="11.28515625" style="1" bestFit="1" customWidth="1"/>
    <col min="6" max="6" width="8.140625" style="1" bestFit="1" customWidth="1"/>
    <col min="7" max="7" width="13.14062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134</v>
      </c>
      <c r="C1" s="46" t="s" vm="1">
        <v>214</v>
      </c>
    </row>
    <row r="2" spans="2:11">
      <c r="B2" s="46" t="s">
        <v>133</v>
      </c>
      <c r="C2" s="46" t="s">
        <v>2403</v>
      </c>
    </row>
    <row r="3" spans="2:11">
      <c r="B3" s="46" t="s">
        <v>135</v>
      </c>
      <c r="C3" s="68" t="s">
        <v>2404</v>
      </c>
    </row>
    <row r="4" spans="2:11">
      <c r="B4" s="46" t="s">
        <v>136</v>
      </c>
      <c r="C4" s="68">
        <v>14244</v>
      </c>
    </row>
    <row r="6" spans="2:11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1" ht="26.25" customHeight="1">
      <c r="B7" s="134" t="s">
        <v>86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2:11" s="3" customFormat="1" ht="63">
      <c r="B8" s="21" t="s">
        <v>104</v>
      </c>
      <c r="C8" s="29" t="s">
        <v>40</v>
      </c>
      <c r="D8" s="29" t="s">
        <v>91</v>
      </c>
      <c r="E8" s="29" t="s">
        <v>92</v>
      </c>
      <c r="F8" s="29" t="s">
        <v>190</v>
      </c>
      <c r="G8" s="29" t="s">
        <v>189</v>
      </c>
      <c r="H8" s="29" t="s">
        <v>99</v>
      </c>
      <c r="I8" s="29" t="s">
        <v>53</v>
      </c>
      <c r="J8" s="29" t="s">
        <v>137</v>
      </c>
      <c r="K8" s="30" t="s">
        <v>139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197</v>
      </c>
      <c r="G9" s="31"/>
      <c r="H9" s="31" t="s">
        <v>193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1704</v>
      </c>
      <c r="C11" s="88"/>
      <c r="D11" s="89"/>
      <c r="E11" s="102"/>
      <c r="F11" s="91"/>
      <c r="G11" s="103"/>
      <c r="H11" s="91">
        <v>0.36480204500000007</v>
      </c>
      <c r="I11" s="92"/>
      <c r="J11" s="92">
        <f>IFERROR(H11/$H$11,0)</f>
        <v>1</v>
      </c>
      <c r="K11" s="92">
        <f>H11/'סכום נכסי הקרן'!$C$42</f>
        <v>4.9321631604414841E-4</v>
      </c>
    </row>
    <row r="12" spans="2:11" ht="21" customHeight="1">
      <c r="B12" s="115" t="s">
        <v>1705</v>
      </c>
      <c r="C12" s="88"/>
      <c r="D12" s="89"/>
      <c r="E12" s="102"/>
      <c r="F12" s="91"/>
      <c r="G12" s="103"/>
      <c r="H12" s="91">
        <v>0.13945001800000004</v>
      </c>
      <c r="I12" s="92"/>
      <c r="J12" s="92">
        <f t="shared" ref="J12:J20" si="0">IFERROR(H12/$H$11,0)</f>
        <v>0.38226216083848985</v>
      </c>
      <c r="K12" s="92">
        <f>H12/'סכום נכסי הקרן'!$C$42</f>
        <v>1.8853793473183568E-4</v>
      </c>
    </row>
    <row r="13" spans="2:11">
      <c r="B13" s="93" t="s">
        <v>182</v>
      </c>
      <c r="C13" s="88"/>
      <c r="D13" s="89"/>
      <c r="E13" s="102"/>
      <c r="F13" s="91"/>
      <c r="G13" s="103"/>
      <c r="H13" s="91">
        <v>0.13945001800000004</v>
      </c>
      <c r="I13" s="92"/>
      <c r="J13" s="92">
        <f t="shared" si="0"/>
        <v>0.38226216083848985</v>
      </c>
      <c r="K13" s="92">
        <f>H13/'סכום נכסי הקרן'!$C$42</f>
        <v>1.8853793473183568E-4</v>
      </c>
    </row>
    <row r="14" spans="2:11">
      <c r="B14" s="87" t="s">
        <v>1706</v>
      </c>
      <c r="C14" s="88" t="s">
        <v>1707</v>
      </c>
      <c r="D14" s="89" t="s">
        <v>121</v>
      </c>
      <c r="E14" s="102">
        <v>45158</v>
      </c>
      <c r="F14" s="91">
        <v>7.786700000000002E-2</v>
      </c>
      <c r="G14" s="103">
        <v>179087.5435</v>
      </c>
      <c r="H14" s="91">
        <v>0.13945001800000004</v>
      </c>
      <c r="I14" s="92">
        <v>5.6064239995514875E-11</v>
      </c>
      <c r="J14" s="92">
        <f t="shared" si="0"/>
        <v>0.38226216083848985</v>
      </c>
      <c r="K14" s="92">
        <f>H14/'סכום נכסי הקרן'!$C$42</f>
        <v>1.8853793473183568E-4</v>
      </c>
    </row>
    <row r="15" spans="2:11">
      <c r="B15" s="93"/>
      <c r="C15" s="88"/>
      <c r="D15" s="88"/>
      <c r="E15" s="88"/>
      <c r="F15" s="91"/>
      <c r="G15" s="103"/>
      <c r="H15" s="88"/>
      <c r="I15" s="88"/>
      <c r="J15" s="92"/>
      <c r="K15" s="88"/>
    </row>
    <row r="16" spans="2:11">
      <c r="B16" s="115" t="s">
        <v>1708</v>
      </c>
      <c r="C16" s="88"/>
      <c r="D16" s="89"/>
      <c r="E16" s="102"/>
      <c r="F16" s="91"/>
      <c r="G16" s="103"/>
      <c r="H16" s="91">
        <v>0.22535202700000001</v>
      </c>
      <c r="I16" s="92"/>
      <c r="J16" s="92">
        <f t="shared" si="0"/>
        <v>0.61773783916151004</v>
      </c>
      <c r="K16" s="92">
        <f>H16/'סכום נכסי הקרן'!$C$42</f>
        <v>3.0467838131231263E-4</v>
      </c>
    </row>
    <row r="17" spans="2:11">
      <c r="B17" s="86" t="s">
        <v>1709</v>
      </c>
      <c r="C17" s="88"/>
      <c r="D17" s="89"/>
      <c r="E17" s="102"/>
      <c r="F17" s="91"/>
      <c r="G17" s="103"/>
      <c r="H17" s="91">
        <v>0.22535202700000001</v>
      </c>
      <c r="I17" s="92"/>
      <c r="J17" s="92">
        <f t="shared" si="0"/>
        <v>0.61773783916151004</v>
      </c>
      <c r="K17" s="92">
        <f>H17/'סכום נכסי הקרן'!$C$42</f>
        <v>3.0467838131231263E-4</v>
      </c>
    </row>
    <row r="18" spans="2:11">
      <c r="B18" s="87" t="s">
        <v>1710</v>
      </c>
      <c r="C18" s="88" t="s">
        <v>1711</v>
      </c>
      <c r="D18" s="89" t="s">
        <v>120</v>
      </c>
      <c r="E18" s="102">
        <v>44616</v>
      </c>
      <c r="F18" s="91">
        <v>3.3468000000000005E-2</v>
      </c>
      <c r="G18" s="103">
        <v>98026.36</v>
      </c>
      <c r="H18" s="91">
        <v>0.12545573500000001</v>
      </c>
      <c r="I18" s="92">
        <v>4.4487849290780147E-8</v>
      </c>
      <c r="J18" s="92">
        <f t="shared" si="0"/>
        <v>0.34390085450315933</v>
      </c>
      <c r="K18" s="92">
        <f>H18/'סכום נכסי הקרן'!$C$42</f>
        <v>1.6961751254248293E-4</v>
      </c>
    </row>
    <row r="19" spans="2:11">
      <c r="B19" s="87" t="s">
        <v>1712</v>
      </c>
      <c r="C19" s="88">
        <v>9628</v>
      </c>
      <c r="D19" s="89" t="s">
        <v>120</v>
      </c>
      <c r="E19" s="102">
        <v>45103</v>
      </c>
      <c r="F19" s="91">
        <v>1.1298000000000001E-2</v>
      </c>
      <c r="G19" s="103">
        <v>126473.8</v>
      </c>
      <c r="H19" s="91">
        <v>5.4640682000000003E-2</v>
      </c>
      <c r="I19" s="92">
        <v>3.7113762811687276E-7</v>
      </c>
      <c r="J19" s="92">
        <f t="shared" si="0"/>
        <v>0.14978173162379063</v>
      </c>
      <c r="K19" s="92">
        <f>H19/'סכום נכסי הקרן'!$C$42</f>
        <v>7.3874793882199336E-5</v>
      </c>
    </row>
    <row r="20" spans="2:11">
      <c r="B20" s="87" t="s">
        <v>1713</v>
      </c>
      <c r="C20" s="88">
        <v>9768</v>
      </c>
      <c r="D20" s="89" t="s">
        <v>120</v>
      </c>
      <c r="E20" s="102">
        <v>45103</v>
      </c>
      <c r="F20" s="91">
        <v>9.3660000000000011E-3</v>
      </c>
      <c r="G20" s="103">
        <v>126356.95</v>
      </c>
      <c r="H20" s="91">
        <v>4.5255610000000002E-2</v>
      </c>
      <c r="I20" s="92">
        <v>3.0739110749719833E-7</v>
      </c>
      <c r="J20" s="92">
        <f t="shared" si="0"/>
        <v>0.12405525303456014</v>
      </c>
      <c r="K20" s="92">
        <f>H20/'סכום נכסי הקרן'!$C$42</f>
        <v>6.1186074887630405E-5</v>
      </c>
    </row>
    <row r="21" spans="2:11">
      <c r="B21" s="93"/>
      <c r="C21" s="88"/>
      <c r="D21" s="88"/>
      <c r="E21" s="88"/>
      <c r="F21" s="91"/>
      <c r="G21" s="103"/>
      <c r="H21" s="88"/>
      <c r="I21" s="88"/>
      <c r="J21" s="92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110" t="s">
        <v>100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10" t="s">
        <v>188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10" t="s">
        <v>196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94"/>
      <c r="C121" s="95"/>
      <c r="D121" s="95"/>
      <c r="E121" s="95"/>
      <c r="F121" s="95"/>
      <c r="G121" s="95"/>
      <c r="H121" s="95"/>
      <c r="I121" s="95"/>
      <c r="J121" s="95"/>
      <c r="K121" s="88"/>
    </row>
    <row r="122" spans="2:11">
      <c r="B122" s="94"/>
      <c r="C122" s="95"/>
      <c r="D122" s="95"/>
      <c r="E122" s="95"/>
      <c r="F122" s="95"/>
      <c r="G122" s="95"/>
      <c r="H122" s="95"/>
      <c r="I122" s="95"/>
      <c r="J122" s="95"/>
      <c r="K122" s="88"/>
    </row>
    <row r="123" spans="2:11">
      <c r="B123" s="94"/>
      <c r="C123" s="95"/>
      <c r="D123" s="95"/>
      <c r="E123" s="95"/>
      <c r="F123" s="95"/>
      <c r="G123" s="95"/>
      <c r="H123" s="95"/>
      <c r="I123" s="95"/>
      <c r="J123" s="95"/>
      <c r="K123" s="88"/>
    </row>
    <row r="124" spans="2:11">
      <c r="B124" s="94"/>
      <c r="C124" s="95"/>
      <c r="D124" s="95"/>
      <c r="E124" s="95"/>
      <c r="F124" s="95"/>
      <c r="G124" s="95"/>
      <c r="H124" s="95"/>
      <c r="I124" s="95"/>
      <c r="J124" s="95"/>
      <c r="K124" s="88"/>
    </row>
    <row r="125" spans="2:11">
      <c r="B125" s="94"/>
      <c r="C125" s="95"/>
      <c r="D125" s="95"/>
      <c r="E125" s="95"/>
      <c r="F125" s="95"/>
      <c r="G125" s="95"/>
      <c r="H125" s="95"/>
      <c r="I125" s="95"/>
      <c r="J125" s="95"/>
      <c r="K125" s="88"/>
    </row>
    <row r="126" spans="2:11">
      <c r="B126" s="94"/>
      <c r="C126" s="95"/>
      <c r="D126" s="95"/>
      <c r="E126" s="95"/>
      <c r="F126" s="95"/>
      <c r="G126" s="95"/>
      <c r="H126" s="95"/>
      <c r="I126" s="95"/>
      <c r="J126" s="95"/>
      <c r="K126" s="88"/>
    </row>
    <row r="127" spans="2:11">
      <c r="B127" s="94"/>
      <c r="C127" s="95"/>
      <c r="D127" s="95"/>
      <c r="E127" s="95"/>
      <c r="F127" s="95"/>
      <c r="G127" s="95"/>
      <c r="H127" s="95"/>
      <c r="I127" s="95"/>
      <c r="J127" s="95"/>
      <c r="K127" s="88"/>
    </row>
    <row r="128" spans="2:11">
      <c r="B128" s="94"/>
      <c r="C128" s="95"/>
      <c r="D128" s="95"/>
      <c r="E128" s="95"/>
      <c r="F128" s="95"/>
      <c r="G128" s="95"/>
      <c r="H128" s="95"/>
      <c r="I128" s="95"/>
      <c r="J128" s="95"/>
      <c r="K128" s="88"/>
    </row>
    <row r="129" spans="2:11">
      <c r="B129" s="94"/>
      <c r="C129" s="95"/>
      <c r="D129" s="95"/>
      <c r="E129" s="95"/>
      <c r="F129" s="95"/>
      <c r="G129" s="95"/>
      <c r="H129" s="95"/>
      <c r="I129" s="95"/>
      <c r="J129" s="95"/>
      <c r="K129" s="88"/>
    </row>
    <row r="130" spans="2:11">
      <c r="B130" s="94"/>
      <c r="C130" s="95"/>
      <c r="D130" s="95"/>
      <c r="E130" s="95"/>
      <c r="F130" s="95"/>
      <c r="G130" s="95"/>
      <c r="H130" s="95"/>
      <c r="I130" s="95"/>
      <c r="J130" s="95"/>
      <c r="K130" s="88"/>
    </row>
    <row r="131" spans="2:11">
      <c r="B131" s="94"/>
      <c r="C131" s="95"/>
      <c r="D131" s="95"/>
      <c r="E131" s="95"/>
      <c r="F131" s="95"/>
      <c r="G131" s="95"/>
      <c r="H131" s="95"/>
      <c r="I131" s="95"/>
      <c r="J131" s="95"/>
      <c r="K131" s="88"/>
    </row>
    <row r="132" spans="2:11">
      <c r="B132" s="94"/>
      <c r="C132" s="95"/>
      <c r="D132" s="95"/>
      <c r="E132" s="95"/>
      <c r="F132" s="95"/>
      <c r="G132" s="95"/>
      <c r="H132" s="95"/>
      <c r="I132" s="95"/>
      <c r="J132" s="95"/>
      <c r="K132" s="88"/>
    </row>
    <row r="133" spans="2:11">
      <c r="B133" s="94"/>
      <c r="C133" s="95"/>
      <c r="D133" s="95"/>
      <c r="E133" s="95"/>
      <c r="F133" s="95"/>
      <c r="G133" s="95"/>
      <c r="H133" s="95"/>
      <c r="I133" s="95"/>
      <c r="J133" s="95"/>
      <c r="K133" s="88"/>
    </row>
    <row r="134" spans="2:11">
      <c r="B134" s="94"/>
      <c r="C134" s="95"/>
      <c r="D134" s="95"/>
      <c r="E134" s="95"/>
      <c r="F134" s="95"/>
      <c r="G134" s="95"/>
      <c r="H134" s="95"/>
      <c r="I134" s="95"/>
      <c r="J134" s="95"/>
      <c r="K134" s="88"/>
    </row>
    <row r="135" spans="2:11">
      <c r="B135" s="94"/>
      <c r="C135" s="95"/>
      <c r="D135" s="95"/>
      <c r="E135" s="95"/>
      <c r="F135" s="95"/>
      <c r="G135" s="95"/>
      <c r="H135" s="95"/>
      <c r="I135" s="95"/>
      <c r="J135" s="95"/>
      <c r="K135" s="88"/>
    </row>
    <row r="136" spans="2:11">
      <c r="B136" s="94"/>
      <c r="C136" s="95"/>
      <c r="D136" s="95"/>
      <c r="E136" s="95"/>
      <c r="F136" s="95"/>
      <c r="G136" s="95"/>
      <c r="H136" s="95"/>
      <c r="I136" s="95"/>
      <c r="J136" s="95"/>
      <c r="K136" s="88"/>
    </row>
    <row r="137" spans="2:11">
      <c r="B137" s="94"/>
      <c r="C137" s="95"/>
      <c r="D137" s="95"/>
      <c r="E137" s="95"/>
      <c r="F137" s="95"/>
      <c r="G137" s="95"/>
      <c r="H137" s="95"/>
      <c r="I137" s="95"/>
      <c r="J137" s="95"/>
      <c r="K137" s="88"/>
    </row>
    <row r="138" spans="2:11">
      <c r="B138" s="94"/>
      <c r="C138" s="95"/>
      <c r="D138" s="95"/>
      <c r="E138" s="95"/>
      <c r="F138" s="95"/>
      <c r="G138" s="95"/>
      <c r="H138" s="95"/>
      <c r="I138" s="95"/>
      <c r="J138" s="95"/>
      <c r="K138" s="88"/>
    </row>
    <row r="139" spans="2:11">
      <c r="B139" s="94"/>
      <c r="C139" s="95"/>
      <c r="D139" s="95"/>
      <c r="E139" s="95"/>
      <c r="F139" s="95"/>
      <c r="G139" s="95"/>
      <c r="H139" s="95"/>
      <c r="I139" s="95"/>
      <c r="J139" s="95"/>
      <c r="K139" s="88"/>
    </row>
    <row r="140" spans="2:11">
      <c r="B140" s="94"/>
      <c r="C140" s="95"/>
      <c r="D140" s="95"/>
      <c r="E140" s="95"/>
      <c r="F140" s="95"/>
      <c r="G140" s="95"/>
      <c r="H140" s="95"/>
      <c r="I140" s="95"/>
      <c r="J140" s="95"/>
      <c r="K140" s="88"/>
    </row>
    <row r="141" spans="2:11">
      <c r="B141" s="94"/>
      <c r="C141" s="95"/>
      <c r="D141" s="95"/>
      <c r="E141" s="95"/>
      <c r="F141" s="95"/>
      <c r="G141" s="95"/>
      <c r="H141" s="95"/>
      <c r="I141" s="95"/>
      <c r="J141" s="95"/>
      <c r="K141" s="88"/>
    </row>
    <row r="142" spans="2:11">
      <c r="B142" s="94"/>
      <c r="C142" s="95"/>
      <c r="D142" s="95"/>
      <c r="E142" s="95"/>
      <c r="F142" s="95"/>
      <c r="G142" s="95"/>
      <c r="H142" s="95"/>
      <c r="I142" s="95"/>
      <c r="J142" s="95"/>
      <c r="K142" s="88"/>
    </row>
    <row r="143" spans="2:11">
      <c r="B143" s="94"/>
      <c r="C143" s="95"/>
      <c r="D143" s="95"/>
      <c r="E143" s="95"/>
      <c r="F143" s="95"/>
      <c r="G143" s="95"/>
      <c r="H143" s="95"/>
      <c r="I143" s="95"/>
      <c r="J143" s="95"/>
      <c r="K143" s="88"/>
    </row>
    <row r="144" spans="2:11">
      <c r="B144" s="94"/>
      <c r="C144" s="95"/>
      <c r="D144" s="95"/>
      <c r="E144" s="95"/>
      <c r="F144" s="95"/>
      <c r="G144" s="95"/>
      <c r="H144" s="95"/>
      <c r="I144" s="95"/>
      <c r="J144" s="95"/>
      <c r="K144" s="88"/>
    </row>
    <row r="145" spans="2:11">
      <c r="B145" s="94"/>
      <c r="C145" s="95"/>
      <c r="D145" s="95"/>
      <c r="E145" s="95"/>
      <c r="F145" s="95"/>
      <c r="G145" s="95"/>
      <c r="H145" s="95"/>
      <c r="I145" s="95"/>
      <c r="J145" s="95"/>
      <c r="K145" s="88"/>
    </row>
    <row r="146" spans="2:11">
      <c r="B146" s="94"/>
      <c r="C146" s="95"/>
      <c r="D146" s="95"/>
      <c r="E146" s="95"/>
      <c r="F146" s="95"/>
      <c r="G146" s="95"/>
      <c r="H146" s="95"/>
      <c r="I146" s="95"/>
      <c r="J146" s="95"/>
      <c r="K146" s="88"/>
    </row>
    <row r="147" spans="2:11">
      <c r="B147" s="94"/>
      <c r="C147" s="95"/>
      <c r="D147" s="95"/>
      <c r="E147" s="95"/>
      <c r="F147" s="95"/>
      <c r="G147" s="95"/>
      <c r="H147" s="95"/>
      <c r="I147" s="95"/>
      <c r="J147" s="95"/>
      <c r="K147" s="88"/>
    </row>
    <row r="148" spans="2:11">
      <c r="B148" s="94"/>
      <c r="C148" s="95"/>
      <c r="D148" s="95"/>
      <c r="E148" s="95"/>
      <c r="F148" s="95"/>
      <c r="G148" s="95"/>
      <c r="H148" s="95"/>
      <c r="I148" s="95"/>
      <c r="J148" s="95"/>
      <c r="K148" s="88"/>
    </row>
    <row r="149" spans="2:11">
      <c r="B149" s="94"/>
      <c r="C149" s="95"/>
      <c r="D149" s="95"/>
      <c r="E149" s="95"/>
      <c r="F149" s="95"/>
      <c r="G149" s="95"/>
      <c r="H149" s="95"/>
      <c r="I149" s="95"/>
      <c r="J149" s="95"/>
      <c r="K149" s="88"/>
    </row>
    <row r="150" spans="2:11">
      <c r="B150" s="94"/>
      <c r="C150" s="95"/>
      <c r="D150" s="95"/>
      <c r="E150" s="95"/>
      <c r="F150" s="95"/>
      <c r="G150" s="95"/>
      <c r="H150" s="95"/>
      <c r="I150" s="95"/>
      <c r="J150" s="95"/>
      <c r="K150" s="88"/>
    </row>
    <row r="151" spans="2:11">
      <c r="B151" s="94"/>
      <c r="C151" s="95"/>
      <c r="D151" s="95"/>
      <c r="E151" s="95"/>
      <c r="F151" s="95"/>
      <c r="G151" s="95"/>
      <c r="H151" s="95"/>
      <c r="I151" s="95"/>
      <c r="J151" s="95"/>
      <c r="K151" s="88"/>
    </row>
    <row r="152" spans="2:11">
      <c r="B152" s="94"/>
      <c r="C152" s="95"/>
      <c r="D152" s="95"/>
      <c r="E152" s="95"/>
      <c r="F152" s="95"/>
      <c r="G152" s="95"/>
      <c r="H152" s="95"/>
      <c r="I152" s="95"/>
      <c r="J152" s="95"/>
      <c r="K152" s="88"/>
    </row>
    <row r="153" spans="2:11">
      <c r="B153" s="94"/>
      <c r="C153" s="95"/>
      <c r="D153" s="95"/>
      <c r="E153" s="95"/>
      <c r="F153" s="95"/>
      <c r="G153" s="95"/>
      <c r="H153" s="95"/>
      <c r="I153" s="95"/>
      <c r="J153" s="95"/>
      <c r="K153" s="88"/>
    </row>
    <row r="154" spans="2:11">
      <c r="B154" s="94"/>
      <c r="C154" s="95"/>
      <c r="D154" s="95"/>
      <c r="E154" s="95"/>
      <c r="F154" s="95"/>
      <c r="G154" s="95"/>
      <c r="H154" s="95"/>
      <c r="I154" s="95"/>
      <c r="J154" s="95"/>
      <c r="K154" s="88"/>
    </row>
    <row r="155" spans="2:11">
      <c r="B155" s="94"/>
      <c r="C155" s="95"/>
      <c r="D155" s="95"/>
      <c r="E155" s="95"/>
      <c r="F155" s="95"/>
      <c r="G155" s="95"/>
      <c r="H155" s="95"/>
      <c r="I155" s="95"/>
      <c r="J155" s="95"/>
      <c r="K155" s="88"/>
    </row>
    <row r="156" spans="2:11">
      <c r="B156" s="94"/>
      <c r="C156" s="95"/>
      <c r="D156" s="95"/>
      <c r="E156" s="95"/>
      <c r="F156" s="95"/>
      <c r="G156" s="95"/>
      <c r="H156" s="95"/>
      <c r="I156" s="95"/>
      <c r="J156" s="95"/>
      <c r="K156" s="88"/>
    </row>
    <row r="157" spans="2:11">
      <c r="B157" s="94"/>
      <c r="C157" s="95"/>
      <c r="D157" s="95"/>
      <c r="E157" s="95"/>
      <c r="F157" s="95"/>
      <c r="G157" s="95"/>
      <c r="H157" s="95"/>
      <c r="I157" s="95"/>
      <c r="J157" s="95"/>
      <c r="K157" s="88"/>
    </row>
    <row r="158" spans="2:11">
      <c r="B158" s="94"/>
      <c r="C158" s="95"/>
      <c r="D158" s="95"/>
      <c r="E158" s="95"/>
      <c r="F158" s="95"/>
      <c r="G158" s="95"/>
      <c r="H158" s="95"/>
      <c r="I158" s="95"/>
      <c r="J158" s="95"/>
      <c r="K158" s="88"/>
    </row>
    <row r="159" spans="2:11">
      <c r="B159" s="94"/>
      <c r="C159" s="95"/>
      <c r="D159" s="95"/>
      <c r="E159" s="95"/>
      <c r="F159" s="95"/>
      <c r="G159" s="95"/>
      <c r="H159" s="95"/>
      <c r="I159" s="95"/>
      <c r="J159" s="95"/>
      <c r="K159" s="88"/>
    </row>
    <row r="160" spans="2:11">
      <c r="B160" s="94"/>
      <c r="C160" s="95"/>
      <c r="D160" s="95"/>
      <c r="E160" s="95"/>
      <c r="F160" s="95"/>
      <c r="G160" s="95"/>
      <c r="H160" s="95"/>
      <c r="I160" s="95"/>
      <c r="J160" s="95"/>
      <c r="K160" s="88"/>
    </row>
    <row r="161" spans="2:11">
      <c r="B161" s="94"/>
      <c r="C161" s="95"/>
      <c r="D161" s="95"/>
      <c r="E161" s="95"/>
      <c r="F161" s="95"/>
      <c r="G161" s="95"/>
      <c r="H161" s="95"/>
      <c r="I161" s="95"/>
      <c r="J161" s="95"/>
      <c r="K161" s="88"/>
    </row>
    <row r="162" spans="2:11">
      <c r="B162" s="94"/>
      <c r="C162" s="95"/>
      <c r="D162" s="95"/>
      <c r="E162" s="95"/>
      <c r="F162" s="95"/>
      <c r="G162" s="95"/>
      <c r="H162" s="95"/>
      <c r="I162" s="95"/>
      <c r="J162" s="95"/>
      <c r="K162" s="88"/>
    </row>
    <row r="163" spans="2:11">
      <c r="B163" s="94"/>
      <c r="C163" s="95"/>
      <c r="D163" s="95"/>
      <c r="E163" s="95"/>
      <c r="F163" s="95"/>
      <c r="G163" s="95"/>
      <c r="H163" s="95"/>
      <c r="I163" s="95"/>
      <c r="J163" s="95"/>
      <c r="K163" s="88"/>
    </row>
    <row r="164" spans="2:11">
      <c r="B164" s="94"/>
      <c r="C164" s="95"/>
      <c r="D164" s="95"/>
      <c r="E164" s="95"/>
      <c r="F164" s="95"/>
      <c r="G164" s="95"/>
      <c r="H164" s="95"/>
      <c r="I164" s="95"/>
      <c r="J164" s="95"/>
      <c r="K164" s="88"/>
    </row>
    <row r="165" spans="2:11">
      <c r="B165" s="94"/>
      <c r="C165" s="95"/>
      <c r="D165" s="95"/>
      <c r="E165" s="95"/>
      <c r="F165" s="95"/>
      <c r="G165" s="95"/>
      <c r="H165" s="95"/>
      <c r="I165" s="95"/>
      <c r="J165" s="95"/>
      <c r="K165" s="88"/>
    </row>
    <row r="166" spans="2:11">
      <c r="B166" s="94"/>
      <c r="C166" s="95"/>
      <c r="D166" s="95"/>
      <c r="E166" s="95"/>
      <c r="F166" s="95"/>
      <c r="G166" s="95"/>
      <c r="H166" s="95"/>
      <c r="I166" s="95"/>
      <c r="J166" s="95"/>
      <c r="K166" s="88"/>
    </row>
    <row r="167" spans="2:11">
      <c r="B167" s="94"/>
      <c r="C167" s="95"/>
      <c r="D167" s="95"/>
      <c r="E167" s="95"/>
      <c r="F167" s="95"/>
      <c r="G167" s="95"/>
      <c r="H167" s="95"/>
      <c r="I167" s="95"/>
      <c r="J167" s="95"/>
      <c r="K167" s="88"/>
    </row>
    <row r="168" spans="2:11">
      <c r="B168" s="94"/>
      <c r="C168" s="95"/>
      <c r="D168" s="95"/>
      <c r="E168" s="95"/>
      <c r="F168" s="95"/>
      <c r="G168" s="95"/>
      <c r="H168" s="95"/>
      <c r="I168" s="95"/>
      <c r="J168" s="95"/>
      <c r="K168" s="88"/>
    </row>
    <row r="169" spans="2:11">
      <c r="B169" s="94"/>
      <c r="C169" s="95"/>
      <c r="D169" s="95"/>
      <c r="E169" s="95"/>
      <c r="F169" s="95"/>
      <c r="G169" s="95"/>
      <c r="H169" s="95"/>
      <c r="I169" s="95"/>
      <c r="J169" s="95"/>
      <c r="K169" s="88"/>
    </row>
    <row r="170" spans="2:11">
      <c r="B170" s="94"/>
      <c r="C170" s="95"/>
      <c r="D170" s="95"/>
      <c r="E170" s="95"/>
      <c r="F170" s="95"/>
      <c r="G170" s="95"/>
      <c r="H170" s="95"/>
      <c r="I170" s="95"/>
      <c r="J170" s="95"/>
      <c r="K170" s="88"/>
    </row>
    <row r="171" spans="2:11">
      <c r="B171" s="94"/>
      <c r="C171" s="95"/>
      <c r="D171" s="95"/>
      <c r="E171" s="95"/>
      <c r="F171" s="95"/>
      <c r="G171" s="95"/>
      <c r="H171" s="95"/>
      <c r="I171" s="95"/>
      <c r="J171" s="95"/>
      <c r="K171" s="88"/>
    </row>
    <row r="172" spans="2:11">
      <c r="B172" s="94"/>
      <c r="C172" s="95"/>
      <c r="D172" s="95"/>
      <c r="E172" s="95"/>
      <c r="F172" s="95"/>
      <c r="G172" s="95"/>
      <c r="H172" s="95"/>
      <c r="I172" s="95"/>
      <c r="J172" s="95"/>
      <c r="K172" s="88"/>
    </row>
    <row r="173" spans="2:11">
      <c r="B173" s="94"/>
      <c r="C173" s="95"/>
      <c r="D173" s="95"/>
      <c r="E173" s="95"/>
      <c r="F173" s="95"/>
      <c r="G173" s="95"/>
      <c r="H173" s="95"/>
      <c r="I173" s="95"/>
      <c r="J173" s="95"/>
      <c r="K173" s="88"/>
    </row>
    <row r="174" spans="2:11">
      <c r="B174" s="94"/>
      <c r="C174" s="95"/>
      <c r="D174" s="95"/>
      <c r="E174" s="95"/>
      <c r="F174" s="95"/>
      <c r="G174" s="95"/>
      <c r="H174" s="95"/>
      <c r="I174" s="95"/>
      <c r="J174" s="95"/>
      <c r="K174" s="88"/>
    </row>
    <row r="175" spans="2:11">
      <c r="B175" s="94"/>
      <c r="C175" s="95"/>
      <c r="D175" s="95"/>
      <c r="E175" s="95"/>
      <c r="F175" s="95"/>
      <c r="G175" s="95"/>
      <c r="H175" s="95"/>
      <c r="I175" s="95"/>
      <c r="J175" s="95"/>
      <c r="K175" s="88"/>
    </row>
    <row r="176" spans="2:11">
      <c r="B176" s="94"/>
      <c r="C176" s="95"/>
      <c r="D176" s="95"/>
      <c r="E176" s="95"/>
      <c r="F176" s="95"/>
      <c r="G176" s="95"/>
      <c r="H176" s="95"/>
      <c r="I176" s="95"/>
      <c r="J176" s="95"/>
      <c r="K176" s="88"/>
    </row>
    <row r="177" spans="2:11">
      <c r="B177" s="94"/>
      <c r="C177" s="95"/>
      <c r="D177" s="95"/>
      <c r="E177" s="95"/>
      <c r="F177" s="95"/>
      <c r="G177" s="95"/>
      <c r="H177" s="95"/>
      <c r="I177" s="95"/>
      <c r="J177" s="95"/>
      <c r="K177" s="88"/>
    </row>
    <row r="178" spans="2:11">
      <c r="B178" s="94"/>
      <c r="C178" s="95"/>
      <c r="D178" s="95"/>
      <c r="E178" s="95"/>
      <c r="F178" s="95"/>
      <c r="G178" s="95"/>
      <c r="H178" s="95"/>
      <c r="I178" s="95"/>
      <c r="J178" s="95"/>
      <c r="K178" s="88"/>
    </row>
    <row r="179" spans="2:11">
      <c r="B179" s="94"/>
      <c r="C179" s="95"/>
      <c r="D179" s="95"/>
      <c r="E179" s="95"/>
      <c r="F179" s="95"/>
      <c r="G179" s="95"/>
      <c r="H179" s="95"/>
      <c r="I179" s="95"/>
      <c r="J179" s="95"/>
      <c r="K179" s="88"/>
    </row>
    <row r="180" spans="2:11">
      <c r="B180" s="94"/>
      <c r="C180" s="95"/>
      <c r="D180" s="95"/>
      <c r="E180" s="95"/>
      <c r="F180" s="95"/>
      <c r="G180" s="95"/>
      <c r="H180" s="95"/>
      <c r="I180" s="95"/>
      <c r="J180" s="95"/>
      <c r="K180" s="88"/>
    </row>
    <row r="181" spans="2:11">
      <c r="B181" s="94"/>
      <c r="C181" s="95"/>
      <c r="D181" s="95"/>
      <c r="E181" s="95"/>
      <c r="F181" s="95"/>
      <c r="G181" s="95"/>
      <c r="H181" s="95"/>
      <c r="I181" s="95"/>
      <c r="J181" s="95"/>
      <c r="K181" s="88"/>
    </row>
    <row r="182" spans="2:11">
      <c r="B182" s="94"/>
      <c r="C182" s="95"/>
      <c r="D182" s="95"/>
      <c r="E182" s="95"/>
      <c r="F182" s="95"/>
      <c r="G182" s="95"/>
      <c r="H182" s="95"/>
      <c r="I182" s="95"/>
      <c r="J182" s="95"/>
      <c r="K182" s="88"/>
    </row>
    <row r="183" spans="2:11">
      <c r="B183" s="94"/>
      <c r="C183" s="95"/>
      <c r="D183" s="95"/>
      <c r="E183" s="95"/>
      <c r="F183" s="95"/>
      <c r="G183" s="95"/>
      <c r="H183" s="95"/>
      <c r="I183" s="95"/>
      <c r="J183" s="95"/>
      <c r="K183" s="88"/>
    </row>
    <row r="184" spans="2:11">
      <c r="B184" s="94"/>
      <c r="C184" s="95"/>
      <c r="D184" s="95"/>
      <c r="E184" s="95"/>
      <c r="F184" s="95"/>
      <c r="G184" s="95"/>
      <c r="H184" s="95"/>
      <c r="I184" s="95"/>
      <c r="J184" s="95"/>
      <c r="K184" s="88"/>
    </row>
    <row r="185" spans="2:11">
      <c r="B185" s="94"/>
      <c r="C185" s="95"/>
      <c r="D185" s="95"/>
      <c r="E185" s="95"/>
      <c r="F185" s="95"/>
      <c r="G185" s="95"/>
      <c r="H185" s="95"/>
      <c r="I185" s="95"/>
      <c r="J185" s="95"/>
      <c r="K185" s="88"/>
    </row>
    <row r="186" spans="2:11">
      <c r="B186" s="94"/>
      <c r="C186" s="95"/>
      <c r="D186" s="95"/>
      <c r="E186" s="95"/>
      <c r="F186" s="95"/>
      <c r="G186" s="95"/>
      <c r="H186" s="95"/>
      <c r="I186" s="95"/>
      <c r="J186" s="95"/>
      <c r="K186" s="88"/>
    </row>
    <row r="187" spans="2:11">
      <c r="B187" s="94"/>
      <c r="C187" s="95"/>
      <c r="D187" s="95"/>
      <c r="E187" s="95"/>
      <c r="F187" s="95"/>
      <c r="G187" s="95"/>
      <c r="H187" s="95"/>
      <c r="I187" s="95"/>
      <c r="J187" s="95"/>
      <c r="K187" s="88"/>
    </row>
    <row r="188" spans="2:11">
      <c r="B188" s="94"/>
      <c r="C188" s="95"/>
      <c r="D188" s="95"/>
      <c r="E188" s="95"/>
      <c r="F188" s="95"/>
      <c r="G188" s="95"/>
      <c r="H188" s="95"/>
      <c r="I188" s="95"/>
      <c r="J188" s="95"/>
      <c r="K188" s="88"/>
    </row>
    <row r="189" spans="2:11">
      <c r="B189" s="94"/>
      <c r="C189" s="95"/>
      <c r="D189" s="95"/>
      <c r="E189" s="95"/>
      <c r="F189" s="95"/>
      <c r="G189" s="95"/>
      <c r="H189" s="95"/>
      <c r="I189" s="95"/>
      <c r="J189" s="95"/>
      <c r="K189" s="88"/>
    </row>
    <row r="190" spans="2:11">
      <c r="B190" s="94"/>
      <c r="C190" s="95"/>
      <c r="D190" s="95"/>
      <c r="E190" s="95"/>
      <c r="F190" s="95"/>
      <c r="G190" s="95"/>
      <c r="H190" s="95"/>
      <c r="I190" s="95"/>
      <c r="J190" s="95"/>
      <c r="K190" s="88"/>
    </row>
    <row r="191" spans="2:11">
      <c r="B191" s="94"/>
      <c r="C191" s="95"/>
      <c r="D191" s="95"/>
      <c r="E191" s="95"/>
      <c r="F191" s="95"/>
      <c r="G191" s="95"/>
      <c r="H191" s="95"/>
      <c r="I191" s="95"/>
      <c r="J191" s="95"/>
      <c r="K191" s="88"/>
    </row>
    <row r="192" spans="2:11">
      <c r="B192" s="94"/>
      <c r="C192" s="95"/>
      <c r="D192" s="95"/>
      <c r="E192" s="95"/>
      <c r="F192" s="95"/>
      <c r="G192" s="95"/>
      <c r="H192" s="95"/>
      <c r="I192" s="95"/>
      <c r="J192" s="95"/>
      <c r="K192" s="88"/>
    </row>
    <row r="193" spans="2:11">
      <c r="B193" s="94"/>
      <c r="C193" s="95"/>
      <c r="D193" s="95"/>
      <c r="E193" s="95"/>
      <c r="F193" s="95"/>
      <c r="G193" s="95"/>
      <c r="H193" s="95"/>
      <c r="I193" s="95"/>
      <c r="J193" s="95"/>
      <c r="K193" s="88"/>
    </row>
    <row r="194" spans="2:11">
      <c r="B194" s="94"/>
      <c r="C194" s="95"/>
      <c r="D194" s="95"/>
      <c r="E194" s="95"/>
      <c r="F194" s="95"/>
      <c r="G194" s="95"/>
      <c r="H194" s="95"/>
      <c r="I194" s="95"/>
      <c r="J194" s="95"/>
      <c r="K194" s="88"/>
    </row>
    <row r="195" spans="2:11">
      <c r="B195" s="94"/>
      <c r="C195" s="95"/>
      <c r="D195" s="95"/>
      <c r="E195" s="95"/>
      <c r="F195" s="95"/>
      <c r="G195" s="95"/>
      <c r="H195" s="95"/>
      <c r="I195" s="95"/>
      <c r="J195" s="95"/>
      <c r="K195" s="88"/>
    </row>
    <row r="196" spans="2:11">
      <c r="B196" s="94"/>
      <c r="C196" s="95"/>
      <c r="D196" s="95"/>
      <c r="E196" s="95"/>
      <c r="F196" s="95"/>
      <c r="G196" s="95"/>
      <c r="H196" s="95"/>
      <c r="I196" s="95"/>
      <c r="J196" s="95"/>
      <c r="K196" s="88"/>
    </row>
    <row r="197" spans="2:11">
      <c r="B197" s="94"/>
      <c r="C197" s="95"/>
      <c r="D197" s="95"/>
      <c r="E197" s="95"/>
      <c r="F197" s="95"/>
      <c r="G197" s="95"/>
      <c r="H197" s="95"/>
      <c r="I197" s="95"/>
      <c r="J197" s="95"/>
      <c r="K197" s="88"/>
    </row>
    <row r="198" spans="2:11">
      <c r="B198" s="94"/>
      <c r="C198" s="95"/>
      <c r="D198" s="95"/>
      <c r="E198" s="95"/>
      <c r="F198" s="95"/>
      <c r="G198" s="95"/>
      <c r="H198" s="95"/>
      <c r="I198" s="95"/>
      <c r="J198" s="95"/>
      <c r="K198" s="88"/>
    </row>
    <row r="199" spans="2:11">
      <c r="B199" s="94"/>
      <c r="C199" s="95"/>
      <c r="D199" s="95"/>
      <c r="E199" s="95"/>
      <c r="F199" s="95"/>
      <c r="G199" s="95"/>
      <c r="H199" s="95"/>
      <c r="I199" s="95"/>
      <c r="J199" s="95"/>
      <c r="K199" s="88"/>
    </row>
    <row r="200" spans="2:11">
      <c r="B200" s="94"/>
      <c r="C200" s="95"/>
      <c r="D200" s="95"/>
      <c r="E200" s="95"/>
      <c r="F200" s="95"/>
      <c r="G200" s="95"/>
      <c r="H200" s="95"/>
      <c r="I200" s="95"/>
      <c r="J200" s="95"/>
      <c r="K200" s="88"/>
    </row>
    <row r="201" spans="2:11">
      <c r="B201" s="94"/>
      <c r="C201" s="95"/>
      <c r="D201" s="95"/>
      <c r="E201" s="95"/>
      <c r="F201" s="95"/>
      <c r="G201" s="95"/>
      <c r="H201" s="95"/>
      <c r="I201" s="95"/>
      <c r="J201" s="95"/>
      <c r="K201" s="88"/>
    </row>
    <row r="202" spans="2:11">
      <c r="B202" s="94"/>
      <c r="C202" s="95"/>
      <c r="D202" s="95"/>
      <c r="E202" s="95"/>
      <c r="F202" s="95"/>
      <c r="G202" s="95"/>
      <c r="H202" s="95"/>
      <c r="I202" s="95"/>
      <c r="J202" s="95"/>
      <c r="K202" s="88"/>
    </row>
    <row r="203" spans="2:11">
      <c r="B203" s="94"/>
      <c r="C203" s="95"/>
      <c r="D203" s="95"/>
      <c r="E203" s="95"/>
      <c r="F203" s="95"/>
      <c r="G203" s="95"/>
      <c r="H203" s="95"/>
      <c r="I203" s="95"/>
      <c r="J203" s="95"/>
      <c r="K203" s="88"/>
    </row>
    <row r="204" spans="2:11">
      <c r="B204" s="94"/>
      <c r="C204" s="95"/>
      <c r="D204" s="95"/>
      <c r="E204" s="95"/>
      <c r="F204" s="95"/>
      <c r="G204" s="95"/>
      <c r="H204" s="95"/>
      <c r="I204" s="95"/>
      <c r="J204" s="95"/>
      <c r="K204" s="88"/>
    </row>
    <row r="205" spans="2:11">
      <c r="B205" s="94"/>
      <c r="C205" s="95"/>
      <c r="D205" s="95"/>
      <c r="E205" s="95"/>
      <c r="F205" s="95"/>
      <c r="G205" s="95"/>
      <c r="H205" s="95"/>
      <c r="I205" s="95"/>
      <c r="J205" s="95"/>
      <c r="K205" s="88"/>
    </row>
    <row r="206" spans="2:11">
      <c r="B206" s="94"/>
      <c r="C206" s="95"/>
      <c r="D206" s="95"/>
      <c r="E206" s="95"/>
      <c r="F206" s="95"/>
      <c r="G206" s="95"/>
      <c r="H206" s="95"/>
      <c r="I206" s="95"/>
      <c r="J206" s="95"/>
      <c r="K206" s="88"/>
    </row>
    <row r="207" spans="2:11">
      <c r="B207" s="94"/>
      <c r="C207" s="95"/>
      <c r="D207" s="95"/>
      <c r="E207" s="95"/>
      <c r="F207" s="95"/>
      <c r="G207" s="95"/>
      <c r="H207" s="95"/>
      <c r="I207" s="95"/>
      <c r="J207" s="95"/>
      <c r="K207" s="88"/>
    </row>
    <row r="208" spans="2:11">
      <c r="B208" s="94"/>
      <c r="C208" s="95"/>
      <c r="D208" s="95"/>
      <c r="E208" s="95"/>
      <c r="F208" s="95"/>
      <c r="G208" s="95"/>
      <c r="H208" s="95"/>
      <c r="I208" s="95"/>
      <c r="J208" s="95"/>
      <c r="K208" s="88"/>
    </row>
    <row r="209" spans="2:11">
      <c r="B209" s="94"/>
      <c r="C209" s="95"/>
      <c r="D209" s="95"/>
      <c r="E209" s="95"/>
      <c r="F209" s="95"/>
      <c r="G209" s="95"/>
      <c r="H209" s="95"/>
      <c r="I209" s="95"/>
      <c r="J209" s="95"/>
      <c r="K209" s="88"/>
    </row>
    <row r="210" spans="2:11">
      <c r="B210" s="94"/>
      <c r="C210" s="95"/>
      <c r="D210" s="95"/>
      <c r="E210" s="95"/>
      <c r="F210" s="95"/>
      <c r="G210" s="95"/>
      <c r="H210" s="95"/>
      <c r="I210" s="95"/>
      <c r="J210" s="95"/>
      <c r="K210" s="88"/>
    </row>
    <row r="211" spans="2:11">
      <c r="B211" s="94"/>
      <c r="C211" s="95"/>
      <c r="D211" s="95"/>
      <c r="E211" s="95"/>
      <c r="F211" s="95"/>
      <c r="G211" s="95"/>
      <c r="H211" s="95"/>
      <c r="I211" s="95"/>
      <c r="J211" s="95"/>
      <c r="K211" s="88"/>
    </row>
    <row r="212" spans="2:11">
      <c r="B212" s="94"/>
      <c r="C212" s="95"/>
      <c r="D212" s="95"/>
      <c r="E212" s="95"/>
      <c r="F212" s="95"/>
      <c r="G212" s="95"/>
      <c r="H212" s="95"/>
      <c r="I212" s="95"/>
      <c r="J212" s="95"/>
      <c r="K212" s="88"/>
    </row>
    <row r="213" spans="2:11">
      <c r="B213" s="94"/>
      <c r="C213" s="95"/>
      <c r="D213" s="95"/>
      <c r="E213" s="95"/>
      <c r="F213" s="95"/>
      <c r="G213" s="95"/>
      <c r="H213" s="95"/>
      <c r="I213" s="95"/>
      <c r="J213" s="95"/>
      <c r="K213" s="88"/>
    </row>
    <row r="214" spans="2:11">
      <c r="B214" s="94"/>
      <c r="C214" s="95"/>
      <c r="D214" s="95"/>
      <c r="E214" s="95"/>
      <c r="F214" s="95"/>
      <c r="G214" s="95"/>
      <c r="H214" s="95"/>
      <c r="I214" s="95"/>
      <c r="J214" s="95"/>
      <c r="K214" s="88"/>
    </row>
    <row r="215" spans="2:11">
      <c r="B215" s="94"/>
      <c r="C215" s="95"/>
      <c r="D215" s="95"/>
      <c r="E215" s="95"/>
      <c r="F215" s="95"/>
      <c r="G215" s="95"/>
      <c r="H215" s="95"/>
      <c r="I215" s="95"/>
      <c r="J215" s="95"/>
      <c r="K215" s="88"/>
    </row>
    <row r="216" spans="2:11">
      <c r="B216" s="94"/>
      <c r="C216" s="95"/>
      <c r="D216" s="95"/>
      <c r="E216" s="95"/>
      <c r="F216" s="95"/>
      <c r="G216" s="95"/>
      <c r="H216" s="95"/>
      <c r="I216" s="95"/>
      <c r="J216" s="95"/>
      <c r="K216" s="88"/>
    </row>
    <row r="217" spans="2:11">
      <c r="B217" s="94"/>
      <c r="C217" s="95"/>
      <c r="D217" s="95"/>
      <c r="E217" s="95"/>
      <c r="F217" s="95"/>
      <c r="G217" s="95"/>
      <c r="H217" s="95"/>
      <c r="I217" s="95"/>
      <c r="J217" s="95"/>
      <c r="K217" s="88"/>
    </row>
    <row r="218" spans="2:11">
      <c r="B218" s="94"/>
      <c r="C218" s="95"/>
      <c r="D218" s="95"/>
      <c r="E218" s="95"/>
      <c r="F218" s="95"/>
      <c r="G218" s="95"/>
      <c r="H218" s="95"/>
      <c r="I218" s="95"/>
      <c r="J218" s="95"/>
      <c r="K218" s="88"/>
    </row>
    <row r="219" spans="2:11">
      <c r="B219" s="94"/>
      <c r="C219" s="95"/>
      <c r="D219" s="95"/>
      <c r="E219" s="95"/>
      <c r="F219" s="95"/>
      <c r="G219" s="95"/>
      <c r="H219" s="95"/>
      <c r="I219" s="95"/>
      <c r="J219" s="95"/>
      <c r="K219" s="88"/>
    </row>
    <row r="220" spans="2:11">
      <c r="B220" s="94"/>
      <c r="C220" s="95"/>
      <c r="D220" s="95"/>
      <c r="E220" s="95"/>
      <c r="F220" s="95"/>
      <c r="G220" s="95"/>
      <c r="H220" s="95"/>
      <c r="I220" s="95"/>
      <c r="J220" s="95"/>
      <c r="K220" s="88"/>
    </row>
    <row r="221" spans="2:11">
      <c r="B221" s="94"/>
      <c r="C221" s="95"/>
      <c r="D221" s="95"/>
      <c r="E221" s="95"/>
      <c r="F221" s="95"/>
      <c r="G221" s="95"/>
      <c r="H221" s="95"/>
      <c r="I221" s="95"/>
      <c r="J221" s="95"/>
      <c r="K221" s="88"/>
    </row>
    <row r="222" spans="2:11">
      <c r="B222" s="94"/>
      <c r="C222" s="95"/>
      <c r="D222" s="95"/>
      <c r="E222" s="95"/>
      <c r="F222" s="95"/>
      <c r="G222" s="95"/>
      <c r="H222" s="95"/>
      <c r="I222" s="95"/>
      <c r="J222" s="95"/>
      <c r="K222" s="88"/>
    </row>
    <row r="223" spans="2:11">
      <c r="B223" s="94"/>
      <c r="C223" s="95"/>
      <c r="D223" s="95"/>
      <c r="E223" s="95"/>
      <c r="F223" s="95"/>
      <c r="G223" s="95"/>
      <c r="H223" s="95"/>
      <c r="I223" s="95"/>
      <c r="J223" s="95"/>
      <c r="K223" s="88"/>
    </row>
    <row r="224" spans="2:11">
      <c r="B224" s="94"/>
      <c r="C224" s="95"/>
      <c r="D224" s="95"/>
      <c r="E224" s="95"/>
      <c r="F224" s="95"/>
      <c r="G224" s="95"/>
      <c r="H224" s="95"/>
      <c r="I224" s="95"/>
      <c r="J224" s="95"/>
      <c r="K224" s="88"/>
    </row>
    <row r="225" spans="2:11">
      <c r="B225" s="94"/>
      <c r="C225" s="95"/>
      <c r="D225" s="95"/>
      <c r="E225" s="95"/>
      <c r="F225" s="95"/>
      <c r="G225" s="95"/>
      <c r="H225" s="95"/>
      <c r="I225" s="95"/>
      <c r="J225" s="95"/>
      <c r="K225" s="88"/>
    </row>
    <row r="226" spans="2:11">
      <c r="B226" s="94"/>
      <c r="C226" s="95"/>
      <c r="D226" s="95"/>
      <c r="E226" s="95"/>
      <c r="F226" s="95"/>
      <c r="G226" s="95"/>
      <c r="H226" s="95"/>
      <c r="I226" s="95"/>
      <c r="J226" s="95"/>
      <c r="K226" s="88"/>
    </row>
    <row r="227" spans="2:11">
      <c r="B227" s="94"/>
      <c r="C227" s="95"/>
      <c r="D227" s="95"/>
      <c r="E227" s="95"/>
      <c r="F227" s="95"/>
      <c r="G227" s="95"/>
      <c r="H227" s="95"/>
      <c r="I227" s="95"/>
      <c r="J227" s="95"/>
      <c r="K227" s="88"/>
    </row>
    <row r="228" spans="2:11">
      <c r="B228" s="94"/>
      <c r="C228" s="95"/>
      <c r="D228" s="95"/>
      <c r="E228" s="95"/>
      <c r="F228" s="95"/>
      <c r="G228" s="95"/>
      <c r="H228" s="95"/>
      <c r="I228" s="95"/>
      <c r="J228" s="95"/>
      <c r="K228" s="88"/>
    </row>
    <row r="229" spans="2:11">
      <c r="B229" s="94"/>
      <c r="C229" s="95"/>
      <c r="D229" s="95"/>
      <c r="E229" s="95"/>
      <c r="F229" s="95"/>
      <c r="G229" s="95"/>
      <c r="H229" s="95"/>
      <c r="I229" s="95"/>
      <c r="J229" s="95"/>
      <c r="K229" s="88"/>
    </row>
    <row r="230" spans="2:11">
      <c r="B230" s="94"/>
      <c r="C230" s="95"/>
      <c r="D230" s="95"/>
      <c r="E230" s="95"/>
      <c r="F230" s="95"/>
      <c r="G230" s="95"/>
      <c r="H230" s="95"/>
      <c r="I230" s="95"/>
      <c r="J230" s="95"/>
      <c r="K230" s="88"/>
    </row>
    <row r="231" spans="2:11">
      <c r="B231" s="94"/>
      <c r="C231" s="95"/>
      <c r="D231" s="95"/>
      <c r="E231" s="95"/>
      <c r="F231" s="95"/>
      <c r="G231" s="95"/>
      <c r="H231" s="95"/>
      <c r="I231" s="95"/>
      <c r="J231" s="95"/>
      <c r="K231" s="88"/>
    </row>
    <row r="232" spans="2:11">
      <c r="B232" s="94"/>
      <c r="C232" s="95"/>
      <c r="D232" s="95"/>
      <c r="E232" s="95"/>
      <c r="F232" s="95"/>
      <c r="G232" s="95"/>
      <c r="H232" s="95"/>
      <c r="I232" s="95"/>
      <c r="J232" s="95"/>
      <c r="K232" s="88"/>
    </row>
    <row r="233" spans="2:11">
      <c r="B233" s="94"/>
      <c r="C233" s="95"/>
      <c r="D233" s="95"/>
      <c r="E233" s="95"/>
      <c r="F233" s="95"/>
      <c r="G233" s="95"/>
      <c r="H233" s="95"/>
      <c r="I233" s="95"/>
      <c r="J233" s="95"/>
      <c r="K233" s="88"/>
    </row>
    <row r="234" spans="2:11">
      <c r="B234" s="94"/>
      <c r="C234" s="95"/>
      <c r="D234" s="95"/>
      <c r="E234" s="95"/>
      <c r="F234" s="95"/>
      <c r="G234" s="95"/>
      <c r="H234" s="95"/>
      <c r="I234" s="95"/>
      <c r="J234" s="95"/>
      <c r="K234" s="88"/>
    </row>
    <row r="235" spans="2:11">
      <c r="B235" s="94"/>
      <c r="C235" s="95"/>
      <c r="D235" s="95"/>
      <c r="E235" s="95"/>
      <c r="F235" s="95"/>
      <c r="G235" s="95"/>
      <c r="H235" s="95"/>
      <c r="I235" s="95"/>
      <c r="J235" s="95"/>
      <c r="K235" s="88"/>
    </row>
    <row r="236" spans="2:11">
      <c r="B236" s="94"/>
      <c r="C236" s="95"/>
      <c r="D236" s="95"/>
      <c r="E236" s="95"/>
      <c r="F236" s="95"/>
      <c r="G236" s="95"/>
      <c r="H236" s="95"/>
      <c r="I236" s="95"/>
      <c r="J236" s="95"/>
      <c r="K236" s="88"/>
    </row>
    <row r="237" spans="2:11">
      <c r="B237" s="94"/>
      <c r="C237" s="95"/>
      <c r="D237" s="95"/>
      <c r="E237" s="95"/>
      <c r="F237" s="95"/>
      <c r="G237" s="95"/>
      <c r="H237" s="95"/>
      <c r="I237" s="95"/>
      <c r="J237" s="95"/>
      <c r="K237" s="88"/>
    </row>
    <row r="238" spans="2:11">
      <c r="B238" s="94"/>
      <c r="C238" s="95"/>
      <c r="D238" s="95"/>
      <c r="E238" s="95"/>
      <c r="F238" s="95"/>
      <c r="G238" s="95"/>
      <c r="H238" s="95"/>
      <c r="I238" s="95"/>
      <c r="J238" s="95"/>
      <c r="K238" s="88"/>
    </row>
    <row r="239" spans="2:11">
      <c r="B239" s="94"/>
      <c r="C239" s="95"/>
      <c r="D239" s="95"/>
      <c r="E239" s="95"/>
      <c r="F239" s="95"/>
      <c r="G239" s="95"/>
      <c r="H239" s="95"/>
      <c r="I239" s="95"/>
      <c r="J239" s="95"/>
      <c r="K239" s="88"/>
    </row>
    <row r="240" spans="2:11">
      <c r="B240" s="94"/>
      <c r="C240" s="95"/>
      <c r="D240" s="95"/>
      <c r="E240" s="95"/>
      <c r="F240" s="95"/>
      <c r="G240" s="95"/>
      <c r="H240" s="95"/>
      <c r="I240" s="95"/>
      <c r="J240" s="95"/>
      <c r="K240" s="88"/>
    </row>
    <row r="241" spans="2:11">
      <c r="B241" s="94"/>
      <c r="C241" s="95"/>
      <c r="D241" s="95"/>
      <c r="E241" s="95"/>
      <c r="F241" s="95"/>
      <c r="G241" s="95"/>
      <c r="H241" s="95"/>
      <c r="I241" s="95"/>
      <c r="J241" s="95"/>
      <c r="K241" s="88"/>
    </row>
    <row r="242" spans="2:11">
      <c r="B242" s="94"/>
      <c r="C242" s="95"/>
      <c r="D242" s="95"/>
      <c r="E242" s="95"/>
      <c r="F242" s="95"/>
      <c r="G242" s="95"/>
      <c r="H242" s="95"/>
      <c r="I242" s="95"/>
      <c r="J242" s="95"/>
      <c r="K242" s="88"/>
    </row>
    <row r="243" spans="2:11">
      <c r="B243" s="94"/>
      <c r="C243" s="95"/>
      <c r="D243" s="95"/>
      <c r="E243" s="95"/>
      <c r="F243" s="95"/>
      <c r="G243" s="95"/>
      <c r="H243" s="95"/>
      <c r="I243" s="95"/>
      <c r="J243" s="95"/>
      <c r="K243" s="88"/>
    </row>
    <row r="244" spans="2:11">
      <c r="B244" s="94"/>
      <c r="C244" s="95"/>
      <c r="D244" s="95"/>
      <c r="E244" s="95"/>
      <c r="F244" s="95"/>
      <c r="G244" s="95"/>
      <c r="H244" s="95"/>
      <c r="I244" s="95"/>
      <c r="J244" s="95"/>
      <c r="K244" s="88"/>
    </row>
    <row r="245" spans="2:11">
      <c r="B245" s="94"/>
      <c r="C245" s="95"/>
      <c r="D245" s="95"/>
      <c r="E245" s="95"/>
      <c r="F245" s="95"/>
      <c r="G245" s="95"/>
      <c r="H245" s="95"/>
      <c r="I245" s="95"/>
      <c r="J245" s="95"/>
      <c r="K245" s="88"/>
    </row>
    <row r="246" spans="2:11">
      <c r="B246" s="94"/>
      <c r="C246" s="95"/>
      <c r="D246" s="95"/>
      <c r="E246" s="95"/>
      <c r="F246" s="95"/>
      <c r="G246" s="95"/>
      <c r="H246" s="95"/>
      <c r="I246" s="95"/>
      <c r="J246" s="95"/>
      <c r="K246" s="88"/>
    </row>
    <row r="247" spans="2:11">
      <c r="B247" s="94"/>
      <c r="C247" s="95"/>
      <c r="D247" s="95"/>
      <c r="E247" s="95"/>
      <c r="F247" s="95"/>
      <c r="G247" s="95"/>
      <c r="H247" s="95"/>
      <c r="I247" s="95"/>
      <c r="J247" s="95"/>
      <c r="K247" s="88"/>
    </row>
    <row r="248" spans="2:11">
      <c r="B248" s="94"/>
      <c r="C248" s="95"/>
      <c r="D248" s="95"/>
      <c r="E248" s="95"/>
      <c r="F248" s="95"/>
      <c r="G248" s="95"/>
      <c r="H248" s="95"/>
      <c r="I248" s="95"/>
      <c r="J248" s="95"/>
      <c r="K248" s="88"/>
    </row>
    <row r="249" spans="2:11">
      <c r="B249" s="94"/>
      <c r="C249" s="95"/>
      <c r="D249" s="95"/>
      <c r="E249" s="95"/>
      <c r="F249" s="95"/>
      <c r="G249" s="95"/>
      <c r="H249" s="95"/>
      <c r="I249" s="95"/>
      <c r="J249" s="95"/>
      <c r="K249" s="88"/>
    </row>
    <row r="250" spans="2:11">
      <c r="B250" s="94"/>
      <c r="C250" s="95"/>
      <c r="D250" s="95"/>
      <c r="E250" s="95"/>
      <c r="F250" s="95"/>
      <c r="G250" s="95"/>
      <c r="H250" s="95"/>
      <c r="I250" s="95"/>
      <c r="J250" s="95"/>
      <c r="K250" s="88"/>
    </row>
    <row r="251" spans="2:11">
      <c r="B251" s="94"/>
      <c r="C251" s="95"/>
      <c r="D251" s="95"/>
      <c r="E251" s="95"/>
      <c r="F251" s="95"/>
      <c r="G251" s="95"/>
      <c r="H251" s="95"/>
      <c r="I251" s="95"/>
      <c r="J251" s="95"/>
      <c r="K251" s="88"/>
    </row>
    <row r="252" spans="2:11">
      <c r="B252" s="94"/>
      <c r="C252" s="95"/>
      <c r="D252" s="95"/>
      <c r="E252" s="95"/>
      <c r="F252" s="95"/>
      <c r="G252" s="95"/>
      <c r="H252" s="95"/>
      <c r="I252" s="95"/>
      <c r="J252" s="95"/>
      <c r="K252" s="88"/>
    </row>
    <row r="253" spans="2:11">
      <c r="B253" s="94"/>
      <c r="C253" s="95"/>
      <c r="D253" s="95"/>
      <c r="E253" s="95"/>
      <c r="F253" s="95"/>
      <c r="G253" s="95"/>
      <c r="H253" s="95"/>
      <c r="I253" s="95"/>
      <c r="J253" s="95"/>
      <c r="K253" s="88"/>
    </row>
    <row r="254" spans="2:11">
      <c r="B254" s="94"/>
      <c r="C254" s="95"/>
      <c r="D254" s="95"/>
      <c r="E254" s="95"/>
      <c r="F254" s="95"/>
      <c r="G254" s="95"/>
      <c r="H254" s="95"/>
      <c r="I254" s="95"/>
      <c r="J254" s="95"/>
      <c r="K254" s="88"/>
    </row>
    <row r="255" spans="2:11">
      <c r="B255" s="94"/>
      <c r="C255" s="95"/>
      <c r="D255" s="95"/>
      <c r="E255" s="95"/>
      <c r="F255" s="95"/>
      <c r="G255" s="95"/>
      <c r="H255" s="95"/>
      <c r="I255" s="95"/>
      <c r="J255" s="95"/>
      <c r="K255" s="88"/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88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88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88"/>
    </row>
    <row r="259" spans="2:11">
      <c r="B259" s="94"/>
      <c r="C259" s="95"/>
      <c r="D259" s="95"/>
      <c r="E259" s="95"/>
      <c r="F259" s="95"/>
      <c r="G259" s="95"/>
      <c r="H259" s="95"/>
      <c r="I259" s="95"/>
      <c r="J259" s="95"/>
      <c r="K259" s="88"/>
    </row>
    <row r="260" spans="2:11">
      <c r="B260" s="94"/>
      <c r="C260" s="95"/>
      <c r="D260" s="95"/>
      <c r="E260" s="95"/>
      <c r="F260" s="95"/>
      <c r="G260" s="95"/>
      <c r="H260" s="95"/>
      <c r="I260" s="95"/>
      <c r="J260" s="95"/>
      <c r="K260" s="88"/>
    </row>
    <row r="261" spans="2:11">
      <c r="B261" s="94"/>
      <c r="C261" s="95"/>
      <c r="D261" s="95"/>
      <c r="E261" s="95"/>
      <c r="F261" s="95"/>
      <c r="G261" s="95"/>
      <c r="H261" s="95"/>
      <c r="I261" s="95"/>
      <c r="J261" s="95"/>
      <c r="K261" s="88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88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88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88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88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88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88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88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88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88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88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88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88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88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88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88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88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88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88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88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88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88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88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88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88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88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88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88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88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88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88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88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88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88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88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88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88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88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88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88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88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88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88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88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88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88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88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88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88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88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88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88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88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88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88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88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88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88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88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88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88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88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88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88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88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88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88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88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88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88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88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88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88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88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88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88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88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88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88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88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88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88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88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88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88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88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88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88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88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88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88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88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88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88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88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88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88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88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88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88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88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88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88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88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88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88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88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88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88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88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88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88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88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88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88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88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88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88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88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88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88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88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88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88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88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88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88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88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88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88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88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88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88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88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88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88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88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88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88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88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88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88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88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88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88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88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88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88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88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88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88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88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88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88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88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88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88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88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88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88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88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88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88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88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88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88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88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88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88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88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88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88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88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88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88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88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88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88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88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88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88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88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88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88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88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88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88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88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88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88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88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88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88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88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88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88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88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88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88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88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88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88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88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88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88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88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88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88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88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88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88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88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88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88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88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88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88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88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88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88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88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88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88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88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88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88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88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88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88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88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88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88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88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88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88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88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88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88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88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88"/>
    </row>
    <row r="501" spans="2:11">
      <c r="C501" s="1"/>
      <c r="K501" s="67"/>
    </row>
    <row r="502" spans="2:11">
      <c r="C502" s="1"/>
      <c r="K502" s="67"/>
    </row>
    <row r="503" spans="2:11">
      <c r="C503" s="1"/>
      <c r="K503" s="67"/>
    </row>
    <row r="504" spans="2:11">
      <c r="C504" s="1"/>
      <c r="K504" s="67"/>
    </row>
    <row r="505" spans="2:11">
      <c r="C505" s="1"/>
      <c r="K505" s="67"/>
    </row>
    <row r="506" spans="2:11">
      <c r="C506" s="1"/>
      <c r="K506" s="67"/>
    </row>
    <row r="507" spans="2:11">
      <c r="C507" s="1"/>
      <c r="K507" s="67"/>
    </row>
    <row r="508" spans="2:11">
      <c r="C508" s="1"/>
      <c r="K508" s="67"/>
    </row>
    <row r="509" spans="2:11">
      <c r="C509" s="1"/>
      <c r="K509" s="67"/>
    </row>
    <row r="510" spans="2:11">
      <c r="C510" s="1"/>
      <c r="K510" s="67"/>
    </row>
    <row r="511" spans="2:11">
      <c r="C511" s="1"/>
      <c r="K511" s="67"/>
    </row>
    <row r="512" spans="2:11">
      <c r="C512" s="1"/>
      <c r="K512" s="67"/>
    </row>
    <row r="513" spans="3:11">
      <c r="C513" s="1"/>
      <c r="K513" s="67"/>
    </row>
    <row r="514" spans="3:11">
      <c r="C514" s="1"/>
      <c r="K514" s="67"/>
    </row>
    <row r="515" spans="3:11">
      <c r="C515" s="1"/>
      <c r="K515" s="67"/>
    </row>
    <row r="516" spans="3:11">
      <c r="C516" s="1"/>
      <c r="K516" s="67"/>
    </row>
    <row r="517" spans="3:11">
      <c r="C517" s="1"/>
      <c r="K517" s="67"/>
    </row>
    <row r="518" spans="3:11">
      <c r="C518" s="1"/>
      <c r="K518" s="67"/>
    </row>
    <row r="519" spans="3:11">
      <c r="C519" s="1"/>
      <c r="K519" s="67"/>
    </row>
    <row r="520" spans="3:11">
      <c r="C520" s="1"/>
      <c r="K520" s="67"/>
    </row>
    <row r="521" spans="3:11">
      <c r="C521" s="1"/>
      <c r="K521" s="67"/>
    </row>
    <row r="522" spans="3:11">
      <c r="C522" s="1"/>
      <c r="K522" s="67"/>
    </row>
    <row r="523" spans="3:11">
      <c r="C523" s="1"/>
      <c r="K523" s="67"/>
    </row>
    <row r="524" spans="3:11">
      <c r="C524" s="1"/>
      <c r="K524" s="67"/>
    </row>
    <row r="525" spans="3:11">
      <c r="C525" s="1"/>
      <c r="K525" s="67"/>
    </row>
    <row r="526" spans="3:11">
      <c r="C526" s="1"/>
      <c r="K526" s="67"/>
    </row>
    <row r="527" spans="3:11">
      <c r="C527" s="1"/>
      <c r="K527" s="67"/>
    </row>
    <row r="528" spans="3:11">
      <c r="C528" s="1"/>
      <c r="K528" s="67"/>
    </row>
    <row r="529" spans="3:11">
      <c r="C529" s="1"/>
      <c r="K529" s="67"/>
    </row>
    <row r="530" spans="3:11">
      <c r="C530" s="1"/>
      <c r="K530" s="67"/>
    </row>
    <row r="531" spans="3:11">
      <c r="C531" s="1"/>
      <c r="K531" s="67"/>
    </row>
    <row r="532" spans="3:11">
      <c r="C532" s="1"/>
      <c r="K532" s="67"/>
    </row>
    <row r="533" spans="3:11">
      <c r="C533" s="1"/>
      <c r="K533" s="67"/>
    </row>
    <row r="534" spans="3:11">
      <c r="C534" s="1"/>
      <c r="K534" s="67"/>
    </row>
    <row r="535" spans="3:11">
      <c r="C535" s="1"/>
      <c r="K535" s="67"/>
    </row>
    <row r="536" spans="3:11">
      <c r="C536" s="1"/>
      <c r="K536" s="67"/>
    </row>
    <row r="537" spans="3:11">
      <c r="C537" s="1"/>
      <c r="K537" s="67"/>
    </row>
    <row r="538" spans="3:11">
      <c r="C538" s="1"/>
      <c r="K538" s="67"/>
    </row>
    <row r="539" spans="3:11">
      <c r="C539" s="1"/>
      <c r="K539" s="67"/>
    </row>
    <row r="540" spans="3:11">
      <c r="C540" s="1"/>
      <c r="K540" s="67"/>
    </row>
    <row r="541" spans="3:11">
      <c r="C541" s="1"/>
      <c r="K541" s="67"/>
    </row>
    <row r="542" spans="3:11">
      <c r="C542" s="1"/>
      <c r="K542" s="67"/>
    </row>
    <row r="543" spans="3:11">
      <c r="C543" s="1"/>
      <c r="K543" s="67"/>
    </row>
    <row r="544" spans="3:11">
      <c r="C544" s="1"/>
      <c r="K544" s="67"/>
    </row>
    <row r="545" spans="3:11">
      <c r="C545" s="1"/>
      <c r="K545" s="67"/>
    </row>
    <row r="546" spans="3:11">
      <c r="C546" s="1"/>
      <c r="K546" s="67"/>
    </row>
    <row r="547" spans="3:11">
      <c r="C547" s="1"/>
      <c r="K547" s="67"/>
    </row>
    <row r="548" spans="3:11">
      <c r="C548" s="1"/>
      <c r="K548" s="67"/>
    </row>
    <row r="549" spans="3:11">
      <c r="C549" s="1"/>
      <c r="K549" s="67"/>
    </row>
    <row r="550" spans="3:11">
      <c r="C550" s="1"/>
      <c r="K550" s="67"/>
    </row>
    <row r="551" spans="3:11">
      <c r="C551" s="1"/>
      <c r="K551" s="67"/>
    </row>
    <row r="552" spans="3:11">
      <c r="C552" s="1"/>
      <c r="K552" s="67"/>
    </row>
    <row r="553" spans="3:11">
      <c r="C553" s="1"/>
      <c r="K553" s="67"/>
    </row>
    <row r="554" spans="3:11">
      <c r="C554" s="1"/>
      <c r="K554" s="67"/>
    </row>
    <row r="555" spans="3:11">
      <c r="C555" s="1"/>
      <c r="K555" s="67"/>
    </row>
    <row r="556" spans="3:11">
      <c r="C556" s="1"/>
      <c r="K556" s="67"/>
    </row>
    <row r="557" spans="3:11">
      <c r="C557" s="1"/>
      <c r="K557" s="67"/>
    </row>
    <row r="558" spans="3:11">
      <c r="C558" s="1"/>
      <c r="K558" s="67"/>
    </row>
    <row r="559" spans="3:11">
      <c r="C559" s="1"/>
      <c r="K559" s="67"/>
    </row>
    <row r="560" spans="3:11">
      <c r="C560" s="1"/>
      <c r="K560" s="67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D38 E15:E38 E1:E13 F1:XFD38 D39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12.7109375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134</v>
      </c>
      <c r="C1" s="46" t="s" vm="1">
        <v>214</v>
      </c>
    </row>
    <row r="2" spans="2:12">
      <c r="B2" s="46" t="s">
        <v>133</v>
      </c>
      <c r="C2" s="46" t="s">
        <v>2403</v>
      </c>
    </row>
    <row r="3" spans="2:12">
      <c r="B3" s="46" t="s">
        <v>135</v>
      </c>
      <c r="C3" s="68" t="s">
        <v>2404</v>
      </c>
    </row>
    <row r="4" spans="2:12">
      <c r="B4" s="46" t="s">
        <v>136</v>
      </c>
      <c r="C4" s="68">
        <v>14244</v>
      </c>
    </row>
    <row r="6" spans="2:12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ht="26.25" customHeight="1">
      <c r="B7" s="134" t="s">
        <v>87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12" s="3" customFormat="1" ht="63">
      <c r="B8" s="21" t="s">
        <v>104</v>
      </c>
      <c r="C8" s="29" t="s">
        <v>40</v>
      </c>
      <c r="D8" s="29" t="s">
        <v>58</v>
      </c>
      <c r="E8" s="29" t="s">
        <v>91</v>
      </c>
      <c r="F8" s="29" t="s">
        <v>92</v>
      </c>
      <c r="G8" s="29" t="s">
        <v>190</v>
      </c>
      <c r="H8" s="29" t="s">
        <v>189</v>
      </c>
      <c r="I8" s="29" t="s">
        <v>99</v>
      </c>
      <c r="J8" s="29" t="s">
        <v>53</v>
      </c>
      <c r="K8" s="29" t="s">
        <v>137</v>
      </c>
      <c r="L8" s="30" t="s">
        <v>139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43</v>
      </c>
      <c r="C11" s="88"/>
      <c r="D11" s="89"/>
      <c r="E11" s="89"/>
      <c r="F11" s="102"/>
      <c r="G11" s="91"/>
      <c r="H11" s="103"/>
      <c r="I11" s="91">
        <v>1.5775000000000004E-5</v>
      </c>
      <c r="J11" s="92"/>
      <c r="K11" s="92">
        <f>IFERROR(I11/$I$11,0)</f>
        <v>1</v>
      </c>
      <c r="L11" s="92">
        <f>I11/'סכום נכסי הקרן'!$C$42</f>
        <v>2.1327970860460611E-8</v>
      </c>
    </row>
    <row r="12" spans="2:12" ht="21" customHeight="1">
      <c r="B12" s="115" t="s">
        <v>1714</v>
      </c>
      <c r="C12" s="88"/>
      <c r="D12" s="89"/>
      <c r="E12" s="89"/>
      <c r="F12" s="102"/>
      <c r="G12" s="91"/>
      <c r="H12" s="103"/>
      <c r="I12" s="91">
        <v>1.5775000000000004E-5</v>
      </c>
      <c r="J12" s="92"/>
      <c r="K12" s="92">
        <f t="shared" ref="K12:K14" si="0">IFERROR(I12/$I$11,0)</f>
        <v>1</v>
      </c>
      <c r="L12" s="92">
        <f>I12/'סכום נכסי הקרן'!$C$42</f>
        <v>2.1327970860460611E-8</v>
      </c>
    </row>
    <row r="13" spans="2:12">
      <c r="B13" s="93" t="s">
        <v>1715</v>
      </c>
      <c r="C13" s="88">
        <v>8944</v>
      </c>
      <c r="D13" s="89" t="s">
        <v>472</v>
      </c>
      <c r="E13" s="89" t="s">
        <v>121</v>
      </c>
      <c r="F13" s="102">
        <v>44607</v>
      </c>
      <c r="G13" s="91">
        <v>4.3229500000000005</v>
      </c>
      <c r="H13" s="103">
        <v>0.3649</v>
      </c>
      <c r="I13" s="91">
        <v>1.5773999999999998E-5</v>
      </c>
      <c r="J13" s="92">
        <v>2.5952223954518359E-8</v>
      </c>
      <c r="K13" s="92">
        <f t="shared" si="0"/>
        <v>0.99993660855784439</v>
      </c>
      <c r="L13" s="92">
        <f>I13/'סכום נכסי הקרן'!$C$42</f>
        <v>2.1326618849629514E-8</v>
      </c>
    </row>
    <row r="14" spans="2:12">
      <c r="B14" s="93" t="s">
        <v>1716</v>
      </c>
      <c r="C14" s="88">
        <v>8731</v>
      </c>
      <c r="D14" s="89" t="s">
        <v>143</v>
      </c>
      <c r="E14" s="89" t="s">
        <v>121</v>
      </c>
      <c r="F14" s="102">
        <v>44537</v>
      </c>
      <c r="G14" s="91">
        <v>0.92037000000000024</v>
      </c>
      <c r="H14" s="103">
        <v>1E-4</v>
      </c>
      <c r="I14" s="91">
        <v>9.9999999999999986E-10</v>
      </c>
      <c r="J14" s="92">
        <v>1.4065739455012774E-7</v>
      </c>
      <c r="K14" s="92">
        <f t="shared" si="0"/>
        <v>6.3391442155309006E-5</v>
      </c>
      <c r="L14" s="92">
        <f>I14/'סכום נכסי הקרן'!$C$42</f>
        <v>1.3520108310910049E-12</v>
      </c>
    </row>
    <row r="15" spans="2:12">
      <c r="B15" s="88"/>
      <c r="C15" s="88"/>
      <c r="D15" s="88"/>
      <c r="E15" s="88"/>
      <c r="F15" s="88"/>
      <c r="G15" s="91"/>
      <c r="H15" s="103"/>
      <c r="I15" s="88"/>
      <c r="J15" s="88"/>
      <c r="K15" s="92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24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4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4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12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134</v>
      </c>
      <c r="C1" s="46" t="s" vm="1">
        <v>214</v>
      </c>
    </row>
    <row r="2" spans="2:12">
      <c r="B2" s="46" t="s">
        <v>133</v>
      </c>
      <c r="C2" s="46" t="s">
        <v>2403</v>
      </c>
    </row>
    <row r="3" spans="2:12">
      <c r="B3" s="46" t="s">
        <v>135</v>
      </c>
      <c r="C3" s="68" t="s">
        <v>2404</v>
      </c>
    </row>
    <row r="4" spans="2:12">
      <c r="B4" s="46" t="s">
        <v>136</v>
      </c>
      <c r="C4" s="68">
        <v>14244</v>
      </c>
    </row>
    <row r="6" spans="2:12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ht="26.25" customHeight="1">
      <c r="B7" s="134" t="s">
        <v>88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12" s="3" customFormat="1" ht="63">
      <c r="B8" s="21" t="s">
        <v>104</v>
      </c>
      <c r="C8" s="29" t="s">
        <v>40</v>
      </c>
      <c r="D8" s="29" t="s">
        <v>58</v>
      </c>
      <c r="E8" s="29" t="s">
        <v>91</v>
      </c>
      <c r="F8" s="29" t="s">
        <v>92</v>
      </c>
      <c r="G8" s="29" t="s">
        <v>190</v>
      </c>
      <c r="H8" s="29" t="s">
        <v>189</v>
      </c>
      <c r="I8" s="29" t="s">
        <v>99</v>
      </c>
      <c r="J8" s="29" t="s">
        <v>53</v>
      </c>
      <c r="K8" s="29" t="s">
        <v>137</v>
      </c>
      <c r="L8" s="30" t="s">
        <v>139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45</v>
      </c>
      <c r="C11" s="88"/>
      <c r="D11" s="89"/>
      <c r="E11" s="89"/>
      <c r="F11" s="102"/>
      <c r="G11" s="91"/>
      <c r="H11" s="103"/>
      <c r="I11" s="91">
        <v>4.1322205000000008E-2</v>
      </c>
      <c r="J11" s="92"/>
      <c r="K11" s="92">
        <f>IFERROR(I11/$I$11,0)</f>
        <v>1</v>
      </c>
      <c r="L11" s="92">
        <f>I11/'סכום נכסי הקרן'!$C$42</f>
        <v>5.58680687245629E-5</v>
      </c>
    </row>
    <row r="12" spans="2:12" ht="19.5" customHeight="1">
      <c r="B12" s="115" t="s">
        <v>186</v>
      </c>
      <c r="C12" s="88"/>
      <c r="D12" s="89"/>
      <c r="E12" s="89"/>
      <c r="F12" s="102"/>
      <c r="G12" s="91"/>
      <c r="H12" s="103"/>
      <c r="I12" s="91">
        <v>4.1322205000000001E-2</v>
      </c>
      <c r="J12" s="92"/>
      <c r="K12" s="92">
        <f t="shared" ref="K12:K19" si="0">IFERROR(I12/$I$11,0)</f>
        <v>0.99999999999999978</v>
      </c>
      <c r="L12" s="92">
        <f>I12/'סכום נכסי הקרן'!$C$42</f>
        <v>5.5868068724562893E-5</v>
      </c>
    </row>
    <row r="13" spans="2:12">
      <c r="B13" s="93" t="s">
        <v>1717</v>
      </c>
      <c r="C13" s="88"/>
      <c r="D13" s="89"/>
      <c r="E13" s="89"/>
      <c r="F13" s="102"/>
      <c r="G13" s="91"/>
      <c r="H13" s="103"/>
      <c r="I13" s="91">
        <v>4.1322205000000001E-2</v>
      </c>
      <c r="J13" s="92"/>
      <c r="K13" s="92">
        <f t="shared" si="0"/>
        <v>0.99999999999999978</v>
      </c>
      <c r="L13" s="92">
        <f>I13/'סכום נכסי הקרן'!$C$42</f>
        <v>5.5868068724562893E-5</v>
      </c>
    </row>
    <row r="14" spans="2:12">
      <c r="B14" s="87" t="s">
        <v>1718</v>
      </c>
      <c r="C14" s="88" t="s">
        <v>1719</v>
      </c>
      <c r="D14" s="89" t="s">
        <v>508</v>
      </c>
      <c r="E14" s="89" t="s">
        <v>120</v>
      </c>
      <c r="F14" s="102">
        <v>45140</v>
      </c>
      <c r="G14" s="91">
        <v>-786.52032000000008</v>
      </c>
      <c r="H14" s="103">
        <v>2.6110000000000002</v>
      </c>
      <c r="I14" s="91">
        <v>-2.0536046000000002E-2</v>
      </c>
      <c r="J14" s="92"/>
      <c r="K14" s="92">
        <f t="shared" si="0"/>
        <v>-0.49697362471339557</v>
      </c>
      <c r="L14" s="92">
        <f>I14/'סכום נכסי הקרן'!$C$42</f>
        <v>-2.7764956619783117E-5</v>
      </c>
    </row>
    <row r="15" spans="2:12">
      <c r="B15" s="87" t="s">
        <v>1720</v>
      </c>
      <c r="C15" s="88" t="s">
        <v>1721</v>
      </c>
      <c r="D15" s="89" t="s">
        <v>508</v>
      </c>
      <c r="E15" s="89" t="s">
        <v>120</v>
      </c>
      <c r="F15" s="102">
        <v>45140</v>
      </c>
      <c r="G15" s="91">
        <v>786.52032000000008</v>
      </c>
      <c r="H15" s="103">
        <v>7.4800000000000005E-2</v>
      </c>
      <c r="I15" s="91">
        <v>5.8831700000000009E-4</v>
      </c>
      <c r="J15" s="92"/>
      <c r="K15" s="92">
        <f t="shared" si="0"/>
        <v>1.4237308972258377E-2</v>
      </c>
      <c r="L15" s="92">
        <f>I15/'סכום נכסי הקרן'!$C$42</f>
        <v>7.9541095611496701E-7</v>
      </c>
    </row>
    <row r="16" spans="2:12" s="6" customFormat="1">
      <c r="B16" s="87" t="s">
        <v>1722</v>
      </c>
      <c r="C16" s="88" t="s">
        <v>1723</v>
      </c>
      <c r="D16" s="89" t="s">
        <v>508</v>
      </c>
      <c r="E16" s="89" t="s">
        <v>120</v>
      </c>
      <c r="F16" s="102">
        <v>45180</v>
      </c>
      <c r="G16" s="91">
        <v>2621.7343999999998</v>
      </c>
      <c r="H16" s="103">
        <v>0.62319999999999998</v>
      </c>
      <c r="I16" s="91">
        <v>1.6338649000000004E-2</v>
      </c>
      <c r="J16" s="92"/>
      <c r="K16" s="92">
        <f t="shared" si="0"/>
        <v>0.39539634925096567</v>
      </c>
      <c r="L16" s="92">
        <f>I16/'סכום נכסי הקרן'!$C$42</f>
        <v>2.2090030413394226E-5</v>
      </c>
    </row>
    <row r="17" spans="2:12" s="6" customFormat="1">
      <c r="B17" s="87" t="s">
        <v>1722</v>
      </c>
      <c r="C17" s="88" t="s">
        <v>1724</v>
      </c>
      <c r="D17" s="89" t="s">
        <v>508</v>
      </c>
      <c r="E17" s="89" t="s">
        <v>120</v>
      </c>
      <c r="F17" s="102">
        <v>45180</v>
      </c>
      <c r="G17" s="91">
        <v>2621.7343999999998</v>
      </c>
      <c r="H17" s="103">
        <v>0.62319999999999998</v>
      </c>
      <c r="I17" s="91">
        <v>1.6338649000000004E-2</v>
      </c>
      <c r="J17" s="92"/>
      <c r="K17" s="92">
        <f t="shared" si="0"/>
        <v>0.39539634925096567</v>
      </c>
      <c r="L17" s="92">
        <f>I17/'סכום נכסי הקרן'!$C$42</f>
        <v>2.2090030413394226E-5</v>
      </c>
    </row>
    <row r="18" spans="2:12" s="6" customFormat="1">
      <c r="B18" s="87" t="s">
        <v>1725</v>
      </c>
      <c r="C18" s="88" t="s">
        <v>1726</v>
      </c>
      <c r="D18" s="89" t="s">
        <v>508</v>
      </c>
      <c r="E18" s="89" t="s">
        <v>120</v>
      </c>
      <c r="F18" s="102">
        <v>45181</v>
      </c>
      <c r="G18" s="91">
        <v>2621.7343999999998</v>
      </c>
      <c r="H18" s="103">
        <v>0.62319999999999998</v>
      </c>
      <c r="I18" s="91">
        <v>1.6338649000000004E-2</v>
      </c>
      <c r="J18" s="92"/>
      <c r="K18" s="92">
        <f t="shared" si="0"/>
        <v>0.39539634925096567</v>
      </c>
      <c r="L18" s="92">
        <f>I18/'סכום נכסי הקרן'!$C$42</f>
        <v>2.2090030413394226E-5</v>
      </c>
    </row>
    <row r="19" spans="2:12">
      <c r="B19" s="87" t="s">
        <v>1725</v>
      </c>
      <c r="C19" s="88" t="s">
        <v>1727</v>
      </c>
      <c r="D19" s="89" t="s">
        <v>508</v>
      </c>
      <c r="E19" s="89" t="s">
        <v>120</v>
      </c>
      <c r="F19" s="102">
        <v>45182</v>
      </c>
      <c r="G19" s="91">
        <v>1966.3008000000002</v>
      </c>
      <c r="H19" s="103">
        <v>0.62319999999999998</v>
      </c>
      <c r="I19" s="91">
        <v>1.2253987000000003E-2</v>
      </c>
      <c r="J19" s="92"/>
      <c r="K19" s="92">
        <f t="shared" si="0"/>
        <v>0.29654726798824022</v>
      </c>
      <c r="L19" s="92">
        <f>I19/'סכום נכסי הקרן'!$C$42</f>
        <v>1.6567523148048376E-5</v>
      </c>
    </row>
    <row r="20" spans="2:12">
      <c r="B20" s="93"/>
      <c r="C20" s="88"/>
      <c r="D20" s="88"/>
      <c r="E20" s="88"/>
      <c r="F20" s="88"/>
      <c r="G20" s="91"/>
      <c r="H20" s="103"/>
      <c r="I20" s="88"/>
      <c r="J20" s="88"/>
      <c r="K20" s="92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0" t="s">
        <v>205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100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0" t="s">
        <v>188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196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70" zoomScaleNormal="70" workbookViewId="0">
      <selection activeCell="H13" sqref="H13:I13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2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134</v>
      </c>
      <c r="C1" s="46" t="s" vm="1">
        <v>214</v>
      </c>
    </row>
    <row r="2" spans="2:12">
      <c r="B2" s="46" t="s">
        <v>133</v>
      </c>
      <c r="C2" s="46" t="s">
        <v>2403</v>
      </c>
    </row>
    <row r="3" spans="2:12">
      <c r="B3" s="46" t="s">
        <v>135</v>
      </c>
      <c r="C3" s="68" t="s">
        <v>2404</v>
      </c>
    </row>
    <row r="4" spans="2:12">
      <c r="B4" s="46" t="s">
        <v>136</v>
      </c>
      <c r="C4" s="68">
        <v>14244</v>
      </c>
    </row>
    <row r="6" spans="2:12" ht="26.25" customHeight="1">
      <c r="B6" s="134" t="s">
        <v>160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s="3" customFormat="1" ht="63">
      <c r="B7" s="66" t="s">
        <v>103</v>
      </c>
      <c r="C7" s="49" t="s">
        <v>40</v>
      </c>
      <c r="D7" s="49" t="s">
        <v>105</v>
      </c>
      <c r="E7" s="49" t="s">
        <v>14</v>
      </c>
      <c r="F7" s="49" t="s">
        <v>59</v>
      </c>
      <c r="G7" s="49" t="s">
        <v>91</v>
      </c>
      <c r="H7" s="49" t="s">
        <v>16</v>
      </c>
      <c r="I7" s="49" t="s">
        <v>18</v>
      </c>
      <c r="J7" s="49" t="s">
        <v>54</v>
      </c>
      <c r="K7" s="49" t="s">
        <v>137</v>
      </c>
      <c r="L7" s="51" t="s">
        <v>138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5" t="s">
        <v>39</v>
      </c>
      <c r="C10" s="75"/>
      <c r="D10" s="75"/>
      <c r="E10" s="75"/>
      <c r="F10" s="75"/>
      <c r="G10" s="76"/>
      <c r="H10" s="77"/>
      <c r="I10" s="77"/>
      <c r="J10" s="78">
        <f>J11+J48</f>
        <v>137.734668145</v>
      </c>
      <c r="K10" s="79">
        <f t="shared" ref="K10:K18" si="0">IFERROR(J10/$J$10,0)</f>
        <v>1</v>
      </c>
      <c r="L10" s="79">
        <f>J10/'סכום נכסי הקרן'!$C$42</f>
        <v>0.18621876314876526</v>
      </c>
    </row>
    <row r="11" spans="2:12">
      <c r="B11" s="80" t="s">
        <v>184</v>
      </c>
      <c r="C11" s="81"/>
      <c r="D11" s="81"/>
      <c r="E11" s="81"/>
      <c r="F11" s="81"/>
      <c r="G11" s="82"/>
      <c r="H11" s="83"/>
      <c r="I11" s="83"/>
      <c r="J11" s="84">
        <f>J12+J20</f>
        <v>133.133370192</v>
      </c>
      <c r="K11" s="85">
        <f t="shared" si="0"/>
        <v>0.96659302980890771</v>
      </c>
      <c r="L11" s="85">
        <f>J11/'סכום נכסי הקרן'!$C$42</f>
        <v>0.17999775847923238</v>
      </c>
    </row>
    <row r="12" spans="2:12">
      <c r="B12" s="86" t="s">
        <v>37</v>
      </c>
      <c r="C12" s="81"/>
      <c r="D12" s="81"/>
      <c r="E12" s="81"/>
      <c r="F12" s="81"/>
      <c r="G12" s="82"/>
      <c r="H12" s="83"/>
      <c r="I12" s="83"/>
      <c r="J12" s="84">
        <f>SUM(J13:J18)</f>
        <v>94.946870712999996</v>
      </c>
      <c r="K12" s="85">
        <f t="shared" si="0"/>
        <v>0.68934620449402617</v>
      </c>
      <c r="L12" s="85">
        <f>J12/'סכום נכסי הקרן'!$C$42</f>
        <v>0.12836919758217336</v>
      </c>
    </row>
    <row r="13" spans="2:12">
      <c r="B13" s="87" t="s">
        <v>2363</v>
      </c>
      <c r="C13" s="88" t="s">
        <v>2364</v>
      </c>
      <c r="D13" s="88">
        <v>11</v>
      </c>
      <c r="E13" s="88" t="s">
        <v>297</v>
      </c>
      <c r="F13" s="88" t="s">
        <v>298</v>
      </c>
      <c r="G13" s="89" t="s">
        <v>121</v>
      </c>
      <c r="H13" s="90"/>
      <c r="I13" s="90"/>
      <c r="J13" s="91">
        <v>10.839721840000003</v>
      </c>
      <c r="K13" s="92">
        <f t="shared" si="0"/>
        <v>7.870002509889884E-2</v>
      </c>
      <c r="L13" s="92">
        <f>J13/'סכום נכסי הקרן'!$C$42</f>
        <v>1.4655421333693724E-2</v>
      </c>
    </row>
    <row r="14" spans="2:12">
      <c r="B14" s="87" t="s">
        <v>2365</v>
      </c>
      <c r="C14" s="88" t="s">
        <v>2366</v>
      </c>
      <c r="D14" s="88">
        <v>12</v>
      </c>
      <c r="E14" s="88" t="s">
        <v>297</v>
      </c>
      <c r="F14" s="88" t="s">
        <v>298</v>
      </c>
      <c r="G14" s="89" t="s">
        <v>121</v>
      </c>
      <c r="H14" s="90"/>
      <c r="I14" s="90"/>
      <c r="J14" s="91">
        <v>4.6889999710000012</v>
      </c>
      <c r="K14" s="92">
        <f t="shared" si="0"/>
        <v>3.4043716329019376E-2</v>
      </c>
      <c r="L14" s="92">
        <f>J14/'סכום נכסי הקרן'!$C$42</f>
        <v>6.3395787477774105E-3</v>
      </c>
    </row>
    <row r="15" spans="2:12">
      <c r="B15" s="87" t="s">
        <v>2365</v>
      </c>
      <c r="C15" s="88" t="s">
        <v>2367</v>
      </c>
      <c r="D15" s="88">
        <v>12</v>
      </c>
      <c r="E15" s="88" t="s">
        <v>297</v>
      </c>
      <c r="F15" s="88" t="s">
        <v>298</v>
      </c>
      <c r="G15" s="89" t="s">
        <v>121</v>
      </c>
      <c r="H15" s="90"/>
      <c r="I15" s="90"/>
      <c r="J15" s="91">
        <v>2.0450000000000003E-2</v>
      </c>
      <c r="K15" s="92">
        <f t="shared" si="0"/>
        <v>1.4847387571639763E-4</v>
      </c>
      <c r="L15" s="92">
        <f>J15/'סכום נכסי הקרן'!$C$42</f>
        <v>2.764862149581106E-5</v>
      </c>
    </row>
    <row r="16" spans="2:12">
      <c r="B16" s="87" t="s">
        <v>2368</v>
      </c>
      <c r="C16" s="88" t="s">
        <v>2369</v>
      </c>
      <c r="D16" s="88">
        <v>10</v>
      </c>
      <c r="E16" s="88" t="s">
        <v>297</v>
      </c>
      <c r="F16" s="88" t="s">
        <v>298</v>
      </c>
      <c r="G16" s="89" t="s">
        <v>121</v>
      </c>
      <c r="H16" s="90"/>
      <c r="I16" s="90"/>
      <c r="J16" s="91">
        <v>68.03403999999999</v>
      </c>
      <c r="K16" s="92">
        <f t="shared" si="0"/>
        <v>0.49395000486280793</v>
      </c>
      <c r="L16" s="92">
        <f>J16/'סכום נכסי הקרן'!$C$42</f>
        <v>9.1982758962878677E-2</v>
      </c>
    </row>
    <row r="17" spans="2:12">
      <c r="B17" s="87" t="s">
        <v>2368</v>
      </c>
      <c r="C17" s="88" t="s">
        <v>2370</v>
      </c>
      <c r="D17" s="88">
        <v>10</v>
      </c>
      <c r="E17" s="88" t="s">
        <v>297</v>
      </c>
      <c r="F17" s="88" t="s">
        <v>298</v>
      </c>
      <c r="G17" s="89" t="s">
        <v>121</v>
      </c>
      <c r="H17" s="90"/>
      <c r="I17" s="90"/>
      <c r="J17" s="91">
        <v>9.6467609930000009</v>
      </c>
      <c r="K17" s="92">
        <f t="shared" si="0"/>
        <v>7.0038728251367949E-2</v>
      </c>
      <c r="L17" s="92">
        <f>J17/'סכום נכסי הקרן'!$C$42</f>
        <v>1.3042525347482221E-2</v>
      </c>
    </row>
    <row r="18" spans="2:12">
      <c r="B18" s="87" t="s">
        <v>2371</v>
      </c>
      <c r="C18" s="88" t="s">
        <v>2372</v>
      </c>
      <c r="D18" s="88">
        <v>20</v>
      </c>
      <c r="E18" s="88" t="s">
        <v>297</v>
      </c>
      <c r="F18" s="88" t="s">
        <v>298</v>
      </c>
      <c r="G18" s="89" t="s">
        <v>121</v>
      </c>
      <c r="H18" s="90"/>
      <c r="I18" s="90"/>
      <c r="J18" s="91">
        <v>1.7168979090000003</v>
      </c>
      <c r="K18" s="92">
        <f t="shared" si="0"/>
        <v>1.2465256076215599E-2</v>
      </c>
      <c r="L18" s="92">
        <f>J18/'סכום נכסי הקרן'!$C$42</f>
        <v>2.3212645688454993E-3</v>
      </c>
    </row>
    <row r="19" spans="2:12">
      <c r="B19" s="93"/>
      <c r="C19" s="88"/>
      <c r="D19" s="88"/>
      <c r="E19" s="88"/>
      <c r="F19" s="88"/>
      <c r="G19" s="88"/>
      <c r="H19" s="88"/>
      <c r="I19" s="88"/>
      <c r="J19" s="88"/>
      <c r="K19" s="92"/>
      <c r="L19" s="88"/>
    </row>
    <row r="20" spans="2:12">
      <c r="B20" s="86" t="s">
        <v>38</v>
      </c>
      <c r="C20" s="81"/>
      <c r="D20" s="81"/>
      <c r="E20" s="81"/>
      <c r="F20" s="81"/>
      <c r="G20" s="82"/>
      <c r="H20" s="83"/>
      <c r="I20" s="83"/>
      <c r="J20" s="84">
        <f>SUM(J21:J46)</f>
        <v>38.186499479000005</v>
      </c>
      <c r="K20" s="85">
        <f t="shared" ref="K20:K46" si="1">IFERROR(J20/$J$10,0)</f>
        <v>0.2772468253148816</v>
      </c>
      <c r="L20" s="85">
        <f>J20/'סכום נכסי הקרן'!$C$42</f>
        <v>5.1628560897059035E-2</v>
      </c>
    </row>
    <row r="21" spans="2:12">
      <c r="B21" s="87" t="s">
        <v>2363</v>
      </c>
      <c r="C21" s="88" t="s">
        <v>2373</v>
      </c>
      <c r="D21" s="88">
        <v>11</v>
      </c>
      <c r="E21" s="88" t="s">
        <v>297</v>
      </c>
      <c r="F21" s="88" t="s">
        <v>298</v>
      </c>
      <c r="G21" s="89" t="s">
        <v>122</v>
      </c>
      <c r="H21" s="90"/>
      <c r="I21" s="90"/>
      <c r="J21" s="91">
        <v>1.2197880000000001E-3</v>
      </c>
      <c r="K21" s="92">
        <f t="shared" si="1"/>
        <v>8.8560709981590828E-6</v>
      </c>
      <c r="L21" s="92">
        <f>J21/'סכום נכסי הקרן'!$C$42</f>
        <v>1.6491665876348352E-6</v>
      </c>
    </row>
    <row r="22" spans="2:12">
      <c r="B22" s="87" t="s">
        <v>2363</v>
      </c>
      <c r="C22" s="88" t="s">
        <v>2374</v>
      </c>
      <c r="D22" s="88">
        <v>11</v>
      </c>
      <c r="E22" s="88" t="s">
        <v>297</v>
      </c>
      <c r="F22" s="88" t="s">
        <v>298</v>
      </c>
      <c r="G22" s="89" t="s">
        <v>124</v>
      </c>
      <c r="H22" s="90"/>
      <c r="I22" s="90"/>
      <c r="J22" s="91">
        <v>2.2600000000000001E-7</v>
      </c>
      <c r="K22" s="92">
        <f t="shared" si="1"/>
        <v>1.6408359859122672E-9</v>
      </c>
      <c r="L22" s="92">
        <f>J22/'סכום נכסי הקרן'!$C$42</f>
        <v>3.0555444782656719E-10</v>
      </c>
    </row>
    <row r="23" spans="2:12">
      <c r="B23" s="87" t="s">
        <v>2363</v>
      </c>
      <c r="C23" s="88" t="s">
        <v>2375</v>
      </c>
      <c r="D23" s="88">
        <v>11</v>
      </c>
      <c r="E23" s="88" t="s">
        <v>297</v>
      </c>
      <c r="F23" s="88" t="s">
        <v>298</v>
      </c>
      <c r="G23" s="89" t="s">
        <v>123</v>
      </c>
      <c r="H23" s="90"/>
      <c r="I23" s="90"/>
      <c r="J23" s="91">
        <v>3.4780000000000004E-6</v>
      </c>
      <c r="K23" s="92">
        <f t="shared" si="1"/>
        <v>2.5251449376118875E-8</v>
      </c>
      <c r="L23" s="92">
        <f>J23/'סכום נכסי הקרן'!$C$42</f>
        <v>4.7022936705345162E-9</v>
      </c>
    </row>
    <row r="24" spans="2:12">
      <c r="B24" s="87" t="s">
        <v>2363</v>
      </c>
      <c r="C24" s="88" t="s">
        <v>2376</v>
      </c>
      <c r="D24" s="88">
        <v>11</v>
      </c>
      <c r="E24" s="88" t="s">
        <v>297</v>
      </c>
      <c r="F24" s="88" t="s">
        <v>298</v>
      </c>
      <c r="G24" s="89" t="s">
        <v>120</v>
      </c>
      <c r="H24" s="90"/>
      <c r="I24" s="90"/>
      <c r="J24" s="91">
        <v>2.9812440040000006</v>
      </c>
      <c r="K24" s="92">
        <f t="shared" si="1"/>
        <v>2.1644833825435292E-2</v>
      </c>
      <c r="L24" s="92">
        <f>J24/'סכום נכסי הקרן'!$C$42</f>
        <v>4.0306741835331164E-3</v>
      </c>
    </row>
    <row r="25" spans="2:12">
      <c r="B25" s="87" t="s">
        <v>2365</v>
      </c>
      <c r="C25" s="88" t="s">
        <v>2377</v>
      </c>
      <c r="D25" s="88">
        <v>12</v>
      </c>
      <c r="E25" s="88" t="s">
        <v>297</v>
      </c>
      <c r="F25" s="88" t="s">
        <v>298</v>
      </c>
      <c r="G25" s="89" t="s">
        <v>122</v>
      </c>
      <c r="H25" s="90"/>
      <c r="I25" s="90"/>
      <c r="J25" s="91">
        <v>1.1661074000000002E-2</v>
      </c>
      <c r="K25" s="92">
        <f t="shared" si="1"/>
        <v>8.4663317936220834E-5</v>
      </c>
      <c r="L25" s="92">
        <f>J25/'סכום נכסי הקרן'!$C$42</f>
        <v>1.5765898350153716E-5</v>
      </c>
    </row>
    <row r="26" spans="2:12">
      <c r="B26" s="87" t="s">
        <v>2365</v>
      </c>
      <c r="C26" s="88" t="s">
        <v>2378</v>
      </c>
      <c r="D26" s="88">
        <v>12</v>
      </c>
      <c r="E26" s="88" t="s">
        <v>297</v>
      </c>
      <c r="F26" s="88" t="s">
        <v>298</v>
      </c>
      <c r="G26" s="89" t="s">
        <v>123</v>
      </c>
      <c r="H26" s="90"/>
      <c r="I26" s="90"/>
      <c r="J26" s="91">
        <v>0.16624686300000002</v>
      </c>
      <c r="K26" s="92">
        <f t="shared" si="1"/>
        <v>1.2070081210417108E-3</v>
      </c>
      <c r="L26" s="92">
        <f>J26/'סכום נכסי הקרן'!$C$42</f>
        <v>2.2476755941090251E-4</v>
      </c>
    </row>
    <row r="27" spans="2:12">
      <c r="B27" s="87" t="s">
        <v>2365</v>
      </c>
      <c r="C27" s="88" t="s">
        <v>2379</v>
      </c>
      <c r="D27" s="88">
        <v>12</v>
      </c>
      <c r="E27" s="88" t="s">
        <v>297</v>
      </c>
      <c r="F27" s="88" t="s">
        <v>298</v>
      </c>
      <c r="G27" s="89" t="s">
        <v>120</v>
      </c>
      <c r="H27" s="90"/>
      <c r="I27" s="90"/>
      <c r="J27" s="91">
        <v>6.2950210280000007</v>
      </c>
      <c r="K27" s="92">
        <f t="shared" si="1"/>
        <v>4.5703969180605458E-2</v>
      </c>
      <c r="L27" s="92">
        <f>J27/'סכום נכסי הקרן'!$C$42</f>
        <v>8.5109366118016356E-3</v>
      </c>
    </row>
    <row r="28" spans="2:12">
      <c r="B28" s="87" t="s">
        <v>2365</v>
      </c>
      <c r="C28" s="88" t="s">
        <v>2380</v>
      </c>
      <c r="D28" s="88">
        <v>12</v>
      </c>
      <c r="E28" s="88" t="s">
        <v>297</v>
      </c>
      <c r="F28" s="88" t="s">
        <v>298</v>
      </c>
      <c r="G28" s="89" t="s">
        <v>129</v>
      </c>
      <c r="H28" s="90"/>
      <c r="I28" s="90"/>
      <c r="J28" s="91">
        <v>8.3302000000000007E-4</v>
      </c>
      <c r="K28" s="92">
        <f t="shared" si="1"/>
        <v>6.0480052786930833E-6</v>
      </c>
      <c r="L28" s="92">
        <f>J28/'סכום נכסי הקרן'!$C$42</f>
        <v>1.1262520625154292E-6</v>
      </c>
    </row>
    <row r="29" spans="2:12">
      <c r="B29" s="87" t="s">
        <v>2365</v>
      </c>
      <c r="C29" s="88" t="s">
        <v>2381</v>
      </c>
      <c r="D29" s="88">
        <v>12</v>
      </c>
      <c r="E29" s="88" t="s">
        <v>297</v>
      </c>
      <c r="F29" s="88" t="s">
        <v>298</v>
      </c>
      <c r="G29" s="89" t="s">
        <v>128</v>
      </c>
      <c r="H29" s="90"/>
      <c r="I29" s="90"/>
      <c r="J29" s="91">
        <v>1.9459900000000003E-4</v>
      </c>
      <c r="K29" s="92">
        <f t="shared" si="1"/>
        <v>1.4128541682413333E-6</v>
      </c>
      <c r="L29" s="92">
        <f>J29/'סכום נכסי הקרן'!$C$42</f>
        <v>2.6309995571947854E-7</v>
      </c>
    </row>
    <row r="30" spans="2:12">
      <c r="B30" s="87" t="s">
        <v>2368</v>
      </c>
      <c r="C30" s="88" t="s">
        <v>2382</v>
      </c>
      <c r="D30" s="88">
        <v>10</v>
      </c>
      <c r="E30" s="88" t="s">
        <v>297</v>
      </c>
      <c r="F30" s="88" t="s">
        <v>298</v>
      </c>
      <c r="G30" s="89" t="s">
        <v>125</v>
      </c>
      <c r="H30" s="90"/>
      <c r="I30" s="90"/>
      <c r="J30" s="91">
        <v>3.6691800000000009E-4</v>
      </c>
      <c r="K30" s="92">
        <f t="shared" si="1"/>
        <v>2.6639480454821122E-6</v>
      </c>
      <c r="L30" s="92">
        <f>J30/'סכום נכסי הקרן'!$C$42</f>
        <v>4.960771101222496E-7</v>
      </c>
    </row>
    <row r="31" spans="2:12">
      <c r="B31" s="87" t="s">
        <v>2368</v>
      </c>
      <c r="C31" s="88" t="s">
        <v>2383</v>
      </c>
      <c r="D31" s="88">
        <v>10</v>
      </c>
      <c r="E31" s="88" t="s">
        <v>297</v>
      </c>
      <c r="F31" s="88" t="s">
        <v>298</v>
      </c>
      <c r="G31" s="89" t="s">
        <v>122</v>
      </c>
      <c r="H31" s="90"/>
      <c r="I31" s="90"/>
      <c r="J31" s="91">
        <v>0.12616227000000002</v>
      </c>
      <c r="K31" s="92">
        <f t="shared" si="1"/>
        <v>9.1598049858575075E-4</v>
      </c>
      <c r="L31" s="92">
        <f>J31/'סכום נכסי הקרן'!$C$42</f>
        <v>1.7057275551502781E-4</v>
      </c>
    </row>
    <row r="32" spans="2:12">
      <c r="B32" s="87" t="s">
        <v>2368</v>
      </c>
      <c r="C32" s="88" t="s">
        <v>2384</v>
      </c>
      <c r="D32" s="88">
        <v>10</v>
      </c>
      <c r="E32" s="88" t="s">
        <v>297</v>
      </c>
      <c r="F32" s="88" t="s">
        <v>298</v>
      </c>
      <c r="G32" s="89" t="s">
        <v>123</v>
      </c>
      <c r="H32" s="90"/>
      <c r="I32" s="90"/>
      <c r="J32" s="91">
        <v>0.15177819900000006</v>
      </c>
      <c r="K32" s="92">
        <f t="shared" si="1"/>
        <v>1.1019607557351918E-3</v>
      </c>
      <c r="L32" s="92">
        <f>J32/'סכום נכסי הקרן'!$C$42</f>
        <v>2.0520576897148604E-4</v>
      </c>
    </row>
    <row r="33" spans="2:12">
      <c r="B33" s="87" t="s">
        <v>2368</v>
      </c>
      <c r="C33" s="88" t="s">
        <v>2385</v>
      </c>
      <c r="D33" s="88">
        <v>10</v>
      </c>
      <c r="E33" s="88" t="s">
        <v>297</v>
      </c>
      <c r="F33" s="88" t="s">
        <v>298</v>
      </c>
      <c r="G33" s="89" t="s">
        <v>124</v>
      </c>
      <c r="H33" s="90"/>
      <c r="I33" s="90"/>
      <c r="J33" s="91">
        <v>2.1065700000000003E-4</v>
      </c>
      <c r="K33" s="92">
        <f t="shared" si="1"/>
        <v>1.5294406472757544E-6</v>
      </c>
      <c r="L33" s="92">
        <f>J33/'סכום נכסי הקרן'!$C$42</f>
        <v>2.8481054564513792E-7</v>
      </c>
    </row>
    <row r="34" spans="2:12">
      <c r="B34" s="87" t="s">
        <v>2368</v>
      </c>
      <c r="C34" s="88" t="s">
        <v>2386</v>
      </c>
      <c r="D34" s="88">
        <v>10</v>
      </c>
      <c r="E34" s="88" t="s">
        <v>297</v>
      </c>
      <c r="F34" s="88" t="s">
        <v>298</v>
      </c>
      <c r="G34" s="89" t="s">
        <v>129</v>
      </c>
      <c r="H34" s="90"/>
      <c r="I34" s="90"/>
      <c r="J34" s="91">
        <v>8.310024000000002E-2</v>
      </c>
      <c r="K34" s="92">
        <f t="shared" si="1"/>
        <v>6.0333568243338962E-4</v>
      </c>
      <c r="L34" s="92">
        <f>J34/'סכום נכסי הקרן'!$C$42</f>
        <v>1.1235242454626202E-4</v>
      </c>
    </row>
    <row r="35" spans="2:12">
      <c r="B35" s="87" t="s">
        <v>2368</v>
      </c>
      <c r="C35" s="88" t="s">
        <v>2387</v>
      </c>
      <c r="D35" s="88">
        <v>10</v>
      </c>
      <c r="E35" s="88" t="s">
        <v>297</v>
      </c>
      <c r="F35" s="88" t="s">
        <v>298</v>
      </c>
      <c r="G35" s="89" t="s">
        <v>1463</v>
      </c>
      <c r="H35" s="90"/>
      <c r="I35" s="90"/>
      <c r="J35" s="91">
        <v>4.1489520000000009E-3</v>
      </c>
      <c r="K35" s="92">
        <f t="shared" si="1"/>
        <v>3.0122786484171121E-5</v>
      </c>
      <c r="L35" s="92">
        <f>J35/'סכום נכסי הקרן'!$C$42</f>
        <v>5.6094280416766891E-6</v>
      </c>
    </row>
    <row r="36" spans="2:12">
      <c r="B36" s="87" t="s">
        <v>2368</v>
      </c>
      <c r="C36" s="88" t="s">
        <v>2388</v>
      </c>
      <c r="D36" s="88">
        <v>10</v>
      </c>
      <c r="E36" s="88" t="s">
        <v>297</v>
      </c>
      <c r="F36" s="88" t="s">
        <v>298</v>
      </c>
      <c r="G36" s="89" t="s">
        <v>128</v>
      </c>
      <c r="H36" s="90"/>
      <c r="I36" s="90"/>
      <c r="J36" s="91">
        <v>9.3350000000000006E-5</v>
      </c>
      <c r="K36" s="92">
        <f t="shared" si="1"/>
        <v>6.7775238621641656E-7</v>
      </c>
      <c r="L36" s="92">
        <f>J36/'סכום נכסי הקרן'!$C$42</f>
        <v>1.2621021108234533E-7</v>
      </c>
    </row>
    <row r="37" spans="2:12">
      <c r="B37" s="87" t="s">
        <v>2368</v>
      </c>
      <c r="C37" s="88" t="s">
        <v>2389</v>
      </c>
      <c r="D37" s="88">
        <v>10</v>
      </c>
      <c r="E37" s="88" t="s">
        <v>297</v>
      </c>
      <c r="F37" s="88" t="s">
        <v>298</v>
      </c>
      <c r="G37" s="89" t="s">
        <v>120</v>
      </c>
      <c r="H37" s="90"/>
      <c r="I37" s="90"/>
      <c r="J37" s="91">
        <v>1.5285700000000004</v>
      </c>
      <c r="K37" s="92">
        <f t="shared" si="1"/>
        <v>1.1097932137105818E-2</v>
      </c>
      <c r="L37" s="92">
        <f>J37/'סכום נכסי הקרן'!$C$42</f>
        <v>2.0666431960807783E-3</v>
      </c>
    </row>
    <row r="38" spans="2:12">
      <c r="B38" s="87" t="s">
        <v>2368</v>
      </c>
      <c r="C38" s="88" t="s">
        <v>2390</v>
      </c>
      <c r="D38" s="88">
        <v>10</v>
      </c>
      <c r="E38" s="88" t="s">
        <v>297</v>
      </c>
      <c r="F38" s="88" t="s">
        <v>298</v>
      </c>
      <c r="G38" s="89" t="s">
        <v>120</v>
      </c>
      <c r="H38" s="90"/>
      <c r="I38" s="90"/>
      <c r="J38" s="91">
        <v>18.724163764000004</v>
      </c>
      <c r="K38" s="92">
        <f t="shared" si="1"/>
        <v>0.13594372438091012</v>
      </c>
      <c r="L38" s="92">
        <f>J38/'סכום נכסי הקרן'!$C$42</f>
        <v>2.5315272212049728E-2</v>
      </c>
    </row>
    <row r="39" spans="2:12">
      <c r="B39" s="87" t="s">
        <v>2371</v>
      </c>
      <c r="C39" s="88" t="s">
        <v>2391</v>
      </c>
      <c r="D39" s="88">
        <v>20</v>
      </c>
      <c r="E39" s="88" t="s">
        <v>297</v>
      </c>
      <c r="F39" s="88" t="s">
        <v>298</v>
      </c>
      <c r="G39" s="89" t="s">
        <v>123</v>
      </c>
      <c r="H39" s="90"/>
      <c r="I39" s="90"/>
      <c r="J39" s="91">
        <v>2.3043000000000003E-5</v>
      </c>
      <c r="K39" s="92">
        <f t="shared" si="1"/>
        <v>1.6729992753706359E-7</v>
      </c>
      <c r="L39" s="92">
        <f>J39/'סכום נכסי הקרן'!$C$42</f>
        <v>3.1154385580830036E-8</v>
      </c>
    </row>
    <row r="40" spans="2:12">
      <c r="B40" s="87" t="s">
        <v>2371</v>
      </c>
      <c r="C40" s="88" t="s">
        <v>2392</v>
      </c>
      <c r="D40" s="88">
        <v>20</v>
      </c>
      <c r="E40" s="88" t="s">
        <v>297</v>
      </c>
      <c r="F40" s="88" t="s">
        <v>298</v>
      </c>
      <c r="G40" s="89" t="s">
        <v>122</v>
      </c>
      <c r="H40" s="90"/>
      <c r="I40" s="90"/>
      <c r="J40" s="91">
        <v>7.0824000000000012E-5</v>
      </c>
      <c r="K40" s="92">
        <f t="shared" si="1"/>
        <v>5.1420605250553279E-7</v>
      </c>
      <c r="L40" s="92">
        <f>J40/'סכום נכסי הקרן'!$C$42</f>
        <v>9.5754815101189365E-8</v>
      </c>
    </row>
    <row r="41" spans="2:12">
      <c r="B41" s="87" t="s">
        <v>2371</v>
      </c>
      <c r="C41" s="88" t="s">
        <v>2393</v>
      </c>
      <c r="D41" s="88">
        <v>20</v>
      </c>
      <c r="E41" s="88" t="s">
        <v>297</v>
      </c>
      <c r="F41" s="88" t="s">
        <v>298</v>
      </c>
      <c r="G41" s="89" t="s">
        <v>129</v>
      </c>
      <c r="H41" s="90"/>
      <c r="I41" s="90"/>
      <c r="J41" s="91">
        <v>3.3900000000000006E-7</v>
      </c>
      <c r="K41" s="92">
        <f t="shared" si="1"/>
        <v>2.4612539788684011E-9</v>
      </c>
      <c r="L41" s="92">
        <f>J41/'סכום נכסי הקרן'!$C$42</f>
        <v>4.5833167173985081E-10</v>
      </c>
    </row>
    <row r="42" spans="2:12">
      <c r="B42" s="87" t="s">
        <v>2371</v>
      </c>
      <c r="C42" s="88" t="s">
        <v>2394</v>
      </c>
      <c r="D42" s="88">
        <v>20</v>
      </c>
      <c r="E42" s="88" t="s">
        <v>297</v>
      </c>
      <c r="F42" s="88" t="s">
        <v>298</v>
      </c>
      <c r="G42" s="89" t="s">
        <v>120</v>
      </c>
      <c r="H42" s="90"/>
      <c r="I42" s="90"/>
      <c r="J42" s="91">
        <v>8.1055454260000008</v>
      </c>
      <c r="K42" s="92">
        <f t="shared" si="1"/>
        <v>5.8848985046138842E-2</v>
      </c>
      <c r="L42" s="92">
        <f>J42/'סכום נכסי הקרן'!$C$42</f>
        <v>1.0958785207852156E-2</v>
      </c>
    </row>
    <row r="43" spans="2:12">
      <c r="B43" s="87" t="s">
        <v>2371</v>
      </c>
      <c r="C43" s="88" t="s">
        <v>2395</v>
      </c>
      <c r="D43" s="88">
        <v>20</v>
      </c>
      <c r="E43" s="88" t="s">
        <v>297</v>
      </c>
      <c r="F43" s="88" t="s">
        <v>298</v>
      </c>
      <c r="G43" s="89" t="s">
        <v>126</v>
      </c>
      <c r="H43" s="90"/>
      <c r="I43" s="90"/>
      <c r="J43" s="91">
        <v>3E-9</v>
      </c>
      <c r="K43" s="92">
        <f t="shared" si="1"/>
        <v>2.1781008662552217E-11</v>
      </c>
      <c r="L43" s="92">
        <f>J43/'סכום נכסי הקרן'!$C$42</f>
        <v>4.0560324932730157E-12</v>
      </c>
    </row>
    <row r="44" spans="2:12">
      <c r="B44" s="87" t="s">
        <v>2371</v>
      </c>
      <c r="C44" s="88" t="s">
        <v>2396</v>
      </c>
      <c r="D44" s="88">
        <v>20</v>
      </c>
      <c r="E44" s="88" t="s">
        <v>297</v>
      </c>
      <c r="F44" s="88" t="s">
        <v>298</v>
      </c>
      <c r="G44" s="89" t="s">
        <v>122</v>
      </c>
      <c r="H44" s="90"/>
      <c r="I44" s="90"/>
      <c r="J44" s="91">
        <v>2.9591610000000005E-3</v>
      </c>
      <c r="K44" s="92">
        <f t="shared" si="1"/>
        <v>2.1484503791628897E-5</v>
      </c>
      <c r="L44" s="92">
        <f>J44/'סכום נכסי הקרן'!$C$42</f>
        <v>4.0008177229420908E-6</v>
      </c>
    </row>
    <row r="45" spans="2:12">
      <c r="B45" s="87" t="s">
        <v>2371</v>
      </c>
      <c r="C45" s="88" t="s">
        <v>2397</v>
      </c>
      <c r="D45" s="88">
        <v>20</v>
      </c>
      <c r="E45" s="88" t="s">
        <v>297</v>
      </c>
      <c r="F45" s="88" t="s">
        <v>298</v>
      </c>
      <c r="G45" s="89" t="s">
        <v>128</v>
      </c>
      <c r="H45" s="90"/>
      <c r="I45" s="90"/>
      <c r="J45" s="91">
        <v>2.8411340000000004E-3</v>
      </c>
      <c r="K45" s="92">
        <f t="shared" si="1"/>
        <v>2.0627588088490548E-5</v>
      </c>
      <c r="L45" s="92">
        <f>J45/'סכום נכסי הקרן'!$C$42</f>
        <v>3.8412439405809125E-6</v>
      </c>
    </row>
    <row r="46" spans="2:12">
      <c r="B46" s="87" t="s">
        <v>2371</v>
      </c>
      <c r="C46" s="88" t="s">
        <v>2398</v>
      </c>
      <c r="D46" s="88">
        <v>20</v>
      </c>
      <c r="E46" s="88" t="s">
        <v>297</v>
      </c>
      <c r="F46" s="88" t="s">
        <v>298</v>
      </c>
      <c r="G46" s="89" t="s">
        <v>124</v>
      </c>
      <c r="H46" s="90"/>
      <c r="I46" s="90"/>
      <c r="J46" s="91">
        <v>4.1119000000000011E-5</v>
      </c>
      <c r="K46" s="92">
        <f t="shared" si="1"/>
        <v>2.9853776506516163E-7</v>
      </c>
      <c r="L46" s="92">
        <f>J46/'סכום נכסי הקרן'!$C$42</f>
        <v>5.5593333363631056E-8</v>
      </c>
    </row>
    <row r="47" spans="2:12">
      <c r="B47" s="94"/>
      <c r="C47" s="94"/>
      <c r="D47" s="94"/>
      <c r="E47" s="95"/>
      <c r="F47" s="95"/>
      <c r="G47" s="95"/>
      <c r="H47" s="95"/>
      <c r="I47" s="95"/>
      <c r="J47" s="95"/>
      <c r="K47" s="95"/>
      <c r="L47" s="95"/>
    </row>
    <row r="48" spans="2:12">
      <c r="B48" s="80" t="s">
        <v>183</v>
      </c>
      <c r="C48" s="81"/>
      <c r="D48" s="81"/>
      <c r="E48" s="81"/>
      <c r="F48" s="81"/>
      <c r="G48" s="82"/>
      <c r="H48" s="83"/>
      <c r="I48" s="83"/>
      <c r="J48" s="91">
        <f>J49</f>
        <v>4.6012979530000013</v>
      </c>
      <c r="K48" s="92">
        <f t="shared" ref="K48:K49" si="2">IFERROR(J48/$J$10,0)</f>
        <v>3.3406970191092275E-2</v>
      </c>
      <c r="L48" s="92">
        <f>J48/'סכום נכסי הקרן'!$C$42</f>
        <v>6.2210046695328723E-3</v>
      </c>
    </row>
    <row r="49" spans="2:12">
      <c r="B49" s="86" t="s">
        <v>38</v>
      </c>
      <c r="C49" s="88"/>
      <c r="D49" s="88"/>
      <c r="E49" s="88"/>
      <c r="F49" s="88"/>
      <c r="G49" s="89"/>
      <c r="H49" s="90"/>
      <c r="I49" s="90"/>
      <c r="J49" s="91">
        <f>SUM(J50:J52)</f>
        <v>4.6012979530000013</v>
      </c>
      <c r="K49" s="92">
        <f t="shared" si="2"/>
        <v>3.3406970191092275E-2</v>
      </c>
      <c r="L49" s="92">
        <f>J49/'סכום נכסי הקרן'!$C$42</f>
        <v>6.2210046695328723E-3</v>
      </c>
    </row>
    <row r="50" spans="2:12">
      <c r="B50" s="87" t="s">
        <v>2399</v>
      </c>
      <c r="C50" s="88" t="s">
        <v>2400</v>
      </c>
      <c r="D50" s="88">
        <v>85</v>
      </c>
      <c r="E50" s="88" t="s">
        <v>676</v>
      </c>
      <c r="F50" s="88" t="s">
        <v>633</v>
      </c>
      <c r="G50" s="89" t="s">
        <v>129</v>
      </c>
      <c r="H50" s="90"/>
      <c r="I50" s="90"/>
      <c r="J50" s="91">
        <v>0.18100099600000003</v>
      </c>
      <c r="K50" s="92">
        <f>IFERROR(J50/$J$10,0)</f>
        <v>1.31412808726886E-3</v>
      </c>
      <c r="L50" s="92">
        <f>J50/'סכום נכסי הקרן'!$C$42</f>
        <v>2.4471530703025973E-4</v>
      </c>
    </row>
    <row r="51" spans="2:12">
      <c r="B51" s="87" t="s">
        <v>2399</v>
      </c>
      <c r="C51" s="88" t="s">
        <v>2401</v>
      </c>
      <c r="D51" s="88">
        <v>85</v>
      </c>
      <c r="E51" s="88" t="s">
        <v>676</v>
      </c>
      <c r="F51" s="88" t="s">
        <v>633</v>
      </c>
      <c r="G51" s="89" t="s">
        <v>122</v>
      </c>
      <c r="H51" s="90"/>
      <c r="I51" s="90"/>
      <c r="J51" s="91">
        <v>0.66364595599999998</v>
      </c>
      <c r="K51" s="92">
        <f>IFERROR(J51/$J$10,0)</f>
        <v>4.8182927721679156E-3</v>
      </c>
      <c r="L51" s="92">
        <f>J51/'סכום נכסי הקרן'!$C$42</f>
        <v>8.9725652052174466E-4</v>
      </c>
    </row>
    <row r="52" spans="2:12">
      <c r="B52" s="87" t="s">
        <v>2399</v>
      </c>
      <c r="C52" s="88" t="s">
        <v>2402</v>
      </c>
      <c r="D52" s="88">
        <v>85</v>
      </c>
      <c r="E52" s="88" t="s">
        <v>676</v>
      </c>
      <c r="F52" s="88" t="s">
        <v>633</v>
      </c>
      <c r="G52" s="89" t="s">
        <v>120</v>
      </c>
      <c r="H52" s="90"/>
      <c r="I52" s="90"/>
      <c r="J52" s="91">
        <v>3.7566510010000012</v>
      </c>
      <c r="K52" s="92">
        <f>IFERROR(J52/$J$10,0)</f>
        <v>2.7274549331655493E-2</v>
      </c>
      <c r="L52" s="92">
        <f>J52/'סכום נכסי הקרן'!$C$42</f>
        <v>5.0790328419808677E-3</v>
      </c>
    </row>
    <row r="53" spans="2:12">
      <c r="B53" s="87"/>
      <c r="C53" s="88"/>
      <c r="D53" s="88"/>
      <c r="E53" s="88"/>
      <c r="F53" s="88"/>
      <c r="G53" s="89"/>
      <c r="H53" s="90"/>
      <c r="I53" s="90"/>
      <c r="J53" s="91"/>
      <c r="K53" s="92"/>
      <c r="L53" s="92"/>
    </row>
    <row r="54" spans="2:12">
      <c r="B54" s="94"/>
      <c r="C54" s="94"/>
      <c r="D54" s="94"/>
      <c r="E54" s="95"/>
      <c r="F54" s="95"/>
      <c r="G54" s="95"/>
      <c r="H54" s="95"/>
      <c r="I54" s="95"/>
      <c r="J54" s="95"/>
      <c r="K54" s="95"/>
      <c r="L54" s="95"/>
    </row>
    <row r="55" spans="2:12">
      <c r="B55" s="94"/>
      <c r="C55" s="94"/>
      <c r="D55" s="94"/>
      <c r="E55" s="95"/>
      <c r="F55" s="95"/>
      <c r="G55" s="95"/>
      <c r="H55" s="95"/>
      <c r="I55" s="95"/>
      <c r="J55" s="95"/>
      <c r="K55" s="95"/>
      <c r="L55" s="95"/>
    </row>
    <row r="56" spans="2:12">
      <c r="B56" s="94"/>
      <c r="C56" s="94"/>
      <c r="D56" s="94"/>
      <c r="E56" s="95"/>
      <c r="F56" s="95"/>
      <c r="G56" s="95"/>
      <c r="H56" s="95"/>
      <c r="I56" s="95"/>
      <c r="J56" s="95"/>
      <c r="K56" s="95"/>
      <c r="L56" s="95"/>
    </row>
    <row r="57" spans="2:12">
      <c r="B57" s="87"/>
      <c r="C57" s="88"/>
      <c r="D57" s="88"/>
      <c r="E57" s="88"/>
      <c r="F57" s="88"/>
      <c r="G57" s="89"/>
      <c r="H57" s="90"/>
      <c r="I57" s="90"/>
      <c r="J57" s="91"/>
      <c r="K57" s="92"/>
      <c r="L57" s="92"/>
    </row>
    <row r="58" spans="2:12">
      <c r="B58" s="87"/>
      <c r="C58" s="88"/>
      <c r="D58" s="88"/>
      <c r="E58" s="88"/>
      <c r="F58" s="88"/>
      <c r="G58" s="89"/>
      <c r="H58" s="90"/>
      <c r="I58" s="90"/>
      <c r="J58" s="91"/>
      <c r="K58" s="92"/>
      <c r="L58" s="92"/>
    </row>
    <row r="59" spans="2:12">
      <c r="B59" s="87"/>
      <c r="C59" s="88"/>
      <c r="D59" s="88"/>
      <c r="E59" s="88"/>
      <c r="F59" s="88"/>
      <c r="G59" s="89"/>
      <c r="H59" s="90"/>
      <c r="I59" s="90"/>
      <c r="J59" s="91"/>
      <c r="K59" s="92"/>
      <c r="L59" s="92"/>
    </row>
    <row r="60" spans="2:12">
      <c r="B60" s="87"/>
      <c r="C60" s="88"/>
      <c r="D60" s="88"/>
      <c r="E60" s="88"/>
      <c r="F60" s="88"/>
      <c r="G60" s="89"/>
      <c r="H60" s="90"/>
      <c r="I60" s="90"/>
      <c r="J60" s="91"/>
      <c r="K60" s="92"/>
      <c r="L60" s="92"/>
    </row>
    <row r="61" spans="2:12">
      <c r="B61" s="87"/>
      <c r="C61" s="88"/>
      <c r="D61" s="88"/>
      <c r="E61" s="88"/>
      <c r="F61" s="88"/>
      <c r="G61" s="89"/>
      <c r="H61" s="90"/>
      <c r="I61" s="90"/>
      <c r="J61" s="91"/>
      <c r="K61" s="92"/>
      <c r="L61" s="92"/>
    </row>
    <row r="62" spans="2:12">
      <c r="B62" s="87"/>
      <c r="C62" s="88"/>
      <c r="D62" s="88"/>
      <c r="E62" s="88"/>
      <c r="F62" s="88"/>
      <c r="G62" s="89"/>
      <c r="H62" s="90"/>
      <c r="I62" s="90"/>
      <c r="J62" s="91"/>
      <c r="K62" s="92"/>
      <c r="L62" s="92"/>
    </row>
    <row r="63" spans="2:12">
      <c r="B63" s="94"/>
      <c r="C63" s="94"/>
      <c r="D63" s="95"/>
      <c r="E63" s="95"/>
      <c r="F63" s="95"/>
      <c r="G63" s="95"/>
      <c r="H63" s="95"/>
      <c r="I63" s="95"/>
      <c r="J63" s="95"/>
      <c r="K63" s="95"/>
      <c r="L63" s="95"/>
    </row>
    <row r="64" spans="2:12">
      <c r="B64" s="94"/>
      <c r="C64" s="94"/>
      <c r="D64" s="95"/>
      <c r="E64" s="95"/>
      <c r="F64" s="95"/>
      <c r="G64" s="95"/>
      <c r="H64" s="95"/>
      <c r="I64" s="95"/>
      <c r="J64" s="95"/>
      <c r="K64" s="95"/>
      <c r="L64" s="95"/>
    </row>
    <row r="65" spans="2:12">
      <c r="B65" s="94"/>
      <c r="C65" s="94"/>
      <c r="D65" s="95"/>
      <c r="E65" s="95"/>
      <c r="F65" s="95"/>
      <c r="G65" s="95"/>
      <c r="H65" s="95"/>
      <c r="I65" s="95"/>
      <c r="J65" s="95"/>
      <c r="K65" s="95"/>
      <c r="L65" s="95"/>
    </row>
    <row r="66" spans="2:12">
      <c r="B66" s="96" t="s">
        <v>205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</row>
    <row r="67" spans="2:12">
      <c r="B67" s="97"/>
      <c r="C67" s="94"/>
      <c r="D67" s="95"/>
      <c r="E67" s="95"/>
      <c r="F67" s="95"/>
      <c r="G67" s="95"/>
      <c r="H67" s="95"/>
      <c r="I67" s="95"/>
      <c r="J67" s="95"/>
      <c r="K67" s="95"/>
      <c r="L67" s="95"/>
    </row>
    <row r="68" spans="2:12">
      <c r="B68" s="94"/>
      <c r="C68" s="94"/>
      <c r="D68" s="95"/>
      <c r="E68" s="95"/>
      <c r="F68" s="95"/>
      <c r="G68" s="95"/>
      <c r="H68" s="95"/>
      <c r="I68" s="95"/>
      <c r="J68" s="95"/>
      <c r="K68" s="95"/>
      <c r="L68" s="95"/>
    </row>
    <row r="69" spans="2:12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</row>
    <row r="70" spans="2:12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2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134</v>
      </c>
      <c r="C1" s="46" t="s" vm="1">
        <v>214</v>
      </c>
    </row>
    <row r="2" spans="2:11">
      <c r="B2" s="46" t="s">
        <v>133</v>
      </c>
      <c r="C2" s="46" t="s">
        <v>2403</v>
      </c>
    </row>
    <row r="3" spans="2:11">
      <c r="B3" s="46" t="s">
        <v>135</v>
      </c>
      <c r="C3" s="68" t="s">
        <v>2404</v>
      </c>
    </row>
    <row r="4" spans="2:11">
      <c r="B4" s="46" t="s">
        <v>136</v>
      </c>
      <c r="C4" s="68">
        <v>14244</v>
      </c>
    </row>
    <row r="6" spans="2:11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1" ht="26.25" customHeight="1">
      <c r="B7" s="134" t="s">
        <v>89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2:11" s="3" customFormat="1" ht="63">
      <c r="B8" s="21" t="s">
        <v>104</v>
      </c>
      <c r="C8" s="29" t="s">
        <v>40</v>
      </c>
      <c r="D8" s="29" t="s">
        <v>58</v>
      </c>
      <c r="E8" s="29" t="s">
        <v>91</v>
      </c>
      <c r="F8" s="29" t="s">
        <v>92</v>
      </c>
      <c r="G8" s="29" t="s">
        <v>190</v>
      </c>
      <c r="H8" s="29" t="s">
        <v>189</v>
      </c>
      <c r="I8" s="29" t="s">
        <v>99</v>
      </c>
      <c r="J8" s="29" t="s">
        <v>137</v>
      </c>
      <c r="K8" s="30" t="s">
        <v>139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5" t="s">
        <v>44</v>
      </c>
      <c r="C11" s="75"/>
      <c r="D11" s="76"/>
      <c r="E11" s="76"/>
      <c r="F11" s="98"/>
      <c r="G11" s="78"/>
      <c r="H11" s="99"/>
      <c r="I11" s="78">
        <v>-2.4293700540000001</v>
      </c>
      <c r="J11" s="79">
        <f>IFERROR(I11/$I$11,0)</f>
        <v>1</v>
      </c>
      <c r="K11" s="79">
        <f>I11/'סכום נכסי הקרן'!$C$42</f>
        <v>-3.2845346257361404E-3</v>
      </c>
    </row>
    <row r="12" spans="2:11" ht="19.5" customHeight="1">
      <c r="B12" s="80" t="s">
        <v>34</v>
      </c>
      <c r="C12" s="81"/>
      <c r="D12" s="82"/>
      <c r="E12" s="82"/>
      <c r="F12" s="100"/>
      <c r="G12" s="84"/>
      <c r="H12" s="101"/>
      <c r="I12" s="84">
        <v>-2.9206049690000038</v>
      </c>
      <c r="J12" s="85">
        <f t="shared" ref="J12:J75" si="0">IFERROR(I12/$I$11,0)</f>
        <v>1.2022067054754284</v>
      </c>
      <c r="K12" s="85">
        <f>I12/'סכום נכסי הקרן'!$C$42</f>
        <v>-3.9486895514262146E-3</v>
      </c>
    </row>
    <row r="13" spans="2:11">
      <c r="B13" s="86" t="s">
        <v>179</v>
      </c>
      <c r="C13" s="81"/>
      <c r="D13" s="82"/>
      <c r="E13" s="82"/>
      <c r="F13" s="100"/>
      <c r="G13" s="84"/>
      <c r="H13" s="101"/>
      <c r="I13" s="84">
        <v>9.4235184000000027E-2</v>
      </c>
      <c r="J13" s="85">
        <f t="shared" si="0"/>
        <v>-3.8789966907198908E-2</v>
      </c>
      <c r="K13" s="85">
        <f>I13/'סכום נכסי הקרן'!$C$42</f>
        <v>1.2740698943785383E-4</v>
      </c>
    </row>
    <row r="14" spans="2:11">
      <c r="B14" s="87" t="s">
        <v>1728</v>
      </c>
      <c r="C14" s="88" t="s">
        <v>1729</v>
      </c>
      <c r="D14" s="89" t="s">
        <v>508</v>
      </c>
      <c r="E14" s="89" t="s">
        <v>121</v>
      </c>
      <c r="F14" s="102">
        <v>44952</v>
      </c>
      <c r="G14" s="91">
        <v>270.05025300000005</v>
      </c>
      <c r="H14" s="103">
        <v>-35.132581999999999</v>
      </c>
      <c r="I14" s="91">
        <v>-9.4875627000000004E-2</v>
      </c>
      <c r="J14" s="92">
        <f t="shared" si="0"/>
        <v>3.9053592038720338E-2</v>
      </c>
      <c r="K14" s="92">
        <f>I14/'סכום נכסי הקרן'!$C$42</f>
        <v>-1.2827287531055022E-4</v>
      </c>
    </row>
    <row r="15" spans="2:11">
      <c r="B15" s="87" t="s">
        <v>898</v>
      </c>
      <c r="C15" s="88" t="s">
        <v>1730</v>
      </c>
      <c r="D15" s="89" t="s">
        <v>508</v>
      </c>
      <c r="E15" s="89" t="s">
        <v>121</v>
      </c>
      <c r="F15" s="102">
        <v>44952</v>
      </c>
      <c r="G15" s="91">
        <v>449.46571900000004</v>
      </c>
      <c r="H15" s="103">
        <v>-6.1673660000000003</v>
      </c>
      <c r="I15" s="91">
        <v>-2.7720197000000002E-2</v>
      </c>
      <c r="J15" s="92">
        <f t="shared" si="0"/>
        <v>1.1410446487704997E-2</v>
      </c>
      <c r="K15" s="92">
        <f>I15/'סכום נכסי הקרן'!$C$42</f>
        <v>-3.7478006583976388E-5</v>
      </c>
    </row>
    <row r="16" spans="2:11" s="6" customFormat="1">
      <c r="B16" s="87" t="s">
        <v>911</v>
      </c>
      <c r="C16" s="88" t="s">
        <v>1731</v>
      </c>
      <c r="D16" s="89" t="s">
        <v>508</v>
      </c>
      <c r="E16" s="89" t="s">
        <v>121</v>
      </c>
      <c r="F16" s="102">
        <v>44882</v>
      </c>
      <c r="G16" s="91">
        <v>121.49441800000001</v>
      </c>
      <c r="H16" s="103">
        <v>1.585175</v>
      </c>
      <c r="I16" s="91">
        <v>1.9258990000000002E-3</v>
      </c>
      <c r="J16" s="92">
        <f t="shared" si="0"/>
        <v>-7.9275654066327775E-4</v>
      </c>
      <c r="K16" s="92">
        <f>I16/'סכום נכסי הקרן'!$C$42</f>
        <v>2.6038363075873361E-6</v>
      </c>
    </row>
    <row r="17" spans="2:11" s="6" customFormat="1">
      <c r="B17" s="87" t="s">
        <v>911</v>
      </c>
      <c r="C17" s="88" t="s">
        <v>1732</v>
      </c>
      <c r="D17" s="89" t="s">
        <v>508</v>
      </c>
      <c r="E17" s="89" t="s">
        <v>121</v>
      </c>
      <c r="F17" s="102">
        <v>44965</v>
      </c>
      <c r="G17" s="91">
        <v>126.30823200000003</v>
      </c>
      <c r="H17" s="103">
        <v>2.1349860000000001</v>
      </c>
      <c r="I17" s="91">
        <v>2.6966630000000006E-3</v>
      </c>
      <c r="J17" s="92">
        <f t="shared" si="0"/>
        <v>-1.1100256198350259E-3</v>
      </c>
      <c r="K17" s="92">
        <f>I17/'סכום נכסי הקרן'!$C$42</f>
        <v>3.6459175838023643E-6</v>
      </c>
    </row>
    <row r="18" spans="2:11" s="6" customFormat="1">
      <c r="B18" s="87" t="s">
        <v>1026</v>
      </c>
      <c r="C18" s="88" t="s">
        <v>1733</v>
      </c>
      <c r="D18" s="89" t="s">
        <v>508</v>
      </c>
      <c r="E18" s="89" t="s">
        <v>121</v>
      </c>
      <c r="F18" s="102">
        <v>44965</v>
      </c>
      <c r="G18" s="91">
        <v>108.01797000000002</v>
      </c>
      <c r="H18" s="103">
        <v>19.151985</v>
      </c>
      <c r="I18" s="91">
        <v>2.0687585000000001E-2</v>
      </c>
      <c r="J18" s="92">
        <f t="shared" si="0"/>
        <v>-8.5156170283475479E-3</v>
      </c>
      <c r="K18" s="92">
        <f>I18/'סכום נכסי הקרן'!$C$42</f>
        <v>2.7969838989115814E-5</v>
      </c>
    </row>
    <row r="19" spans="2:11">
      <c r="B19" s="87" t="s">
        <v>1026</v>
      </c>
      <c r="C19" s="88" t="s">
        <v>1734</v>
      </c>
      <c r="D19" s="89" t="s">
        <v>508</v>
      </c>
      <c r="E19" s="89" t="s">
        <v>121</v>
      </c>
      <c r="F19" s="102">
        <v>44952</v>
      </c>
      <c r="G19" s="91">
        <v>310.99329000000006</v>
      </c>
      <c r="H19" s="103">
        <v>31.591823000000002</v>
      </c>
      <c r="I19" s="91">
        <v>9.8248450000000001E-2</v>
      </c>
      <c r="J19" s="92">
        <f t="shared" si="0"/>
        <v>-4.0441944955332029E-2</v>
      </c>
      <c r="K19" s="92">
        <f>I19/'סכום נכסי הקרן'!$C$42</f>
        <v>1.3283296853790308E-4</v>
      </c>
    </row>
    <row r="20" spans="2:11">
      <c r="B20" s="87" t="s">
        <v>924</v>
      </c>
      <c r="C20" s="88" t="s">
        <v>1735</v>
      </c>
      <c r="D20" s="89" t="s">
        <v>508</v>
      </c>
      <c r="E20" s="89" t="s">
        <v>121</v>
      </c>
      <c r="F20" s="102">
        <v>45091</v>
      </c>
      <c r="G20" s="91">
        <v>264.63426500000003</v>
      </c>
      <c r="H20" s="103">
        <v>14.614584000000001</v>
      </c>
      <c r="I20" s="91">
        <v>3.8675198000000008E-2</v>
      </c>
      <c r="J20" s="92">
        <f t="shared" si="0"/>
        <v>-1.5919846355363039E-2</v>
      </c>
      <c r="K20" s="92">
        <f>I20/'סכום נכסי הקרן'!$C$42</f>
        <v>5.2289286590589192E-5</v>
      </c>
    </row>
    <row r="21" spans="2:11">
      <c r="B21" s="87" t="s">
        <v>943</v>
      </c>
      <c r="C21" s="88" t="s">
        <v>1736</v>
      </c>
      <c r="D21" s="89" t="s">
        <v>508</v>
      </c>
      <c r="E21" s="89" t="s">
        <v>121</v>
      </c>
      <c r="F21" s="102">
        <v>44917</v>
      </c>
      <c r="G21" s="91">
        <v>427.82719000000003</v>
      </c>
      <c r="H21" s="103">
        <v>4.195055</v>
      </c>
      <c r="I21" s="91">
        <v>1.7947584000000003E-2</v>
      </c>
      <c r="J21" s="92">
        <f t="shared" si="0"/>
        <v>-7.387752216031886E-3</v>
      </c>
      <c r="K21" s="92">
        <f>I21/'סכום נכסי הקרן'!$C$42</f>
        <v>2.4265327959915629E-5</v>
      </c>
    </row>
    <row r="22" spans="2:11">
      <c r="B22" s="87" t="s">
        <v>943</v>
      </c>
      <c r="C22" s="88" t="s">
        <v>1737</v>
      </c>
      <c r="D22" s="89" t="s">
        <v>508</v>
      </c>
      <c r="E22" s="89" t="s">
        <v>121</v>
      </c>
      <c r="F22" s="102">
        <v>45043</v>
      </c>
      <c r="G22" s="91">
        <v>352.58537999999999</v>
      </c>
      <c r="H22" s="103">
        <v>10.394539999999999</v>
      </c>
      <c r="I22" s="91">
        <v>3.6649629000000003E-2</v>
      </c>
      <c r="J22" s="92">
        <f t="shared" si="0"/>
        <v>-1.5086062718051435E-2</v>
      </c>
      <c r="K22" s="92">
        <f>I22/'סכום נכסי הקרן'!$C$42</f>
        <v>4.9550695363467007E-5</v>
      </c>
    </row>
    <row r="23" spans="2:11">
      <c r="B23" s="93"/>
      <c r="C23" s="88"/>
      <c r="D23" s="88"/>
      <c r="E23" s="88"/>
      <c r="F23" s="88"/>
      <c r="G23" s="91"/>
      <c r="H23" s="103"/>
      <c r="I23" s="88"/>
      <c r="J23" s="92"/>
      <c r="K23" s="88"/>
    </row>
    <row r="24" spans="2:11">
      <c r="B24" s="86" t="s">
        <v>1717</v>
      </c>
      <c r="C24" s="81"/>
      <c r="D24" s="82"/>
      <c r="E24" s="82"/>
      <c r="F24" s="100"/>
      <c r="G24" s="84"/>
      <c r="H24" s="101"/>
      <c r="I24" s="84">
        <v>-2.9765794260000047</v>
      </c>
      <c r="J24" s="85">
        <f t="shared" si="0"/>
        <v>1.2252474344528184</v>
      </c>
      <c r="K24" s="85">
        <f>I24/'סכום נכסי הקרן'!$C$42</f>
        <v>-4.0243676235546533E-3</v>
      </c>
    </row>
    <row r="25" spans="2:11">
      <c r="B25" s="87" t="s">
        <v>1738</v>
      </c>
      <c r="C25" s="88" t="s">
        <v>1739</v>
      </c>
      <c r="D25" s="89" t="s">
        <v>508</v>
      </c>
      <c r="E25" s="89" t="s">
        <v>120</v>
      </c>
      <c r="F25" s="102">
        <v>44951</v>
      </c>
      <c r="G25" s="91">
        <v>397.13380000000006</v>
      </c>
      <c r="H25" s="103">
        <v>-15.460433999999999</v>
      </c>
      <c r="I25" s="91">
        <v>-6.1398608000000007E-2</v>
      </c>
      <c r="J25" s="92">
        <f t="shared" si="0"/>
        <v>2.5273468691567238E-2</v>
      </c>
      <c r="K25" s="92">
        <f>I25/'סכום נכסי הקרן'!$C$42</f>
        <v>-8.3011583029910844E-5</v>
      </c>
    </row>
    <row r="26" spans="2:11">
      <c r="B26" s="87" t="s">
        <v>1738</v>
      </c>
      <c r="C26" s="88" t="s">
        <v>1740</v>
      </c>
      <c r="D26" s="89" t="s">
        <v>508</v>
      </c>
      <c r="E26" s="89" t="s">
        <v>120</v>
      </c>
      <c r="F26" s="102">
        <v>44951</v>
      </c>
      <c r="G26" s="91">
        <v>138.47385000000003</v>
      </c>
      <c r="H26" s="103">
        <v>-15.460433999999999</v>
      </c>
      <c r="I26" s="91">
        <v>-2.1408658000000001E-2</v>
      </c>
      <c r="J26" s="92">
        <f t="shared" si="0"/>
        <v>8.8124318338205707E-3</v>
      </c>
      <c r="K26" s="92">
        <f>I26/'סכום נכסי הקרן'!$C$42</f>
        <v>-2.8944737495123096E-5</v>
      </c>
    </row>
    <row r="27" spans="2:11">
      <c r="B27" s="87" t="s">
        <v>1741</v>
      </c>
      <c r="C27" s="88" t="s">
        <v>1742</v>
      </c>
      <c r="D27" s="89" t="s">
        <v>508</v>
      </c>
      <c r="E27" s="89" t="s">
        <v>120</v>
      </c>
      <c r="F27" s="102">
        <v>44951</v>
      </c>
      <c r="G27" s="91">
        <v>453.86720000000008</v>
      </c>
      <c r="H27" s="103">
        <v>-15.460433999999999</v>
      </c>
      <c r="I27" s="91">
        <v>-7.0169838000000012E-2</v>
      </c>
      <c r="J27" s="92">
        <f t="shared" si="0"/>
        <v>2.8883964336542368E-2</v>
      </c>
      <c r="K27" s="92">
        <f>I27/'סכום נכסי הקרן'!$C$42</f>
        <v>-9.4870380991901213E-5</v>
      </c>
    </row>
    <row r="28" spans="2:11">
      <c r="B28" s="87" t="s">
        <v>1743</v>
      </c>
      <c r="C28" s="88" t="s">
        <v>1744</v>
      </c>
      <c r="D28" s="89" t="s">
        <v>508</v>
      </c>
      <c r="E28" s="89" t="s">
        <v>120</v>
      </c>
      <c r="F28" s="102">
        <v>44951</v>
      </c>
      <c r="G28" s="91">
        <v>1019.4783900000001</v>
      </c>
      <c r="H28" s="103">
        <v>-15.408134</v>
      </c>
      <c r="I28" s="91">
        <v>-0.15708259600000002</v>
      </c>
      <c r="J28" s="92">
        <f t="shared" si="0"/>
        <v>6.4659805837879988E-2</v>
      </c>
      <c r="K28" s="92">
        <f>I28/'סכום נכסי הקרן'!$C$42</f>
        <v>-2.1237737116789262E-4</v>
      </c>
    </row>
    <row r="29" spans="2:11">
      <c r="B29" s="87" t="s">
        <v>1743</v>
      </c>
      <c r="C29" s="88" t="s">
        <v>1745</v>
      </c>
      <c r="D29" s="89" t="s">
        <v>508</v>
      </c>
      <c r="E29" s="89" t="s">
        <v>120</v>
      </c>
      <c r="F29" s="102">
        <v>44951</v>
      </c>
      <c r="G29" s="91">
        <v>851.38665000000003</v>
      </c>
      <c r="H29" s="103">
        <v>-15.408134</v>
      </c>
      <c r="I29" s="91">
        <v>-0.13118279600000002</v>
      </c>
      <c r="J29" s="92">
        <f t="shared" si="0"/>
        <v>5.3998688171859724E-2</v>
      </c>
      <c r="K29" s="92">
        <f>I29/'סכום נכסי הקרן'!$C$42</f>
        <v>-1.7736056104480181E-4</v>
      </c>
    </row>
    <row r="30" spans="2:11">
      <c r="B30" s="87" t="s">
        <v>1746</v>
      </c>
      <c r="C30" s="88" t="s">
        <v>1747</v>
      </c>
      <c r="D30" s="89" t="s">
        <v>508</v>
      </c>
      <c r="E30" s="89" t="s">
        <v>120</v>
      </c>
      <c r="F30" s="102">
        <v>44950</v>
      </c>
      <c r="G30" s="91">
        <v>418.18266000000006</v>
      </c>
      <c r="H30" s="103">
        <v>-14.7034</v>
      </c>
      <c r="I30" s="91">
        <v>-6.1487069000000012E-2</v>
      </c>
      <c r="J30" s="92">
        <f t="shared" si="0"/>
        <v>2.5309881834906331E-2</v>
      </c>
      <c r="K30" s="92">
        <f>I30/'סכום נכסי הקרן'!$C$42</f>
        <v>-8.3131183260039997E-5</v>
      </c>
    </row>
    <row r="31" spans="2:11">
      <c r="B31" s="87" t="s">
        <v>1748</v>
      </c>
      <c r="C31" s="88" t="s">
        <v>1749</v>
      </c>
      <c r="D31" s="89" t="s">
        <v>508</v>
      </c>
      <c r="E31" s="89" t="s">
        <v>120</v>
      </c>
      <c r="F31" s="102">
        <v>44950</v>
      </c>
      <c r="G31" s="91">
        <v>686.10734400000013</v>
      </c>
      <c r="H31" s="103">
        <v>-14.572735</v>
      </c>
      <c r="I31" s="91">
        <v>-9.9984603000000019E-2</v>
      </c>
      <c r="J31" s="92">
        <f t="shared" si="0"/>
        <v>4.1156596474618445E-2</v>
      </c>
      <c r="K31" s="92">
        <f>I31/'סכום נכסי הקרן'!$C$42</f>
        <v>-1.3518026619833423E-4</v>
      </c>
    </row>
    <row r="32" spans="2:11">
      <c r="B32" s="87" t="s">
        <v>1750</v>
      </c>
      <c r="C32" s="88" t="s">
        <v>1751</v>
      </c>
      <c r="D32" s="89" t="s">
        <v>508</v>
      </c>
      <c r="E32" s="89" t="s">
        <v>120</v>
      </c>
      <c r="F32" s="102">
        <v>44950</v>
      </c>
      <c r="G32" s="91">
        <v>400.25328000000007</v>
      </c>
      <c r="H32" s="103">
        <v>-14.565866</v>
      </c>
      <c r="I32" s="91">
        <v>-5.8300356000000005E-2</v>
      </c>
      <c r="J32" s="92">
        <f t="shared" si="0"/>
        <v>2.399813725537921E-2</v>
      </c>
      <c r="K32" s="92">
        <f>I32/'סכום נכסי הקרן'!$C$42</f>
        <v>-7.8822712768461479E-5</v>
      </c>
    </row>
    <row r="33" spans="2:11">
      <c r="B33" s="87" t="s">
        <v>1752</v>
      </c>
      <c r="C33" s="88" t="s">
        <v>1753</v>
      </c>
      <c r="D33" s="89" t="s">
        <v>508</v>
      </c>
      <c r="E33" s="89" t="s">
        <v>120</v>
      </c>
      <c r="F33" s="102">
        <v>44952</v>
      </c>
      <c r="G33" s="91">
        <v>537.99854700000014</v>
      </c>
      <c r="H33" s="103">
        <v>-14.445479000000001</v>
      </c>
      <c r="I33" s="91">
        <v>-7.7716466000000012E-2</v>
      </c>
      <c r="J33" s="92">
        <f t="shared" si="0"/>
        <v>3.1990377864433824E-2</v>
      </c>
      <c r="K33" s="92">
        <f>I33/'סכום נכסי הקרן'!$C$42</f>
        <v>-1.0507350378611587E-4</v>
      </c>
    </row>
    <row r="34" spans="2:11">
      <c r="B34" s="87" t="s">
        <v>1754</v>
      </c>
      <c r="C34" s="88" t="s">
        <v>1755</v>
      </c>
      <c r="D34" s="89" t="s">
        <v>508</v>
      </c>
      <c r="E34" s="89" t="s">
        <v>120</v>
      </c>
      <c r="F34" s="102">
        <v>44952</v>
      </c>
      <c r="G34" s="91">
        <v>1087.7044000000001</v>
      </c>
      <c r="H34" s="103">
        <v>-14.418067000000001</v>
      </c>
      <c r="I34" s="91">
        <v>-0.15682594600000002</v>
      </c>
      <c r="J34" s="92">
        <f t="shared" si="0"/>
        <v>6.4554161166917895E-2</v>
      </c>
      <c r="K34" s="92">
        <f>I34/'סכום נכסי הקרן'!$C$42</f>
        <v>-2.1203037758809313E-4</v>
      </c>
    </row>
    <row r="35" spans="2:11">
      <c r="B35" s="87" t="s">
        <v>1756</v>
      </c>
      <c r="C35" s="88" t="s">
        <v>1757</v>
      </c>
      <c r="D35" s="89" t="s">
        <v>508</v>
      </c>
      <c r="E35" s="89" t="s">
        <v>120</v>
      </c>
      <c r="F35" s="102">
        <v>44952</v>
      </c>
      <c r="G35" s="91">
        <v>549.79086700000016</v>
      </c>
      <c r="H35" s="103">
        <v>-14.37355</v>
      </c>
      <c r="I35" s="91">
        <v>-7.9024466000000015E-2</v>
      </c>
      <c r="J35" s="92">
        <f t="shared" si="0"/>
        <v>3.2528789045491384E-2</v>
      </c>
      <c r="K35" s="92">
        <f>I35/'סכום נכסי הקרן'!$C$42</f>
        <v>-1.068419339531829E-4</v>
      </c>
    </row>
    <row r="36" spans="2:11">
      <c r="B36" s="87" t="s">
        <v>1758</v>
      </c>
      <c r="C36" s="88" t="s">
        <v>1759</v>
      </c>
      <c r="D36" s="89" t="s">
        <v>508</v>
      </c>
      <c r="E36" s="89" t="s">
        <v>120</v>
      </c>
      <c r="F36" s="102">
        <v>44959</v>
      </c>
      <c r="G36" s="91">
        <v>717.01145000000008</v>
      </c>
      <c r="H36" s="103">
        <v>-13.245649</v>
      </c>
      <c r="I36" s="91">
        <v>-9.4972820000000013E-2</v>
      </c>
      <c r="J36" s="92">
        <f t="shared" si="0"/>
        <v>3.9093599529485275E-2</v>
      </c>
      <c r="K36" s="92">
        <f>I36/'סכום נכסי הקרן'!$C$42</f>
        <v>-1.2840428129925644E-4</v>
      </c>
    </row>
    <row r="37" spans="2:11">
      <c r="B37" s="87" t="s">
        <v>1760</v>
      </c>
      <c r="C37" s="88" t="s">
        <v>1761</v>
      </c>
      <c r="D37" s="89" t="s">
        <v>508</v>
      </c>
      <c r="E37" s="89" t="s">
        <v>120</v>
      </c>
      <c r="F37" s="102">
        <v>44959</v>
      </c>
      <c r="G37" s="91">
        <v>163.36908000000003</v>
      </c>
      <c r="H37" s="103">
        <v>-13.232222999999999</v>
      </c>
      <c r="I37" s="91">
        <v>-2.1617361000000002E-2</v>
      </c>
      <c r="J37" s="92">
        <f t="shared" si="0"/>
        <v>8.8983401126586873E-3</v>
      </c>
      <c r="K37" s="92">
        <f>I37/'סכום נכסי הקרן'!$C$42</f>
        <v>-2.9226906211604286E-5</v>
      </c>
    </row>
    <row r="38" spans="2:11">
      <c r="B38" s="87" t="s">
        <v>1762</v>
      </c>
      <c r="C38" s="88" t="s">
        <v>1763</v>
      </c>
      <c r="D38" s="89" t="s">
        <v>508</v>
      </c>
      <c r="E38" s="89" t="s">
        <v>120</v>
      </c>
      <c r="F38" s="102">
        <v>44959</v>
      </c>
      <c r="G38" s="91">
        <v>578.76638000000014</v>
      </c>
      <c r="H38" s="103">
        <v>-13.141683</v>
      </c>
      <c r="I38" s="91">
        <v>-7.6059644000000023E-2</v>
      </c>
      <c r="J38" s="92">
        <f t="shared" si="0"/>
        <v>3.130838131258204E-2</v>
      </c>
      <c r="K38" s="92">
        <f>I38/'סכום נכסי הקרן'!$C$42</f>
        <v>-1.0283346249692602E-4</v>
      </c>
    </row>
    <row r="39" spans="2:11">
      <c r="B39" s="87" t="s">
        <v>1762</v>
      </c>
      <c r="C39" s="88" t="s">
        <v>1764</v>
      </c>
      <c r="D39" s="89" t="s">
        <v>508</v>
      </c>
      <c r="E39" s="89" t="s">
        <v>120</v>
      </c>
      <c r="F39" s="102">
        <v>44959</v>
      </c>
      <c r="G39" s="91">
        <v>376.70465200000007</v>
      </c>
      <c r="H39" s="103">
        <v>-13.141683</v>
      </c>
      <c r="I39" s="91">
        <v>-4.9505332000000013E-2</v>
      </c>
      <c r="J39" s="92">
        <f t="shared" si="0"/>
        <v>2.0377847301809218E-2</v>
      </c>
      <c r="K39" s="92">
        <f>I39/'סכום נכסי הקרן'!$C$42</f>
        <v>-6.6931745060756147E-5</v>
      </c>
    </row>
    <row r="40" spans="2:11">
      <c r="B40" s="87" t="s">
        <v>1765</v>
      </c>
      <c r="C40" s="88" t="s">
        <v>1766</v>
      </c>
      <c r="D40" s="89" t="s">
        <v>508</v>
      </c>
      <c r="E40" s="89" t="s">
        <v>120</v>
      </c>
      <c r="F40" s="102">
        <v>44958</v>
      </c>
      <c r="G40" s="91">
        <v>283.76680500000003</v>
      </c>
      <c r="H40" s="103">
        <v>-12.652526</v>
      </c>
      <c r="I40" s="91">
        <v>-3.5903670000000006E-2</v>
      </c>
      <c r="J40" s="92">
        <f t="shared" si="0"/>
        <v>1.4779004104740647E-2</v>
      </c>
      <c r="K40" s="92">
        <f>I40/'סכום נכסי הקרן'!$C$42</f>
        <v>-4.8542150715917194E-5</v>
      </c>
    </row>
    <row r="41" spans="2:11">
      <c r="B41" s="87" t="s">
        <v>1765</v>
      </c>
      <c r="C41" s="88" t="s">
        <v>1767</v>
      </c>
      <c r="D41" s="89" t="s">
        <v>508</v>
      </c>
      <c r="E41" s="89" t="s">
        <v>120</v>
      </c>
      <c r="F41" s="102">
        <v>44958</v>
      </c>
      <c r="G41" s="91">
        <v>837.0764640000001</v>
      </c>
      <c r="H41" s="103">
        <v>-12.652526</v>
      </c>
      <c r="I41" s="91">
        <v>-0.10591132000000002</v>
      </c>
      <c r="J41" s="92">
        <f t="shared" si="0"/>
        <v>4.3596207101349253E-2</v>
      </c>
      <c r="K41" s="92">
        <f>I41/'סכום נכסי הקרן'!$C$42</f>
        <v>-1.4319325177514542E-4</v>
      </c>
    </row>
    <row r="42" spans="2:11">
      <c r="B42" s="87" t="s">
        <v>1768</v>
      </c>
      <c r="C42" s="88" t="s">
        <v>1769</v>
      </c>
      <c r="D42" s="89" t="s">
        <v>508</v>
      </c>
      <c r="E42" s="89" t="s">
        <v>120</v>
      </c>
      <c r="F42" s="102">
        <v>44958</v>
      </c>
      <c r="G42" s="91">
        <v>690.01405200000011</v>
      </c>
      <c r="H42" s="103">
        <v>-12.602724</v>
      </c>
      <c r="I42" s="91">
        <v>-8.6960567000000016E-2</v>
      </c>
      <c r="J42" s="92">
        <f t="shared" si="0"/>
        <v>3.5795521088612225E-2</v>
      </c>
      <c r="K42" s="92">
        <f>I42/'סכום נכסי הקרן'!$C$42</f>
        <v>-1.1757162846181506E-4</v>
      </c>
    </row>
    <row r="43" spans="2:11">
      <c r="B43" s="87" t="s">
        <v>1768</v>
      </c>
      <c r="C43" s="88" t="s">
        <v>1770</v>
      </c>
      <c r="D43" s="89" t="s">
        <v>508</v>
      </c>
      <c r="E43" s="89" t="s">
        <v>120</v>
      </c>
      <c r="F43" s="102">
        <v>44958</v>
      </c>
      <c r="G43" s="91">
        <v>523.40418</v>
      </c>
      <c r="H43" s="103">
        <v>-12.602724</v>
      </c>
      <c r="I43" s="91">
        <v>-6.5963185000000008E-2</v>
      </c>
      <c r="J43" s="92">
        <f t="shared" si="0"/>
        <v>2.7152382524593351E-2</v>
      </c>
      <c r="K43" s="92">
        <f>I43/'סכום נכסי הקרן'!$C$42</f>
        <v>-8.9182940573259741E-5</v>
      </c>
    </row>
    <row r="44" spans="2:11">
      <c r="B44" s="87" t="s">
        <v>1771</v>
      </c>
      <c r="C44" s="88" t="s">
        <v>1772</v>
      </c>
      <c r="D44" s="89" t="s">
        <v>508</v>
      </c>
      <c r="E44" s="89" t="s">
        <v>120</v>
      </c>
      <c r="F44" s="102">
        <v>44958</v>
      </c>
      <c r="G44" s="91">
        <v>430.39259900000002</v>
      </c>
      <c r="H44" s="103">
        <v>-12.592769000000001</v>
      </c>
      <c r="I44" s="91">
        <v>-5.4198346000000008E-2</v>
      </c>
      <c r="J44" s="92">
        <f t="shared" si="0"/>
        <v>2.230962957280283E-2</v>
      </c>
      <c r="K44" s="92">
        <f>I44/'סכום נכסי הקרן'!$C$42</f>
        <v>-7.3276750819217869E-5</v>
      </c>
    </row>
    <row r="45" spans="2:11">
      <c r="B45" s="87" t="s">
        <v>1771</v>
      </c>
      <c r="C45" s="88" t="s">
        <v>1773</v>
      </c>
      <c r="D45" s="89" t="s">
        <v>508</v>
      </c>
      <c r="E45" s="89" t="s">
        <v>120</v>
      </c>
      <c r="F45" s="102">
        <v>44958</v>
      </c>
      <c r="G45" s="91">
        <v>821.51793000000009</v>
      </c>
      <c r="H45" s="103">
        <v>-12.592769000000001</v>
      </c>
      <c r="I45" s="91">
        <v>-0.10345185500000001</v>
      </c>
      <c r="J45" s="92">
        <f t="shared" si="0"/>
        <v>4.2583819138490131E-2</v>
      </c>
      <c r="K45" s="92">
        <f>I45/'סכום נכסי הקרן'!$C$42</f>
        <v>-1.3986802845645618E-4</v>
      </c>
    </row>
    <row r="46" spans="2:11">
      <c r="B46" s="87" t="s">
        <v>1774</v>
      </c>
      <c r="C46" s="88" t="s">
        <v>1775</v>
      </c>
      <c r="D46" s="89" t="s">
        <v>508</v>
      </c>
      <c r="E46" s="89" t="s">
        <v>120</v>
      </c>
      <c r="F46" s="102">
        <v>44963</v>
      </c>
      <c r="G46" s="91">
        <v>523.63557000000003</v>
      </c>
      <c r="H46" s="103">
        <v>-12.527127</v>
      </c>
      <c r="I46" s="91">
        <v>-6.5596494000000019E-2</v>
      </c>
      <c r="J46" s="92">
        <f t="shared" si="0"/>
        <v>2.7001441749063406E-2</v>
      </c>
      <c r="K46" s="92">
        <f>I46/'סכום נכסי הקרן'!$C$42</f>
        <v>-8.8687170369596157E-5</v>
      </c>
    </row>
    <row r="47" spans="2:11">
      <c r="B47" s="87" t="s">
        <v>1776</v>
      </c>
      <c r="C47" s="88" t="s">
        <v>1777</v>
      </c>
      <c r="D47" s="89" t="s">
        <v>508</v>
      </c>
      <c r="E47" s="89" t="s">
        <v>120</v>
      </c>
      <c r="F47" s="102">
        <v>44963</v>
      </c>
      <c r="G47" s="91">
        <v>1644.05268</v>
      </c>
      <c r="H47" s="103">
        <v>-12.518561</v>
      </c>
      <c r="I47" s="91">
        <v>-0.20581173500000005</v>
      </c>
      <c r="J47" s="92">
        <f t="shared" si="0"/>
        <v>8.47181493248126E-2</v>
      </c>
      <c r="K47" s="92">
        <f>I47/'סכום נכסי הקרן'!$C$42</f>
        <v>-2.7825969488563178E-4</v>
      </c>
    </row>
    <row r="48" spans="2:11">
      <c r="B48" s="87" t="s">
        <v>1778</v>
      </c>
      <c r="C48" s="88" t="s">
        <v>1779</v>
      </c>
      <c r="D48" s="89" t="s">
        <v>508</v>
      </c>
      <c r="E48" s="89" t="s">
        <v>120</v>
      </c>
      <c r="F48" s="102">
        <v>44963</v>
      </c>
      <c r="G48" s="91">
        <v>465.79664000000014</v>
      </c>
      <c r="H48" s="103">
        <v>-12.444314</v>
      </c>
      <c r="I48" s="91">
        <v>-5.7965195000000018E-2</v>
      </c>
      <c r="J48" s="92">
        <f t="shared" si="0"/>
        <v>2.3860175153044023E-2</v>
      </c>
      <c r="K48" s="92">
        <f>I48/'סכום נכסי הקרן'!$C$42</f>
        <v>-7.8369571466302198E-5</v>
      </c>
    </row>
    <row r="49" spans="2:11">
      <c r="B49" s="87" t="s">
        <v>1780</v>
      </c>
      <c r="C49" s="88" t="s">
        <v>1781</v>
      </c>
      <c r="D49" s="89" t="s">
        <v>508</v>
      </c>
      <c r="E49" s="89" t="s">
        <v>120</v>
      </c>
      <c r="F49" s="102">
        <v>44963</v>
      </c>
      <c r="G49" s="91">
        <v>722.62240000000008</v>
      </c>
      <c r="H49" s="103">
        <v>-12.345098</v>
      </c>
      <c r="I49" s="91">
        <v>-8.9208444000000012E-2</v>
      </c>
      <c r="J49" s="92">
        <f t="shared" si="0"/>
        <v>3.6720813221977754E-2</v>
      </c>
      <c r="K49" s="92">
        <f>I49/'סכום נכסי הקרן'!$C$42</f>
        <v>-1.2061078251277541E-4</v>
      </c>
    </row>
    <row r="50" spans="2:11">
      <c r="B50" s="87" t="s">
        <v>1782</v>
      </c>
      <c r="C50" s="88" t="s">
        <v>1783</v>
      </c>
      <c r="D50" s="89" t="s">
        <v>508</v>
      </c>
      <c r="E50" s="89" t="s">
        <v>120</v>
      </c>
      <c r="F50" s="102">
        <v>44964</v>
      </c>
      <c r="G50" s="91">
        <v>903.55150800000013</v>
      </c>
      <c r="H50" s="103">
        <v>-11.543341</v>
      </c>
      <c r="I50" s="91">
        <v>-0.10430003600000003</v>
      </c>
      <c r="J50" s="92">
        <f t="shared" si="0"/>
        <v>4.2932955326533399E-2</v>
      </c>
      <c r="K50" s="92">
        <f>I50/'סכום נכסי הקרן'!$C$42</f>
        <v>-1.4101477835518178E-4</v>
      </c>
    </row>
    <row r="51" spans="2:11">
      <c r="B51" s="87" t="s">
        <v>1784</v>
      </c>
      <c r="C51" s="88" t="s">
        <v>1785</v>
      </c>
      <c r="D51" s="89" t="s">
        <v>508</v>
      </c>
      <c r="E51" s="89" t="s">
        <v>120</v>
      </c>
      <c r="F51" s="102">
        <v>44964</v>
      </c>
      <c r="G51" s="91">
        <v>331.59952800000008</v>
      </c>
      <c r="H51" s="103">
        <v>-11.540084</v>
      </c>
      <c r="I51" s="91">
        <v>-3.8266864000000005E-2</v>
      </c>
      <c r="J51" s="92">
        <f t="shared" si="0"/>
        <v>1.575176409908937E-2</v>
      </c>
      <c r="K51" s="92">
        <f>I51/'סכום נכסי הקרן'!$C$42</f>
        <v>-5.1737214599886475E-5</v>
      </c>
    </row>
    <row r="52" spans="2:11">
      <c r="B52" s="87" t="s">
        <v>1786</v>
      </c>
      <c r="C52" s="88" t="s">
        <v>1787</v>
      </c>
      <c r="D52" s="89" t="s">
        <v>508</v>
      </c>
      <c r="E52" s="89" t="s">
        <v>120</v>
      </c>
      <c r="F52" s="102">
        <v>44964</v>
      </c>
      <c r="G52" s="91">
        <v>234.83856800000004</v>
      </c>
      <c r="H52" s="103">
        <v>-11.504263999999999</v>
      </c>
      <c r="I52" s="91">
        <v>-2.7016449000000008E-2</v>
      </c>
      <c r="J52" s="92">
        <f t="shared" si="0"/>
        <v>1.1120763160604929E-2</v>
      </c>
      <c r="K52" s="92">
        <f>I52/'סכום נכסי הקרן'!$C$42</f>
        <v>-3.652653166561777E-5</v>
      </c>
    </row>
    <row r="53" spans="2:11">
      <c r="B53" s="87" t="s">
        <v>1786</v>
      </c>
      <c r="C53" s="88" t="s">
        <v>1788</v>
      </c>
      <c r="D53" s="89" t="s">
        <v>508</v>
      </c>
      <c r="E53" s="89" t="s">
        <v>120</v>
      </c>
      <c r="F53" s="102">
        <v>44964</v>
      </c>
      <c r="G53" s="91">
        <v>331.70605200000006</v>
      </c>
      <c r="H53" s="103">
        <v>-11.504263999999999</v>
      </c>
      <c r="I53" s="91">
        <v>-3.8160340000000008E-2</v>
      </c>
      <c r="J53" s="92">
        <f t="shared" si="0"/>
        <v>1.570791569492196E-2</v>
      </c>
      <c r="K53" s="92">
        <f>I53/'סכום נכסי הקרן'!$C$42</f>
        <v>-5.1593192998115338E-5</v>
      </c>
    </row>
    <row r="54" spans="2:11">
      <c r="B54" s="87" t="s">
        <v>1786</v>
      </c>
      <c r="C54" s="88" t="s">
        <v>1789</v>
      </c>
      <c r="D54" s="89" t="s">
        <v>508</v>
      </c>
      <c r="E54" s="89" t="s">
        <v>120</v>
      </c>
      <c r="F54" s="102">
        <v>44964</v>
      </c>
      <c r="G54" s="91">
        <v>191.06323400000002</v>
      </c>
      <c r="H54" s="103">
        <v>-11.504263999999999</v>
      </c>
      <c r="I54" s="91">
        <v>-2.1980419000000005E-2</v>
      </c>
      <c r="J54" s="92">
        <f t="shared" si="0"/>
        <v>9.0477854387843726E-3</v>
      </c>
      <c r="K54" s="92">
        <f>I54/'סכום נכסי הקרן'!$C$42</f>
        <v>-2.9717764559918526E-5</v>
      </c>
    </row>
    <row r="55" spans="2:11">
      <c r="B55" s="87" t="s">
        <v>1790</v>
      </c>
      <c r="C55" s="88" t="s">
        <v>1791</v>
      </c>
      <c r="D55" s="89" t="s">
        <v>508</v>
      </c>
      <c r="E55" s="89" t="s">
        <v>120</v>
      </c>
      <c r="F55" s="102">
        <v>44964</v>
      </c>
      <c r="G55" s="91">
        <v>995.37962400000015</v>
      </c>
      <c r="H55" s="103">
        <v>-11.474974</v>
      </c>
      <c r="I55" s="91">
        <v>-0.114219552</v>
      </c>
      <c r="J55" s="92">
        <f t="shared" si="0"/>
        <v>4.7016119183627678E-2</v>
      </c>
      <c r="K55" s="92">
        <f>I55/'סכום נכסי הקרן'!$C$42</f>
        <v>-1.5442607142636229E-4</v>
      </c>
    </row>
    <row r="56" spans="2:11">
      <c r="B56" s="87" t="s">
        <v>1792</v>
      </c>
      <c r="C56" s="88" t="s">
        <v>1793</v>
      </c>
      <c r="D56" s="89" t="s">
        <v>508</v>
      </c>
      <c r="E56" s="89" t="s">
        <v>120</v>
      </c>
      <c r="F56" s="102">
        <v>44964</v>
      </c>
      <c r="G56" s="91">
        <v>411.39942200000007</v>
      </c>
      <c r="H56" s="103">
        <v>-11.392704</v>
      </c>
      <c r="I56" s="91">
        <v>-4.6869520000000012E-2</v>
      </c>
      <c r="J56" s="92">
        <f t="shared" si="0"/>
        <v>1.9292869739144323E-2</v>
      </c>
      <c r="K56" s="92">
        <f>I56/'סכום נכסי הקרן'!$C$42</f>
        <v>-6.336809868803651E-5</v>
      </c>
    </row>
    <row r="57" spans="2:11">
      <c r="B57" s="87" t="s">
        <v>1794</v>
      </c>
      <c r="C57" s="88" t="s">
        <v>1795</v>
      </c>
      <c r="D57" s="89" t="s">
        <v>508</v>
      </c>
      <c r="E57" s="89" t="s">
        <v>120</v>
      </c>
      <c r="F57" s="102">
        <v>44956</v>
      </c>
      <c r="G57" s="91">
        <v>529.11180000000013</v>
      </c>
      <c r="H57" s="103">
        <v>-11.39711</v>
      </c>
      <c r="I57" s="91">
        <v>-6.0303451000000015E-2</v>
      </c>
      <c r="J57" s="92">
        <f t="shared" si="0"/>
        <v>2.4822669934829126E-2</v>
      </c>
      <c r="K57" s="92">
        <f>I57/'סכום נכסי הקרן'!$C$42</f>
        <v>-8.1530918904165731E-5</v>
      </c>
    </row>
    <row r="58" spans="2:11">
      <c r="B58" s="87" t="s">
        <v>1796</v>
      </c>
      <c r="C58" s="88" t="s">
        <v>1797</v>
      </c>
      <c r="D58" s="89" t="s">
        <v>508</v>
      </c>
      <c r="E58" s="89" t="s">
        <v>120</v>
      </c>
      <c r="F58" s="102">
        <v>44956</v>
      </c>
      <c r="G58" s="91">
        <v>235.16080000000002</v>
      </c>
      <c r="H58" s="103">
        <v>-11.39711</v>
      </c>
      <c r="I58" s="91">
        <v>-2.6801534000000009E-2</v>
      </c>
      <c r="J58" s="92">
        <f t="shared" si="0"/>
        <v>1.1032297840286134E-2</v>
      </c>
      <c r="K58" s="92">
        <f>I58/'סכום נכסי הקרן'!$C$42</f>
        <v>-3.6235964257853843E-5</v>
      </c>
    </row>
    <row r="59" spans="2:11">
      <c r="B59" s="87" t="s">
        <v>1798</v>
      </c>
      <c r="C59" s="88" t="s">
        <v>1799</v>
      </c>
      <c r="D59" s="89" t="s">
        <v>508</v>
      </c>
      <c r="E59" s="89" t="s">
        <v>120</v>
      </c>
      <c r="F59" s="102">
        <v>44957</v>
      </c>
      <c r="G59" s="91">
        <v>1823.5588800000003</v>
      </c>
      <c r="H59" s="103">
        <v>-11.327669999999999</v>
      </c>
      <c r="I59" s="91">
        <v>-0.20656673700000003</v>
      </c>
      <c r="J59" s="92">
        <f t="shared" si="0"/>
        <v>8.5028930302274985E-2</v>
      </c>
      <c r="K59" s="92">
        <f>I59/'סכום נכסי הקרן'!$C$42</f>
        <v>-2.7928046576712715E-4</v>
      </c>
    </row>
    <row r="60" spans="2:11">
      <c r="B60" s="87" t="s">
        <v>1800</v>
      </c>
      <c r="C60" s="88" t="s">
        <v>1801</v>
      </c>
      <c r="D60" s="89" t="s">
        <v>508</v>
      </c>
      <c r="E60" s="89" t="s">
        <v>120</v>
      </c>
      <c r="F60" s="102">
        <v>44964</v>
      </c>
      <c r="G60" s="91">
        <v>1421.0098780000003</v>
      </c>
      <c r="H60" s="103">
        <v>-11.292088</v>
      </c>
      <c r="I60" s="91">
        <v>-0.16046167900000002</v>
      </c>
      <c r="J60" s="92">
        <f t="shared" si="0"/>
        <v>6.6050735554180839E-2</v>
      </c>
      <c r="K60" s="92">
        <f>I60/'סכום נכסי הקרן'!$C$42</f>
        <v>-2.1694592798304812E-4</v>
      </c>
    </row>
    <row r="61" spans="2:11">
      <c r="B61" s="87" t="s">
        <v>1802</v>
      </c>
      <c r="C61" s="88" t="s">
        <v>1803</v>
      </c>
      <c r="D61" s="89" t="s">
        <v>508</v>
      </c>
      <c r="E61" s="89" t="s">
        <v>120</v>
      </c>
      <c r="F61" s="102">
        <v>44956</v>
      </c>
      <c r="G61" s="91">
        <v>541.42174800000009</v>
      </c>
      <c r="H61" s="103">
        <v>-11.283555</v>
      </c>
      <c r="I61" s="91">
        <v>-6.1091620000000013E-2</v>
      </c>
      <c r="J61" s="92">
        <f t="shared" si="0"/>
        <v>2.5147103422721293E-2</v>
      </c>
      <c r="K61" s="92">
        <f>I61/'סכום נכסי הקרן'!$C$42</f>
        <v>-8.2596531928895889E-5</v>
      </c>
    </row>
    <row r="62" spans="2:11">
      <c r="B62" s="87" t="s">
        <v>1804</v>
      </c>
      <c r="C62" s="88" t="s">
        <v>1805</v>
      </c>
      <c r="D62" s="89" t="s">
        <v>508</v>
      </c>
      <c r="E62" s="89" t="s">
        <v>120</v>
      </c>
      <c r="F62" s="102">
        <v>44956</v>
      </c>
      <c r="G62" s="91">
        <v>423.73370900000003</v>
      </c>
      <c r="H62" s="103">
        <v>-11.280314000000001</v>
      </c>
      <c r="I62" s="91">
        <v>-4.7798492000000005E-2</v>
      </c>
      <c r="J62" s="92">
        <f t="shared" si="0"/>
        <v>1.9675261873463433E-2</v>
      </c>
      <c r="K62" s="92">
        <f>I62/'סכום נכסי הקרן'!$C$42</f>
        <v>-6.4624078893816769E-5</v>
      </c>
    </row>
    <row r="63" spans="2:11">
      <c r="B63" s="87" t="s">
        <v>1806</v>
      </c>
      <c r="C63" s="88" t="s">
        <v>1807</v>
      </c>
      <c r="D63" s="89" t="s">
        <v>508</v>
      </c>
      <c r="E63" s="89" t="s">
        <v>120</v>
      </c>
      <c r="F63" s="102">
        <v>44972</v>
      </c>
      <c r="G63" s="91">
        <v>591.1113600000001</v>
      </c>
      <c r="H63" s="103">
        <v>-9.4944570000000006</v>
      </c>
      <c r="I63" s="91">
        <v>-5.6122815000000006E-2</v>
      </c>
      <c r="J63" s="92">
        <f t="shared" si="0"/>
        <v>2.3101797483505163E-2</v>
      </c>
      <c r="K63" s="92">
        <f>I63/'סכום נכסי הקרן'!$C$42</f>
        <v>-7.5878653751316734E-5</v>
      </c>
    </row>
    <row r="64" spans="2:11">
      <c r="B64" s="87" t="s">
        <v>1808</v>
      </c>
      <c r="C64" s="88" t="s">
        <v>1809</v>
      </c>
      <c r="D64" s="89" t="s">
        <v>508</v>
      </c>
      <c r="E64" s="89" t="s">
        <v>120</v>
      </c>
      <c r="F64" s="102">
        <v>44972</v>
      </c>
      <c r="G64" s="91">
        <v>337.97160000000008</v>
      </c>
      <c r="H64" s="103">
        <v>-9.4317100000000007</v>
      </c>
      <c r="I64" s="91">
        <v>-3.1876500000000009E-2</v>
      </c>
      <c r="J64" s="92">
        <f t="shared" si="0"/>
        <v>1.3121302762218049E-2</v>
      </c>
      <c r="K64" s="92">
        <f>I64/'סכום נכסי הקרן'!$C$42</f>
        <v>-4.3097373257272439E-5</v>
      </c>
    </row>
    <row r="65" spans="2:11">
      <c r="B65" s="87" t="s">
        <v>1810</v>
      </c>
      <c r="C65" s="88" t="s">
        <v>1811</v>
      </c>
      <c r="D65" s="89" t="s">
        <v>508</v>
      </c>
      <c r="E65" s="89" t="s">
        <v>120</v>
      </c>
      <c r="F65" s="102">
        <v>44972</v>
      </c>
      <c r="G65" s="91">
        <v>598.3574000000001</v>
      </c>
      <c r="H65" s="103">
        <v>-9.4003630000000005</v>
      </c>
      <c r="I65" s="91">
        <v>-5.6247767000000011E-2</v>
      </c>
      <c r="J65" s="92">
        <f t="shared" si="0"/>
        <v>2.315323139321121E-2</v>
      </c>
      <c r="K65" s="92">
        <f>I65/'סכום נכסי הקרן'!$C$42</f>
        <v>-7.6047590208683236E-5</v>
      </c>
    </row>
    <row r="66" spans="2:11">
      <c r="B66" s="87" t="s">
        <v>1810</v>
      </c>
      <c r="C66" s="88" t="s">
        <v>1812</v>
      </c>
      <c r="D66" s="89" t="s">
        <v>508</v>
      </c>
      <c r="E66" s="89" t="s">
        <v>120</v>
      </c>
      <c r="F66" s="102">
        <v>44972</v>
      </c>
      <c r="G66" s="91">
        <v>389.45596000000006</v>
      </c>
      <c r="H66" s="103">
        <v>-9.4003630000000005</v>
      </c>
      <c r="I66" s="91">
        <v>-3.6610273000000006E-2</v>
      </c>
      <c r="J66" s="92">
        <f t="shared" si="0"/>
        <v>1.5069862633615885E-2</v>
      </c>
      <c r="K66" s="92">
        <f>I66/'סכום נכסי הקרן'!$C$42</f>
        <v>-4.9497485625198593E-5</v>
      </c>
    </row>
    <row r="67" spans="2:11">
      <c r="B67" s="87" t="s">
        <v>1813</v>
      </c>
      <c r="C67" s="88" t="s">
        <v>1814</v>
      </c>
      <c r="D67" s="89" t="s">
        <v>508</v>
      </c>
      <c r="E67" s="89" t="s">
        <v>120</v>
      </c>
      <c r="F67" s="102">
        <v>44972</v>
      </c>
      <c r="G67" s="91">
        <v>119.69204800000001</v>
      </c>
      <c r="H67" s="103">
        <v>-9.3815629999999999</v>
      </c>
      <c r="I67" s="91">
        <v>-1.1228985000000002E-2</v>
      </c>
      <c r="J67" s="92">
        <f t="shared" si="0"/>
        <v>4.6221797216571773E-3</v>
      </c>
      <c r="K67" s="92">
        <f>I67/'סכום נכסי הקרן'!$C$42</f>
        <v>-1.5181709342158434E-5</v>
      </c>
    </row>
    <row r="68" spans="2:11">
      <c r="B68" s="87" t="s">
        <v>1815</v>
      </c>
      <c r="C68" s="88" t="s">
        <v>1816</v>
      </c>
      <c r="D68" s="89" t="s">
        <v>508</v>
      </c>
      <c r="E68" s="89" t="s">
        <v>120</v>
      </c>
      <c r="F68" s="102">
        <v>44973</v>
      </c>
      <c r="G68" s="91">
        <v>600.2428000000001</v>
      </c>
      <c r="H68" s="103">
        <v>-9.0248799999999996</v>
      </c>
      <c r="I68" s="91">
        <v>-5.4171193000000006E-2</v>
      </c>
      <c r="J68" s="92">
        <f t="shared" si="0"/>
        <v>2.2298452601243763E-2</v>
      </c>
      <c r="K68" s="92">
        <f>I68/'סכום נכסי הקרן'!$C$42</f>
        <v>-7.3240039669121256E-5</v>
      </c>
    </row>
    <row r="69" spans="2:11">
      <c r="B69" s="87" t="s">
        <v>1817</v>
      </c>
      <c r="C69" s="88" t="s">
        <v>1818</v>
      </c>
      <c r="D69" s="89" t="s">
        <v>508</v>
      </c>
      <c r="E69" s="89" t="s">
        <v>120</v>
      </c>
      <c r="F69" s="102">
        <v>44973</v>
      </c>
      <c r="G69" s="91">
        <v>1488.7721730000003</v>
      </c>
      <c r="H69" s="103">
        <v>-9.0124289999999991</v>
      </c>
      <c r="I69" s="91">
        <v>-0.13417452900000001</v>
      </c>
      <c r="J69" s="92">
        <f t="shared" si="0"/>
        <v>5.5230173262027053E-2</v>
      </c>
      <c r="K69" s="92">
        <f>I69/'סכום נכסי הקרן'!$C$42</f>
        <v>-1.8140541646453421E-4</v>
      </c>
    </row>
    <row r="70" spans="2:11">
      <c r="B70" s="87" t="s">
        <v>1819</v>
      </c>
      <c r="C70" s="88" t="s">
        <v>1820</v>
      </c>
      <c r="D70" s="89" t="s">
        <v>508</v>
      </c>
      <c r="E70" s="89" t="s">
        <v>120</v>
      </c>
      <c r="F70" s="102">
        <v>44977</v>
      </c>
      <c r="G70" s="91">
        <v>1047.7328920000002</v>
      </c>
      <c r="H70" s="103">
        <v>-8.6751989999999992</v>
      </c>
      <c r="I70" s="91">
        <v>-9.0892909000000022E-2</v>
      </c>
      <c r="J70" s="92">
        <f t="shared" si="0"/>
        <v>3.7414188443766837E-2</v>
      </c>
      <c r="K70" s="92">
        <f>I70/'סכום נכסי הקרן'!$C$42</f>
        <v>-1.2288819743736914E-4</v>
      </c>
    </row>
    <row r="71" spans="2:11">
      <c r="B71" s="87" t="s">
        <v>1821</v>
      </c>
      <c r="C71" s="88" t="s">
        <v>1822</v>
      </c>
      <c r="D71" s="89" t="s">
        <v>508</v>
      </c>
      <c r="E71" s="89" t="s">
        <v>120</v>
      </c>
      <c r="F71" s="102">
        <v>44977</v>
      </c>
      <c r="G71" s="91">
        <v>921.32997400000011</v>
      </c>
      <c r="H71" s="103">
        <v>-8.63809</v>
      </c>
      <c r="I71" s="91">
        <v>-7.9585313000000019E-2</v>
      </c>
      <c r="J71" s="92">
        <f t="shared" si="0"/>
        <v>3.2759650127802235E-2</v>
      </c>
      <c r="K71" s="92">
        <f>I71/'סכום נכסי הקרן'!$C$42</f>
        <v>-1.076002051717678E-4</v>
      </c>
    </row>
    <row r="72" spans="2:11">
      <c r="B72" s="87" t="s">
        <v>1823</v>
      </c>
      <c r="C72" s="88" t="s">
        <v>1824</v>
      </c>
      <c r="D72" s="89" t="s">
        <v>508</v>
      </c>
      <c r="E72" s="89" t="s">
        <v>120</v>
      </c>
      <c r="F72" s="102">
        <v>45013</v>
      </c>
      <c r="G72" s="91">
        <v>602.81380000000013</v>
      </c>
      <c r="H72" s="103">
        <v>-8.4818820000000006</v>
      </c>
      <c r="I72" s="91">
        <v>-5.1129957000000004E-2</v>
      </c>
      <c r="J72" s="92">
        <f t="shared" si="0"/>
        <v>2.1046590623694253E-2</v>
      </c>
      <c r="K72" s="92">
        <f>I72/'סכום נכסי הקרן'!$C$42</f>
        <v>-6.9128255657217367E-5</v>
      </c>
    </row>
    <row r="73" spans="2:11">
      <c r="B73" s="87" t="s">
        <v>1823</v>
      </c>
      <c r="C73" s="88" t="s">
        <v>1825</v>
      </c>
      <c r="D73" s="89" t="s">
        <v>508</v>
      </c>
      <c r="E73" s="89" t="s">
        <v>120</v>
      </c>
      <c r="F73" s="102">
        <v>45013</v>
      </c>
      <c r="G73" s="91">
        <v>147.13369500000002</v>
      </c>
      <c r="H73" s="103">
        <v>-8.4818820000000006</v>
      </c>
      <c r="I73" s="91">
        <v>-1.2479707000000001E-2</v>
      </c>
      <c r="J73" s="92">
        <f t="shared" si="0"/>
        <v>5.1370135971882695E-3</v>
      </c>
      <c r="K73" s="92">
        <f>I73/'סכום נכסי הקרן'!$C$42</f>
        <v>-1.6872699032842238E-5</v>
      </c>
    </row>
    <row r="74" spans="2:11">
      <c r="B74" s="87" t="s">
        <v>1826</v>
      </c>
      <c r="C74" s="88" t="s">
        <v>1827</v>
      </c>
      <c r="D74" s="89" t="s">
        <v>508</v>
      </c>
      <c r="E74" s="89" t="s">
        <v>120</v>
      </c>
      <c r="F74" s="102">
        <v>45013</v>
      </c>
      <c r="G74" s="91">
        <v>205.13152000000002</v>
      </c>
      <c r="H74" s="103">
        <v>-8.3894260000000003</v>
      </c>
      <c r="I74" s="91">
        <v>-1.7209357000000002E-2</v>
      </c>
      <c r="J74" s="92">
        <f t="shared" si="0"/>
        <v>7.0838763208036157E-3</v>
      </c>
      <c r="K74" s="92">
        <f>I74/'סכום נכסי הקרן'!$C$42</f>
        <v>-2.3267237060111808E-5</v>
      </c>
    </row>
    <row r="75" spans="2:11">
      <c r="B75" s="87" t="s">
        <v>1828</v>
      </c>
      <c r="C75" s="88" t="s">
        <v>1829</v>
      </c>
      <c r="D75" s="89" t="s">
        <v>508</v>
      </c>
      <c r="E75" s="89" t="s">
        <v>120</v>
      </c>
      <c r="F75" s="102">
        <v>45013</v>
      </c>
      <c r="G75" s="91">
        <v>241.60544000000002</v>
      </c>
      <c r="H75" s="103">
        <v>-8.2663960000000003</v>
      </c>
      <c r="I75" s="91">
        <v>-1.9972063000000002E-2</v>
      </c>
      <c r="J75" s="92">
        <f t="shared" si="0"/>
        <v>8.2210871773592716E-3</v>
      </c>
      <c r="K75" s="92">
        <f>I75/'סכום נכסי הקרן'!$C$42</f>
        <v>-2.7002445495231918E-5</v>
      </c>
    </row>
    <row r="76" spans="2:11">
      <c r="B76" s="87" t="s">
        <v>1830</v>
      </c>
      <c r="C76" s="88" t="s">
        <v>1831</v>
      </c>
      <c r="D76" s="89" t="s">
        <v>508</v>
      </c>
      <c r="E76" s="89" t="s">
        <v>120</v>
      </c>
      <c r="F76" s="102">
        <v>45014</v>
      </c>
      <c r="G76" s="91">
        <v>205.48117600000006</v>
      </c>
      <c r="H76" s="103">
        <v>-8.1790500000000002</v>
      </c>
      <c r="I76" s="91">
        <v>-1.6806408000000005E-2</v>
      </c>
      <c r="J76" s="92">
        <f t="shared" ref="J76:J139" si="1">IFERROR(I76/$I$11,0)</f>
        <v>6.9180106885437078E-3</v>
      </c>
      <c r="K76" s="92">
        <f>I76/'סכום נכסי הקרן'!$C$42</f>
        <v>-2.2722445647734525E-5</v>
      </c>
    </row>
    <row r="77" spans="2:11">
      <c r="B77" s="87" t="s">
        <v>1830</v>
      </c>
      <c r="C77" s="88" t="s">
        <v>1832</v>
      </c>
      <c r="D77" s="89" t="s">
        <v>508</v>
      </c>
      <c r="E77" s="89" t="s">
        <v>120</v>
      </c>
      <c r="F77" s="102">
        <v>45014</v>
      </c>
      <c r="G77" s="91">
        <v>245.85035000000005</v>
      </c>
      <c r="H77" s="103">
        <v>-8.1790500000000002</v>
      </c>
      <c r="I77" s="91">
        <v>-2.0108223000000001E-2</v>
      </c>
      <c r="J77" s="92">
        <f t="shared" si="1"/>
        <v>8.277134628745202E-3</v>
      </c>
      <c r="K77" s="92">
        <f>I77/'סכום נכסי הקרן'!$C$42</f>
        <v>-2.7186535289993266E-5</v>
      </c>
    </row>
    <row r="78" spans="2:11">
      <c r="B78" s="87" t="s">
        <v>1833</v>
      </c>
      <c r="C78" s="88" t="s">
        <v>1834</v>
      </c>
      <c r="D78" s="89" t="s">
        <v>508</v>
      </c>
      <c r="E78" s="89" t="s">
        <v>120</v>
      </c>
      <c r="F78" s="102">
        <v>45012</v>
      </c>
      <c r="G78" s="91">
        <v>846.45890000000009</v>
      </c>
      <c r="H78" s="103">
        <v>-8.1382340000000006</v>
      </c>
      <c r="I78" s="91">
        <v>-6.8886805000000009E-2</v>
      </c>
      <c r="J78" s="92">
        <f t="shared" si="1"/>
        <v>2.8355830305299388E-2</v>
      </c>
      <c r="K78" s="92">
        <f>I78/'סכום נכסי הקרן'!$C$42</f>
        <v>-9.3135706479254026E-5</v>
      </c>
    </row>
    <row r="79" spans="2:11">
      <c r="B79" s="87" t="s">
        <v>1835</v>
      </c>
      <c r="C79" s="88" t="s">
        <v>1836</v>
      </c>
      <c r="D79" s="89" t="s">
        <v>508</v>
      </c>
      <c r="E79" s="89" t="s">
        <v>120</v>
      </c>
      <c r="F79" s="102">
        <v>45014</v>
      </c>
      <c r="G79" s="91">
        <v>1027.9886400000003</v>
      </c>
      <c r="H79" s="103">
        <v>-8.1177240000000008</v>
      </c>
      <c r="I79" s="91">
        <v>-8.3449280000000015E-2</v>
      </c>
      <c r="J79" s="92">
        <f t="shared" si="1"/>
        <v>3.43501723266076E-2</v>
      </c>
      <c r="K79" s="92">
        <f>I79/'סכום נכסי הקרן'!$C$42</f>
        <v>-1.1282433040674602E-4</v>
      </c>
    </row>
    <row r="80" spans="2:11">
      <c r="B80" s="87" t="s">
        <v>1837</v>
      </c>
      <c r="C80" s="88" t="s">
        <v>1838</v>
      </c>
      <c r="D80" s="89" t="s">
        <v>508</v>
      </c>
      <c r="E80" s="89" t="s">
        <v>120</v>
      </c>
      <c r="F80" s="102">
        <v>45012</v>
      </c>
      <c r="G80" s="91">
        <v>363.02520000000004</v>
      </c>
      <c r="H80" s="103">
        <v>-8.0616489999999992</v>
      </c>
      <c r="I80" s="91">
        <v>-2.9265816000000004E-2</v>
      </c>
      <c r="J80" s="92">
        <f t="shared" si="1"/>
        <v>1.2046668621692002E-2</v>
      </c>
      <c r="K80" s="92">
        <f>I80/'סכום נכסי הקרן'!$C$42</f>
        <v>-3.9567700212716438E-5</v>
      </c>
    </row>
    <row r="81" spans="2:11">
      <c r="B81" s="87" t="s">
        <v>1839</v>
      </c>
      <c r="C81" s="88" t="s">
        <v>1840</v>
      </c>
      <c r="D81" s="89" t="s">
        <v>508</v>
      </c>
      <c r="E81" s="89" t="s">
        <v>120</v>
      </c>
      <c r="F81" s="102">
        <v>45090</v>
      </c>
      <c r="G81" s="91">
        <v>1030.6110600000002</v>
      </c>
      <c r="H81" s="103">
        <v>-7.7926339999999996</v>
      </c>
      <c r="I81" s="91">
        <v>-8.0311749000000016E-2</v>
      </c>
      <c r="J81" s="92">
        <f t="shared" si="1"/>
        <v>3.305867250144346E-2</v>
      </c>
      <c r="K81" s="92">
        <f>I81/'סכום נכסי הקרן'!$C$42</f>
        <v>-1.0858235451186222E-4</v>
      </c>
    </row>
    <row r="82" spans="2:11">
      <c r="B82" s="87" t="s">
        <v>1841</v>
      </c>
      <c r="C82" s="88" t="s">
        <v>1842</v>
      </c>
      <c r="D82" s="89" t="s">
        <v>508</v>
      </c>
      <c r="E82" s="89" t="s">
        <v>120</v>
      </c>
      <c r="F82" s="102">
        <v>45090</v>
      </c>
      <c r="G82" s="91">
        <v>424.96916000000004</v>
      </c>
      <c r="H82" s="103">
        <v>-7.6404709999999998</v>
      </c>
      <c r="I82" s="91">
        <v>-3.2469644000000013E-2</v>
      </c>
      <c r="J82" s="92">
        <f t="shared" si="1"/>
        <v>1.3365458237429979E-2</v>
      </c>
      <c r="K82" s="92">
        <f>I82/'סכום נכסי הקרן'!$C$42</f>
        <v>-4.3899310369669087E-5</v>
      </c>
    </row>
    <row r="83" spans="2:11">
      <c r="B83" s="87" t="s">
        <v>1843</v>
      </c>
      <c r="C83" s="88" t="s">
        <v>1844</v>
      </c>
      <c r="D83" s="89" t="s">
        <v>508</v>
      </c>
      <c r="E83" s="89" t="s">
        <v>120</v>
      </c>
      <c r="F83" s="102">
        <v>45090</v>
      </c>
      <c r="G83" s="91">
        <v>197.85166000000004</v>
      </c>
      <c r="H83" s="103">
        <v>-7.4887360000000003</v>
      </c>
      <c r="I83" s="91">
        <v>-1.4816589000000003E-2</v>
      </c>
      <c r="J83" s="92">
        <f t="shared" si="1"/>
        <v>6.0989428002556599E-3</v>
      </c>
      <c r="K83" s="92">
        <f>I83/'סכום נכסי הקרן'!$C$42</f>
        <v>-2.0032188807823851E-5</v>
      </c>
    </row>
    <row r="84" spans="2:11">
      <c r="B84" s="87" t="s">
        <v>1845</v>
      </c>
      <c r="C84" s="88" t="s">
        <v>1846</v>
      </c>
      <c r="D84" s="89" t="s">
        <v>508</v>
      </c>
      <c r="E84" s="89" t="s">
        <v>120</v>
      </c>
      <c r="F84" s="102">
        <v>44993</v>
      </c>
      <c r="G84" s="91">
        <v>601.61850000000015</v>
      </c>
      <c r="H84" s="103">
        <v>-7.4786109999999999</v>
      </c>
      <c r="I84" s="91">
        <v>-4.4992709000000006E-2</v>
      </c>
      <c r="J84" s="92">
        <f t="shared" si="1"/>
        <v>1.8520319259685749E-2</v>
      </c>
      <c r="K84" s="92">
        <f>I84/'סכום נכסי הקרן'!$C$42</f>
        <v>-6.0830629888125754E-5</v>
      </c>
    </row>
    <row r="85" spans="2:11">
      <c r="B85" s="87" t="s">
        <v>1847</v>
      </c>
      <c r="C85" s="88" t="s">
        <v>1848</v>
      </c>
      <c r="D85" s="89" t="s">
        <v>508</v>
      </c>
      <c r="E85" s="89" t="s">
        <v>120</v>
      </c>
      <c r="F85" s="102">
        <v>45019</v>
      </c>
      <c r="G85" s="91">
        <v>1035.8559</v>
      </c>
      <c r="H85" s="103">
        <v>-7.2914320000000004</v>
      </c>
      <c r="I85" s="91">
        <v>-7.5528726000000018E-2</v>
      </c>
      <c r="J85" s="92">
        <f t="shared" si="1"/>
        <v>3.10898398848873E-2</v>
      </c>
      <c r="K85" s="92">
        <f>I85/'סכום נכסי הקרן'!$C$42</f>
        <v>-1.0211565561050483E-4</v>
      </c>
    </row>
    <row r="86" spans="2:11">
      <c r="B86" s="87" t="s">
        <v>1847</v>
      </c>
      <c r="C86" s="88" t="s">
        <v>1849</v>
      </c>
      <c r="D86" s="89" t="s">
        <v>508</v>
      </c>
      <c r="E86" s="89" t="s">
        <v>120</v>
      </c>
      <c r="F86" s="102">
        <v>45019</v>
      </c>
      <c r="G86" s="91">
        <v>347.02132500000005</v>
      </c>
      <c r="H86" s="103">
        <v>-7.2914320000000004</v>
      </c>
      <c r="I86" s="91">
        <v>-2.5302823000000002E-2</v>
      </c>
      <c r="J86" s="92">
        <f t="shared" si="1"/>
        <v>1.0415384415535403E-2</v>
      </c>
      <c r="K86" s="92">
        <f>I86/'סכום נכסי הקרן'!$C$42</f>
        <v>-3.4209690753178605E-5</v>
      </c>
    </row>
    <row r="87" spans="2:11">
      <c r="B87" s="87" t="s">
        <v>1850</v>
      </c>
      <c r="C87" s="88" t="s">
        <v>1851</v>
      </c>
      <c r="D87" s="89" t="s">
        <v>508</v>
      </c>
      <c r="E87" s="89" t="s">
        <v>120</v>
      </c>
      <c r="F87" s="102">
        <v>45019</v>
      </c>
      <c r="G87" s="91">
        <v>148.79872800000004</v>
      </c>
      <c r="H87" s="103">
        <v>-7.2371350000000003</v>
      </c>
      <c r="I87" s="91">
        <v>-1.0768764E-2</v>
      </c>
      <c r="J87" s="92">
        <f t="shared" si="1"/>
        <v>4.4327392536468628E-3</v>
      </c>
      <c r="K87" s="92">
        <f>I87/'סכום נכסי הקרן'!$C$42</f>
        <v>-1.4559485565462898E-5</v>
      </c>
    </row>
    <row r="88" spans="2:11">
      <c r="B88" s="87" t="s">
        <v>1850</v>
      </c>
      <c r="C88" s="88" t="s">
        <v>1852</v>
      </c>
      <c r="D88" s="89" t="s">
        <v>508</v>
      </c>
      <c r="E88" s="89" t="s">
        <v>120</v>
      </c>
      <c r="F88" s="102">
        <v>45019</v>
      </c>
      <c r="G88" s="91">
        <v>243.85420800000003</v>
      </c>
      <c r="H88" s="103">
        <v>-7.2371350000000003</v>
      </c>
      <c r="I88" s="91">
        <v>-1.7648057000000005E-2</v>
      </c>
      <c r="J88" s="92">
        <f t="shared" si="1"/>
        <v>7.2644581137164231E-3</v>
      </c>
      <c r="K88" s="92">
        <f>I88/'סכום נכסי הקרן'!$C$42</f>
        <v>-2.3860364211711438E-5</v>
      </c>
    </row>
    <row r="89" spans="2:11">
      <c r="B89" s="87" t="s">
        <v>1853</v>
      </c>
      <c r="C89" s="88" t="s">
        <v>1854</v>
      </c>
      <c r="D89" s="89" t="s">
        <v>508</v>
      </c>
      <c r="E89" s="89" t="s">
        <v>120</v>
      </c>
      <c r="F89" s="102">
        <v>45091</v>
      </c>
      <c r="G89" s="91">
        <v>535.85614800000008</v>
      </c>
      <c r="H89" s="103">
        <v>-7.3895689999999998</v>
      </c>
      <c r="I89" s="91">
        <v>-3.9597459000000008E-2</v>
      </c>
      <c r="J89" s="92">
        <f t="shared" si="1"/>
        <v>1.6299476045159158E-2</v>
      </c>
      <c r="K89" s="92">
        <f>I89/'סכום נכסי הקרן'!$C$42</f>
        <v>-5.3536193451682011E-5</v>
      </c>
    </row>
    <row r="90" spans="2:11">
      <c r="B90" s="87" t="s">
        <v>1855</v>
      </c>
      <c r="C90" s="88" t="s">
        <v>1856</v>
      </c>
      <c r="D90" s="89" t="s">
        <v>508</v>
      </c>
      <c r="E90" s="89" t="s">
        <v>120</v>
      </c>
      <c r="F90" s="102">
        <v>45019</v>
      </c>
      <c r="G90" s="91">
        <v>121.96824000000001</v>
      </c>
      <c r="H90" s="103">
        <v>-7.2009670000000003</v>
      </c>
      <c r="I90" s="91">
        <v>-8.7828930000000017E-3</v>
      </c>
      <c r="J90" s="92">
        <f t="shared" si="1"/>
        <v>3.6152964780062288E-3</v>
      </c>
      <c r="K90" s="92">
        <f>I90/'סכום נכסי הקרן'!$C$42</f>
        <v>-1.1874566464313373E-5</v>
      </c>
    </row>
    <row r="91" spans="2:11">
      <c r="B91" s="87" t="s">
        <v>1857</v>
      </c>
      <c r="C91" s="88" t="s">
        <v>1858</v>
      </c>
      <c r="D91" s="89" t="s">
        <v>508</v>
      </c>
      <c r="E91" s="89" t="s">
        <v>120</v>
      </c>
      <c r="F91" s="102">
        <v>45091</v>
      </c>
      <c r="G91" s="91">
        <v>446.79780000000005</v>
      </c>
      <c r="H91" s="103">
        <v>-7.3292380000000001</v>
      </c>
      <c r="I91" s="91">
        <v>-3.274687200000001E-2</v>
      </c>
      <c r="J91" s="92">
        <f t="shared" si="1"/>
        <v>1.3479573417018834E-2</v>
      </c>
      <c r="K91" s="92">
        <f>I91/'סכום נכסי הקרן'!$C$42</f>
        <v>-4.4274125628350784E-5</v>
      </c>
    </row>
    <row r="92" spans="2:11">
      <c r="B92" s="87" t="s">
        <v>1857</v>
      </c>
      <c r="C92" s="88" t="s">
        <v>1859</v>
      </c>
      <c r="D92" s="89" t="s">
        <v>508</v>
      </c>
      <c r="E92" s="89" t="s">
        <v>120</v>
      </c>
      <c r="F92" s="102">
        <v>45091</v>
      </c>
      <c r="G92" s="91">
        <v>827.40096000000017</v>
      </c>
      <c r="H92" s="103">
        <v>-7.3292380000000001</v>
      </c>
      <c r="I92" s="91">
        <v>-6.0642182000000003E-2</v>
      </c>
      <c r="J92" s="92">
        <f t="shared" si="1"/>
        <v>2.4962101553919952E-2</v>
      </c>
      <c r="K92" s="92">
        <f>I92/'סכום נכסי הקרן'!$C$42</f>
        <v>-8.1988886884992002E-5</v>
      </c>
    </row>
    <row r="93" spans="2:11">
      <c r="B93" s="87" t="s">
        <v>1860</v>
      </c>
      <c r="C93" s="88" t="s">
        <v>1861</v>
      </c>
      <c r="D93" s="89" t="s">
        <v>508</v>
      </c>
      <c r="E93" s="89" t="s">
        <v>120</v>
      </c>
      <c r="F93" s="102">
        <v>45131</v>
      </c>
      <c r="G93" s="91">
        <v>689.50080000000014</v>
      </c>
      <c r="H93" s="103">
        <v>-6.7494379999999996</v>
      </c>
      <c r="I93" s="91">
        <v>-4.6537429999999998E-2</v>
      </c>
      <c r="J93" s="92">
        <f t="shared" si="1"/>
        <v>1.9156171750522449E-2</v>
      </c>
      <c r="K93" s="92">
        <f>I93/'סכום נכסי הקרן'!$C$42</f>
        <v>-6.2919109411139476E-5</v>
      </c>
    </row>
    <row r="94" spans="2:11">
      <c r="B94" s="87" t="s">
        <v>1860</v>
      </c>
      <c r="C94" s="88" t="s">
        <v>1862</v>
      </c>
      <c r="D94" s="89" t="s">
        <v>508</v>
      </c>
      <c r="E94" s="89" t="s">
        <v>120</v>
      </c>
      <c r="F94" s="102">
        <v>45131</v>
      </c>
      <c r="G94" s="91">
        <v>439.33248000000009</v>
      </c>
      <c r="H94" s="103">
        <v>-6.7494379999999996</v>
      </c>
      <c r="I94" s="91">
        <v>-2.9652474000000005E-2</v>
      </c>
      <c r="J94" s="92">
        <f t="shared" si="1"/>
        <v>1.2205828400319947E-2</v>
      </c>
      <c r="K94" s="92">
        <f>I94/'סכום נכסי הקרן'!$C$42</f>
        <v>-4.0090466016644427E-5</v>
      </c>
    </row>
    <row r="95" spans="2:11">
      <c r="B95" s="87" t="s">
        <v>1863</v>
      </c>
      <c r="C95" s="88" t="s">
        <v>1864</v>
      </c>
      <c r="D95" s="89" t="s">
        <v>508</v>
      </c>
      <c r="E95" s="89" t="s">
        <v>120</v>
      </c>
      <c r="F95" s="102">
        <v>45019</v>
      </c>
      <c r="G95" s="91">
        <v>706.79787699999997</v>
      </c>
      <c r="H95" s="103">
        <v>-7.1317139999999997</v>
      </c>
      <c r="I95" s="91">
        <v>-5.0406800000000002E-2</v>
      </c>
      <c r="J95" s="92">
        <f t="shared" si="1"/>
        <v>2.0748917982669757E-2</v>
      </c>
      <c r="K95" s="92">
        <f>I95/'סכום נכסי הקרן'!$C$42</f>
        <v>-6.8150539560638088E-5</v>
      </c>
    </row>
    <row r="96" spans="2:11">
      <c r="B96" s="87" t="s">
        <v>1865</v>
      </c>
      <c r="C96" s="88" t="s">
        <v>1866</v>
      </c>
      <c r="D96" s="89" t="s">
        <v>508</v>
      </c>
      <c r="E96" s="89" t="s">
        <v>120</v>
      </c>
      <c r="F96" s="102">
        <v>44993</v>
      </c>
      <c r="G96" s="91">
        <v>341.95259800000008</v>
      </c>
      <c r="H96" s="103">
        <v>-7.1036210000000004</v>
      </c>
      <c r="I96" s="91">
        <v>-2.4291016000000002E-2</v>
      </c>
      <c r="J96" s="92">
        <f t="shared" si="1"/>
        <v>9.9988949645626948E-3</v>
      </c>
      <c r="K96" s="92">
        <f>I96/'סכום נכסי הקרן'!$C$42</f>
        <v>-3.284171673020491E-5</v>
      </c>
    </row>
    <row r="97" spans="2:11">
      <c r="B97" s="87" t="s">
        <v>1867</v>
      </c>
      <c r="C97" s="88" t="s">
        <v>1868</v>
      </c>
      <c r="D97" s="89" t="s">
        <v>508</v>
      </c>
      <c r="E97" s="89" t="s">
        <v>120</v>
      </c>
      <c r="F97" s="102">
        <v>45131</v>
      </c>
      <c r="G97" s="91">
        <v>914.35843800000021</v>
      </c>
      <c r="H97" s="103">
        <v>-6.6595570000000004</v>
      </c>
      <c r="I97" s="91">
        <v>-6.0892217000000012E-2</v>
      </c>
      <c r="J97" s="92">
        <f t="shared" si="1"/>
        <v>2.5065023296776016E-2</v>
      </c>
      <c r="K97" s="92">
        <f>I97/'סכום נכסי הקרן'!$C$42</f>
        <v>-8.2326936913143853E-5</v>
      </c>
    </row>
    <row r="98" spans="2:11">
      <c r="B98" s="87" t="s">
        <v>1869</v>
      </c>
      <c r="C98" s="88" t="s">
        <v>1870</v>
      </c>
      <c r="D98" s="89" t="s">
        <v>508</v>
      </c>
      <c r="E98" s="89" t="s">
        <v>120</v>
      </c>
      <c r="F98" s="102">
        <v>45131</v>
      </c>
      <c r="G98" s="91">
        <v>440.47485600000005</v>
      </c>
      <c r="H98" s="103">
        <v>-6.6296299999999997</v>
      </c>
      <c r="I98" s="91">
        <v>-2.9201852000000004E-2</v>
      </c>
      <c r="J98" s="92">
        <f t="shared" si="1"/>
        <v>1.2020339162376126E-2</v>
      </c>
      <c r="K98" s="92">
        <f>I98/'סכום נכסי הקרן'!$C$42</f>
        <v>-3.9481220191916536E-5</v>
      </c>
    </row>
    <row r="99" spans="2:11">
      <c r="B99" s="87" t="s">
        <v>1871</v>
      </c>
      <c r="C99" s="88" t="s">
        <v>1872</v>
      </c>
      <c r="D99" s="89" t="s">
        <v>508</v>
      </c>
      <c r="E99" s="89" t="s">
        <v>120</v>
      </c>
      <c r="F99" s="102">
        <v>44993</v>
      </c>
      <c r="G99" s="91">
        <v>427.80068800000004</v>
      </c>
      <c r="H99" s="103">
        <v>-7.0135069999999997</v>
      </c>
      <c r="I99" s="91">
        <v>-3.0003831000000005E-2</v>
      </c>
      <c r="J99" s="92">
        <f t="shared" si="1"/>
        <v>1.2350457251499488E-2</v>
      </c>
      <c r="K99" s="92">
        <f>I99/'סכום נכסי הקרן'!$C$42</f>
        <v>-4.0565504486224072E-5</v>
      </c>
    </row>
    <row r="100" spans="2:11">
      <c r="B100" s="87" t="s">
        <v>1873</v>
      </c>
      <c r="C100" s="88" t="s">
        <v>1874</v>
      </c>
      <c r="D100" s="89" t="s">
        <v>508</v>
      </c>
      <c r="E100" s="89" t="s">
        <v>120</v>
      </c>
      <c r="F100" s="102">
        <v>44993</v>
      </c>
      <c r="G100" s="91">
        <v>1008.3688630000001</v>
      </c>
      <c r="H100" s="103">
        <v>-7.0105060000000003</v>
      </c>
      <c r="I100" s="91">
        <v>-7.0691755999999994E-2</v>
      </c>
      <c r="J100" s="92">
        <f t="shared" si="1"/>
        <v>2.9098801100147252E-2</v>
      </c>
      <c r="K100" s="92">
        <f>I100/'סכום נכסי הקרן'!$C$42</f>
        <v>-9.557601978084254E-5</v>
      </c>
    </row>
    <row r="101" spans="2:11">
      <c r="B101" s="87" t="s">
        <v>1875</v>
      </c>
      <c r="C101" s="88" t="s">
        <v>1876</v>
      </c>
      <c r="D101" s="89" t="s">
        <v>508</v>
      </c>
      <c r="E101" s="89" t="s">
        <v>120</v>
      </c>
      <c r="F101" s="102">
        <v>44986</v>
      </c>
      <c r="G101" s="91">
        <v>623.47161400000016</v>
      </c>
      <c r="H101" s="103">
        <v>-7.0262739999999999</v>
      </c>
      <c r="I101" s="91">
        <v>-4.3806827000000007E-2</v>
      </c>
      <c r="J101" s="92">
        <f t="shared" si="1"/>
        <v>1.8032175430775278E-2</v>
      </c>
      <c r="K101" s="92">
        <f>I101/'סכום נכסי הקרן'!$C$42</f>
        <v>-5.9227304579729894E-5</v>
      </c>
    </row>
    <row r="102" spans="2:11">
      <c r="B102" s="87" t="s">
        <v>1877</v>
      </c>
      <c r="C102" s="88" t="s">
        <v>1878</v>
      </c>
      <c r="D102" s="89" t="s">
        <v>508</v>
      </c>
      <c r="E102" s="89" t="s">
        <v>120</v>
      </c>
      <c r="F102" s="102">
        <v>44986</v>
      </c>
      <c r="G102" s="91">
        <v>562.50463400000012</v>
      </c>
      <c r="H102" s="103">
        <v>-6.9962720000000003</v>
      </c>
      <c r="I102" s="91">
        <v>-3.9354352000000009E-2</v>
      </c>
      <c r="J102" s="92">
        <f t="shared" si="1"/>
        <v>1.6199406070393593E-2</v>
      </c>
      <c r="K102" s="92">
        <f>I102/'סכום נכסי הקרן'!$C$42</f>
        <v>-5.3207510154567977E-5</v>
      </c>
    </row>
    <row r="103" spans="2:11">
      <c r="B103" s="87" t="s">
        <v>1879</v>
      </c>
      <c r="C103" s="88" t="s">
        <v>1880</v>
      </c>
      <c r="D103" s="89" t="s">
        <v>508</v>
      </c>
      <c r="E103" s="89" t="s">
        <v>120</v>
      </c>
      <c r="F103" s="102">
        <v>44993</v>
      </c>
      <c r="G103" s="91">
        <v>734.27760000000012</v>
      </c>
      <c r="H103" s="103">
        <v>-6.8816129999999998</v>
      </c>
      <c r="I103" s="91">
        <v>-5.0530146000000019E-2</v>
      </c>
      <c r="J103" s="92">
        <f t="shared" si="1"/>
        <v>2.0799690815650442E-2</v>
      </c>
      <c r="K103" s="92">
        <f>I103/'סכום נכסי הקרן'!$C$42</f>
        <v>-6.8317304688609863E-5</v>
      </c>
    </row>
    <row r="104" spans="2:11">
      <c r="B104" s="87" t="s">
        <v>1879</v>
      </c>
      <c r="C104" s="88" t="s">
        <v>1881</v>
      </c>
      <c r="D104" s="89" t="s">
        <v>508</v>
      </c>
      <c r="E104" s="89" t="s">
        <v>120</v>
      </c>
      <c r="F104" s="102">
        <v>44993</v>
      </c>
      <c r="G104" s="91">
        <v>99.567300000000017</v>
      </c>
      <c r="H104" s="103">
        <v>-6.8816129999999998</v>
      </c>
      <c r="I104" s="91">
        <v>-6.8518370000000004E-3</v>
      </c>
      <c r="J104" s="92">
        <f t="shared" si="1"/>
        <v>2.8204171648194688E-3</v>
      </c>
      <c r="K104" s="92">
        <f>I104/'סכום נכסי הקרן'!$C$42</f>
        <v>-9.2637578368701003E-6</v>
      </c>
    </row>
    <row r="105" spans="2:11">
      <c r="B105" s="87" t="s">
        <v>1882</v>
      </c>
      <c r="C105" s="88" t="s">
        <v>1883</v>
      </c>
      <c r="D105" s="89" t="s">
        <v>508</v>
      </c>
      <c r="E105" s="89" t="s">
        <v>120</v>
      </c>
      <c r="F105" s="102">
        <v>44980</v>
      </c>
      <c r="G105" s="91">
        <v>448.26620900000012</v>
      </c>
      <c r="H105" s="103">
        <v>-6.8717079999999999</v>
      </c>
      <c r="I105" s="91">
        <v>-3.0803546000000005E-2</v>
      </c>
      <c r="J105" s="92">
        <f t="shared" si="1"/>
        <v>1.2679643411789582E-2</v>
      </c>
      <c r="K105" s="92">
        <f>I105/'סכום נכסי הקרן'!$C$42</f>
        <v>-4.1646727828010013E-5</v>
      </c>
    </row>
    <row r="106" spans="2:11">
      <c r="B106" s="87" t="s">
        <v>1882</v>
      </c>
      <c r="C106" s="88" t="s">
        <v>1884</v>
      </c>
      <c r="D106" s="89" t="s">
        <v>508</v>
      </c>
      <c r="E106" s="89" t="s">
        <v>120</v>
      </c>
      <c r="F106" s="102">
        <v>44980</v>
      </c>
      <c r="G106" s="91">
        <v>518.82514200000014</v>
      </c>
      <c r="H106" s="103">
        <v>-6.8717079999999999</v>
      </c>
      <c r="I106" s="91">
        <v>-3.5652150000000007E-2</v>
      </c>
      <c r="J106" s="92">
        <f t="shared" si="1"/>
        <v>1.4675471092309763E-2</v>
      </c>
      <c r="K106" s="92">
        <f>I106/'סכום נכסי הקרן'!$C$42</f>
        <v>-4.8202092951681193E-5</v>
      </c>
    </row>
    <row r="107" spans="2:11">
      <c r="B107" s="87" t="s">
        <v>1882</v>
      </c>
      <c r="C107" s="88" t="s">
        <v>1885</v>
      </c>
      <c r="D107" s="89" t="s">
        <v>508</v>
      </c>
      <c r="E107" s="89" t="s">
        <v>120</v>
      </c>
      <c r="F107" s="102">
        <v>44980</v>
      </c>
      <c r="G107" s="91">
        <v>489.75150400000007</v>
      </c>
      <c r="H107" s="103">
        <v>-6.8717079999999999</v>
      </c>
      <c r="I107" s="91">
        <v>-3.3654294000000008E-2</v>
      </c>
      <c r="J107" s="92">
        <f t="shared" si="1"/>
        <v>1.3853094938989483E-2</v>
      </c>
      <c r="K107" s="92">
        <f>I107/'סכום נכסי הקרן'!$C$42</f>
        <v>-4.5500970000721043E-5</v>
      </c>
    </row>
    <row r="108" spans="2:11">
      <c r="B108" s="87" t="s">
        <v>1886</v>
      </c>
      <c r="C108" s="88" t="s">
        <v>1887</v>
      </c>
      <c r="D108" s="89" t="s">
        <v>508</v>
      </c>
      <c r="E108" s="89" t="s">
        <v>120</v>
      </c>
      <c r="F108" s="102">
        <v>44998</v>
      </c>
      <c r="G108" s="91">
        <v>367.34448000000003</v>
      </c>
      <c r="H108" s="103">
        <v>-6.6408940000000003</v>
      </c>
      <c r="I108" s="91">
        <v>-2.4394957000000005E-2</v>
      </c>
      <c r="J108" s="92">
        <f t="shared" si="1"/>
        <v>1.0041680130136323E-2</v>
      </c>
      <c r="K108" s="92">
        <f>I108/'סכום נכסי הקרן'!$C$42</f>
        <v>-3.298224608799934E-5</v>
      </c>
    </row>
    <row r="109" spans="2:11">
      <c r="B109" s="87" t="s">
        <v>1888</v>
      </c>
      <c r="C109" s="88" t="s">
        <v>1889</v>
      </c>
      <c r="D109" s="89" t="s">
        <v>508</v>
      </c>
      <c r="E109" s="89" t="s">
        <v>120</v>
      </c>
      <c r="F109" s="102">
        <v>45126</v>
      </c>
      <c r="G109" s="91">
        <v>727.24848400000008</v>
      </c>
      <c r="H109" s="103">
        <v>-6.7910469999999998</v>
      </c>
      <c r="I109" s="91">
        <v>-4.9387787000000009E-2</v>
      </c>
      <c r="J109" s="92">
        <f t="shared" si="1"/>
        <v>2.0329462330649115E-2</v>
      </c>
      <c r="K109" s="92">
        <f>I109/'סכום נכסי הקרן'!$C$42</f>
        <v>-6.6772822947615547E-5</v>
      </c>
    </row>
    <row r="110" spans="2:11">
      <c r="B110" s="87" t="s">
        <v>1890</v>
      </c>
      <c r="C110" s="88" t="s">
        <v>1891</v>
      </c>
      <c r="D110" s="89" t="s">
        <v>508</v>
      </c>
      <c r="E110" s="89" t="s">
        <v>120</v>
      </c>
      <c r="F110" s="102">
        <v>44991</v>
      </c>
      <c r="G110" s="91">
        <v>692.58031200000016</v>
      </c>
      <c r="H110" s="103">
        <v>-6.7052659999999999</v>
      </c>
      <c r="I110" s="91">
        <v>-4.6439351000000011E-2</v>
      </c>
      <c r="J110" s="92">
        <f t="shared" si="1"/>
        <v>1.9115799556159347E-2</v>
      </c>
      <c r="K110" s="92">
        <f>I110/'סכום נכסי הקרן'!$C$42</f>
        <v>-6.2786505540836913E-5</v>
      </c>
    </row>
    <row r="111" spans="2:11">
      <c r="B111" s="87" t="s">
        <v>1892</v>
      </c>
      <c r="C111" s="88" t="s">
        <v>1893</v>
      </c>
      <c r="D111" s="89" t="s">
        <v>508</v>
      </c>
      <c r="E111" s="89" t="s">
        <v>120</v>
      </c>
      <c r="F111" s="102">
        <v>44991</v>
      </c>
      <c r="G111" s="91">
        <v>606.70260000000007</v>
      </c>
      <c r="H111" s="103">
        <v>-6.757466</v>
      </c>
      <c r="I111" s="91">
        <v>-4.0997722000000007E-2</v>
      </c>
      <c r="J111" s="92">
        <f t="shared" si="1"/>
        <v>1.6875865384319094E-2</v>
      </c>
      <c r="K111" s="92">
        <f>I111/'סכום נכסי הקרן'!$C$42</f>
        <v>-5.5429364194057996E-5</v>
      </c>
    </row>
    <row r="112" spans="2:11">
      <c r="B112" s="87" t="s">
        <v>1894</v>
      </c>
      <c r="C112" s="88" t="s">
        <v>1895</v>
      </c>
      <c r="D112" s="89" t="s">
        <v>508</v>
      </c>
      <c r="E112" s="89" t="s">
        <v>120</v>
      </c>
      <c r="F112" s="102">
        <v>45092</v>
      </c>
      <c r="G112" s="91">
        <v>599.41188000000011</v>
      </c>
      <c r="H112" s="103">
        <v>-6.6657080000000004</v>
      </c>
      <c r="I112" s="91">
        <v>-3.995504300000001E-2</v>
      </c>
      <c r="J112" s="92">
        <f t="shared" si="1"/>
        <v>1.6446668112259529E-2</v>
      </c>
      <c r="K112" s="92">
        <f>I112/'סכום נכסי הקרן'!$C$42</f>
        <v>-5.4019650892706865E-5</v>
      </c>
    </row>
    <row r="113" spans="2:11">
      <c r="B113" s="87" t="s">
        <v>1896</v>
      </c>
      <c r="C113" s="88" t="s">
        <v>1897</v>
      </c>
      <c r="D113" s="89" t="s">
        <v>508</v>
      </c>
      <c r="E113" s="89" t="s">
        <v>120</v>
      </c>
      <c r="F113" s="102">
        <v>44998</v>
      </c>
      <c r="G113" s="91">
        <v>615.01748000000009</v>
      </c>
      <c r="H113" s="103">
        <v>-6.1594319999999998</v>
      </c>
      <c r="I113" s="91">
        <v>-3.7881582000000011E-2</v>
      </c>
      <c r="J113" s="92">
        <f t="shared" si="1"/>
        <v>1.559317072243783E-2</v>
      </c>
      <c r="K113" s="92">
        <f>I113/'סכום נכסי הקרן'!$C$42</f>
        <v>-5.1216309162862078E-5</v>
      </c>
    </row>
    <row r="114" spans="2:11">
      <c r="B114" s="87" t="s">
        <v>1896</v>
      </c>
      <c r="C114" s="88" t="s">
        <v>1898</v>
      </c>
      <c r="D114" s="89" t="s">
        <v>508</v>
      </c>
      <c r="E114" s="89" t="s">
        <v>120</v>
      </c>
      <c r="F114" s="102">
        <v>44998</v>
      </c>
      <c r="G114" s="91">
        <v>500.37449000000009</v>
      </c>
      <c r="H114" s="103">
        <v>-6.1594319999999998</v>
      </c>
      <c r="I114" s="91">
        <v>-3.0820226000000006E-2</v>
      </c>
      <c r="J114" s="92">
        <f t="shared" si="1"/>
        <v>1.2686509389236097E-2</v>
      </c>
      <c r="K114" s="92">
        <f>I114/'סכום נכסי הקרן'!$C$42</f>
        <v>-4.1669279368672615E-5</v>
      </c>
    </row>
    <row r="115" spans="2:11">
      <c r="B115" s="87" t="s">
        <v>1899</v>
      </c>
      <c r="C115" s="88" t="s">
        <v>1900</v>
      </c>
      <c r="D115" s="89" t="s">
        <v>508</v>
      </c>
      <c r="E115" s="89" t="s">
        <v>120</v>
      </c>
      <c r="F115" s="102">
        <v>44987</v>
      </c>
      <c r="G115" s="91">
        <v>87.034950000000009</v>
      </c>
      <c r="H115" s="103">
        <v>-6.2355119999999999</v>
      </c>
      <c r="I115" s="91">
        <v>-5.4270750000000008E-3</v>
      </c>
      <c r="J115" s="92">
        <f t="shared" si="1"/>
        <v>2.2339433183776293E-3</v>
      </c>
      <c r="K115" s="92">
        <f>I115/'סכום נכסי הקרן'!$C$42</f>
        <v>-7.3374641811432181E-6</v>
      </c>
    </row>
    <row r="116" spans="2:11">
      <c r="B116" s="87" t="s">
        <v>1899</v>
      </c>
      <c r="C116" s="88" t="s">
        <v>1901</v>
      </c>
      <c r="D116" s="89" t="s">
        <v>508</v>
      </c>
      <c r="E116" s="89" t="s">
        <v>120</v>
      </c>
      <c r="F116" s="102">
        <v>44987</v>
      </c>
      <c r="G116" s="91">
        <v>350.92592500000006</v>
      </c>
      <c r="H116" s="103">
        <v>-6.2355119999999999</v>
      </c>
      <c r="I116" s="91">
        <v>-2.1882029000000004E-2</v>
      </c>
      <c r="J116" s="92">
        <f t="shared" si="1"/>
        <v>9.007285227695493E-3</v>
      </c>
      <c r="K116" s="92">
        <f>I116/'סכום נכסי הקרן'!$C$42</f>
        <v>-2.9584740214247481E-5</v>
      </c>
    </row>
    <row r="117" spans="2:11">
      <c r="B117" s="87" t="s">
        <v>1902</v>
      </c>
      <c r="C117" s="88" t="s">
        <v>1903</v>
      </c>
      <c r="D117" s="89" t="s">
        <v>508</v>
      </c>
      <c r="E117" s="89" t="s">
        <v>120</v>
      </c>
      <c r="F117" s="102">
        <v>45097</v>
      </c>
      <c r="G117" s="91">
        <v>369.81264000000004</v>
      </c>
      <c r="H117" s="103">
        <v>-6.216475</v>
      </c>
      <c r="I117" s="91">
        <v>-2.2989311000000002E-2</v>
      </c>
      <c r="J117" s="92">
        <f t="shared" si="1"/>
        <v>9.4630749902213131E-3</v>
      </c>
      <c r="K117" s="92">
        <f>I117/'סכום נכסי הקרן'!$C$42</f>
        <v>-3.1081797471319587E-5</v>
      </c>
    </row>
    <row r="118" spans="2:11">
      <c r="B118" s="87" t="s">
        <v>1904</v>
      </c>
      <c r="C118" s="88" t="s">
        <v>1905</v>
      </c>
      <c r="D118" s="89" t="s">
        <v>508</v>
      </c>
      <c r="E118" s="89" t="s">
        <v>120</v>
      </c>
      <c r="F118" s="102">
        <v>44987</v>
      </c>
      <c r="G118" s="91">
        <v>522.35496000000012</v>
      </c>
      <c r="H118" s="103">
        <v>-6.2059699999999998</v>
      </c>
      <c r="I118" s="91">
        <v>-3.2417189999999999E-2</v>
      </c>
      <c r="J118" s="92">
        <f t="shared" si="1"/>
        <v>1.3343866631855666E-2</v>
      </c>
      <c r="K118" s="92">
        <f>I118/'סכום נכסי הקרן'!$C$42</f>
        <v>-4.3828391993535018E-5</v>
      </c>
    </row>
    <row r="119" spans="2:11">
      <c r="B119" s="87" t="s">
        <v>1906</v>
      </c>
      <c r="C119" s="88" t="s">
        <v>1907</v>
      </c>
      <c r="D119" s="89" t="s">
        <v>508</v>
      </c>
      <c r="E119" s="89" t="s">
        <v>120</v>
      </c>
      <c r="F119" s="102">
        <v>44987</v>
      </c>
      <c r="G119" s="91">
        <v>543.29686400000014</v>
      </c>
      <c r="H119" s="103">
        <v>-5.957471</v>
      </c>
      <c r="I119" s="91">
        <v>-3.2366751999999999E-2</v>
      </c>
      <c r="J119" s="92">
        <f t="shared" si="1"/>
        <v>1.3323104871037486E-2</v>
      </c>
      <c r="K119" s="92">
        <f>I119/'סכום נכסי הקרן'!$C$42</f>
        <v>-4.3760199271236456E-5</v>
      </c>
    </row>
    <row r="120" spans="2:11">
      <c r="B120" s="87" t="s">
        <v>1908</v>
      </c>
      <c r="C120" s="88" t="s">
        <v>1909</v>
      </c>
      <c r="D120" s="89" t="s">
        <v>508</v>
      </c>
      <c r="E120" s="89" t="s">
        <v>120</v>
      </c>
      <c r="F120" s="102">
        <v>44987</v>
      </c>
      <c r="G120" s="91">
        <v>740.85936000000015</v>
      </c>
      <c r="H120" s="103">
        <v>-5.957471</v>
      </c>
      <c r="I120" s="91">
        <v>-4.4136479999999999E-2</v>
      </c>
      <c r="J120" s="92">
        <f t="shared" si="1"/>
        <v>1.8167870278687479E-2</v>
      </c>
      <c r="K120" s="92">
        <f>I120/'סכום נכסי הקרן'!$C$42</f>
        <v>-5.9672999006231527E-5</v>
      </c>
    </row>
    <row r="121" spans="2:11">
      <c r="B121" s="87" t="s">
        <v>1910</v>
      </c>
      <c r="C121" s="88" t="s">
        <v>1911</v>
      </c>
      <c r="D121" s="89" t="s">
        <v>508</v>
      </c>
      <c r="E121" s="89" t="s">
        <v>120</v>
      </c>
      <c r="F121" s="102">
        <v>44987</v>
      </c>
      <c r="G121" s="91">
        <v>617.55420000000015</v>
      </c>
      <c r="H121" s="103">
        <v>-5.9280629999999999</v>
      </c>
      <c r="I121" s="91">
        <v>-3.660900000000001E-2</v>
      </c>
      <c r="J121" s="92">
        <f t="shared" si="1"/>
        <v>1.5069338629461845E-2</v>
      </c>
      <c r="K121" s="92">
        <f>I121/'סכום נכסי הקרן'!$C$42</f>
        <v>-4.949576451541062E-5</v>
      </c>
    </row>
    <row r="122" spans="2:11">
      <c r="B122" s="87" t="s">
        <v>1912</v>
      </c>
      <c r="C122" s="88" t="s">
        <v>1913</v>
      </c>
      <c r="D122" s="89" t="s">
        <v>508</v>
      </c>
      <c r="E122" s="89" t="s">
        <v>120</v>
      </c>
      <c r="F122" s="102">
        <v>44987</v>
      </c>
      <c r="G122" s="91">
        <v>840.10681600000009</v>
      </c>
      <c r="H122" s="103">
        <v>-5.8986710000000002</v>
      </c>
      <c r="I122" s="91">
        <v>-4.9555136000000007E-2</v>
      </c>
      <c r="J122" s="92">
        <f t="shared" si="1"/>
        <v>2.0398348089623732E-2</v>
      </c>
      <c r="K122" s="92">
        <f>I122/'סכום נכסי הקרן'!$C$42</f>
        <v>-6.6999080608187795E-5</v>
      </c>
    </row>
    <row r="123" spans="2:11">
      <c r="B123" s="87" t="s">
        <v>1914</v>
      </c>
      <c r="C123" s="88" t="s">
        <v>1915</v>
      </c>
      <c r="D123" s="89" t="s">
        <v>508</v>
      </c>
      <c r="E123" s="89" t="s">
        <v>120</v>
      </c>
      <c r="F123" s="102">
        <v>45033</v>
      </c>
      <c r="G123" s="91">
        <v>617.74274000000014</v>
      </c>
      <c r="H123" s="103">
        <v>-5.8957329999999999</v>
      </c>
      <c r="I123" s="91">
        <v>-3.6420460000000009E-2</v>
      </c>
      <c r="J123" s="92">
        <f t="shared" si="1"/>
        <v>1.4991730033073013E-2</v>
      </c>
      <c r="K123" s="92">
        <f>I123/'סכום נכסי הקרן'!$C$42</f>
        <v>-4.9240856393316725E-5</v>
      </c>
    </row>
    <row r="124" spans="2:11">
      <c r="B124" s="87" t="s">
        <v>1916</v>
      </c>
      <c r="C124" s="88" t="s">
        <v>1917</v>
      </c>
      <c r="D124" s="89" t="s">
        <v>508</v>
      </c>
      <c r="E124" s="89" t="s">
        <v>120</v>
      </c>
      <c r="F124" s="102">
        <v>45034</v>
      </c>
      <c r="G124" s="91">
        <v>494.38616000000007</v>
      </c>
      <c r="H124" s="103">
        <v>-5.7633029999999996</v>
      </c>
      <c r="I124" s="91">
        <v>-2.8492974000000004E-2</v>
      </c>
      <c r="J124" s="92">
        <f t="shared" si="1"/>
        <v>1.1728544176744843E-2</v>
      </c>
      <c r="K124" s="92">
        <f>I124/'סכום נכסי הקרן'!$C$42</f>
        <v>-3.8522809457994409E-5</v>
      </c>
    </row>
    <row r="125" spans="2:11">
      <c r="B125" s="87" t="s">
        <v>1918</v>
      </c>
      <c r="C125" s="88" t="s">
        <v>1919</v>
      </c>
      <c r="D125" s="89" t="s">
        <v>508</v>
      </c>
      <c r="E125" s="89" t="s">
        <v>120</v>
      </c>
      <c r="F125" s="102">
        <v>45033</v>
      </c>
      <c r="G125" s="91">
        <v>494.67411200000004</v>
      </c>
      <c r="H125" s="103">
        <v>-5.7929950000000003</v>
      </c>
      <c r="I125" s="91">
        <v>-2.8656448000000005E-2</v>
      </c>
      <c r="J125" s="92">
        <f t="shared" si="1"/>
        <v>1.1795834872014112E-2</v>
      </c>
      <c r="K125" s="92">
        <f>I125/'סכום נכסי הקרן'!$C$42</f>
        <v>-3.8743828076596176E-5</v>
      </c>
    </row>
    <row r="126" spans="2:11">
      <c r="B126" s="87" t="s">
        <v>1920</v>
      </c>
      <c r="C126" s="88" t="s">
        <v>1921</v>
      </c>
      <c r="D126" s="89" t="s">
        <v>508</v>
      </c>
      <c r="E126" s="89" t="s">
        <v>120</v>
      </c>
      <c r="F126" s="102">
        <v>45034</v>
      </c>
      <c r="G126" s="91">
        <v>480.45603000000011</v>
      </c>
      <c r="H126" s="103">
        <v>-5.6900190000000004</v>
      </c>
      <c r="I126" s="91">
        <v>-2.7338041000000004E-2</v>
      </c>
      <c r="J126" s="92">
        <f t="shared" si="1"/>
        <v>1.1253139864380663E-2</v>
      </c>
      <c r="K126" s="92">
        <f>I126/'סכום נכסי הקרן'!$C$42</f>
        <v>-3.6961327532809977E-5</v>
      </c>
    </row>
    <row r="127" spans="2:11">
      <c r="B127" s="87" t="s">
        <v>1922</v>
      </c>
      <c r="C127" s="88" t="s">
        <v>1923</v>
      </c>
      <c r="D127" s="89" t="s">
        <v>508</v>
      </c>
      <c r="E127" s="89" t="s">
        <v>120</v>
      </c>
      <c r="F127" s="102">
        <v>45034</v>
      </c>
      <c r="G127" s="91">
        <v>618.4969000000001</v>
      </c>
      <c r="H127" s="103">
        <v>-5.6753749999999998</v>
      </c>
      <c r="I127" s="91">
        <v>-3.5102017000000006E-2</v>
      </c>
      <c r="J127" s="92">
        <f t="shared" si="1"/>
        <v>1.4449020206783205E-2</v>
      </c>
      <c r="K127" s="92">
        <f>I127/'סכום נכסי הקרן'!$C$42</f>
        <v>-4.7458307177140602E-5</v>
      </c>
    </row>
    <row r="128" spans="2:11">
      <c r="B128" s="87" t="s">
        <v>1922</v>
      </c>
      <c r="C128" s="88" t="s">
        <v>1924</v>
      </c>
      <c r="D128" s="89" t="s">
        <v>508</v>
      </c>
      <c r="E128" s="89" t="s">
        <v>120</v>
      </c>
      <c r="F128" s="102">
        <v>45034</v>
      </c>
      <c r="G128" s="91">
        <v>603.84639000000016</v>
      </c>
      <c r="H128" s="103">
        <v>-5.6753749999999998</v>
      </c>
      <c r="I128" s="91">
        <v>-3.4270546000000013E-2</v>
      </c>
      <c r="J128" s="92">
        <f t="shared" si="1"/>
        <v>1.4106762345066765E-2</v>
      </c>
      <c r="K128" s="92">
        <f>I128/'סכום נכסי הקרן'!$C$42</f>
        <v>-4.6334149379402538E-5</v>
      </c>
    </row>
    <row r="129" spans="2:11">
      <c r="B129" s="87" t="s">
        <v>1925</v>
      </c>
      <c r="C129" s="88" t="s">
        <v>1926</v>
      </c>
      <c r="D129" s="89" t="s">
        <v>508</v>
      </c>
      <c r="E129" s="89" t="s">
        <v>120</v>
      </c>
      <c r="F129" s="102">
        <v>45034</v>
      </c>
      <c r="G129" s="91">
        <v>556.64721000000009</v>
      </c>
      <c r="H129" s="103">
        <v>-5.6753749999999998</v>
      </c>
      <c r="I129" s="91">
        <v>-3.1591816000000009E-2</v>
      </c>
      <c r="J129" s="92">
        <f t="shared" si="1"/>
        <v>1.3004118474245426E-2</v>
      </c>
      <c r="K129" s="92">
        <f>I129/'סכום נכסי הקרן'!$C$42</f>
        <v>-4.2712477405834124E-5</v>
      </c>
    </row>
    <row r="130" spans="2:11">
      <c r="B130" s="87" t="s">
        <v>1927</v>
      </c>
      <c r="C130" s="88" t="s">
        <v>1928</v>
      </c>
      <c r="D130" s="89" t="s">
        <v>508</v>
      </c>
      <c r="E130" s="89" t="s">
        <v>120</v>
      </c>
      <c r="F130" s="102">
        <v>45034</v>
      </c>
      <c r="G130" s="91">
        <v>494.89350400000012</v>
      </c>
      <c r="H130" s="103">
        <v>-5.7156900000000004</v>
      </c>
      <c r="I130" s="91">
        <v>-2.8286581000000005E-2</v>
      </c>
      <c r="J130" s="92">
        <f t="shared" si="1"/>
        <v>1.1643586761689787E-2</v>
      </c>
      <c r="K130" s="92">
        <f>I130/'סכום נכסי הקרן'!$C$42</f>
        <v>-3.8243763886533041E-5</v>
      </c>
    </row>
    <row r="131" spans="2:11">
      <c r="B131" s="87" t="s">
        <v>1929</v>
      </c>
      <c r="C131" s="88" t="s">
        <v>1930</v>
      </c>
      <c r="D131" s="89" t="s">
        <v>508</v>
      </c>
      <c r="E131" s="89" t="s">
        <v>120</v>
      </c>
      <c r="F131" s="102">
        <v>45007</v>
      </c>
      <c r="G131" s="91">
        <v>717.95346400000005</v>
      </c>
      <c r="H131" s="103">
        <v>-5.4958879999999999</v>
      </c>
      <c r="I131" s="91">
        <v>-3.945791500000001E-2</v>
      </c>
      <c r="J131" s="92">
        <f t="shared" si="1"/>
        <v>1.6242035640075446E-2</v>
      </c>
      <c r="K131" s="92">
        <f>I131/'סכום נכסי הקרן'!$C$42</f>
        <v>-5.3347528452268255E-5</v>
      </c>
    </row>
    <row r="132" spans="2:11">
      <c r="B132" s="87" t="s">
        <v>1931</v>
      </c>
      <c r="C132" s="88" t="s">
        <v>1932</v>
      </c>
      <c r="D132" s="89" t="s">
        <v>508</v>
      </c>
      <c r="E132" s="89" t="s">
        <v>120</v>
      </c>
      <c r="F132" s="102">
        <v>45007</v>
      </c>
      <c r="G132" s="91">
        <v>928.64520000000016</v>
      </c>
      <c r="H132" s="103">
        <v>-5.4666810000000003</v>
      </c>
      <c r="I132" s="91">
        <v>-5.0766066000000012E-2</v>
      </c>
      <c r="J132" s="92">
        <f t="shared" si="1"/>
        <v>2.0896802410325592E-2</v>
      </c>
      <c r="K132" s="92">
        <f>I132/'סכום נכסי הקרן'!$C$42</f>
        <v>-6.8636271083880832E-5</v>
      </c>
    </row>
    <row r="133" spans="2:11">
      <c r="B133" s="87" t="s">
        <v>1933</v>
      </c>
      <c r="C133" s="88" t="s">
        <v>1934</v>
      </c>
      <c r="D133" s="89" t="s">
        <v>508</v>
      </c>
      <c r="E133" s="89" t="s">
        <v>120</v>
      </c>
      <c r="F133" s="102">
        <v>45034</v>
      </c>
      <c r="G133" s="91">
        <v>619.13108000000011</v>
      </c>
      <c r="H133" s="103">
        <v>-5.6278920000000001</v>
      </c>
      <c r="I133" s="91">
        <v>-3.4844026000000007E-2</v>
      </c>
      <c r="J133" s="92">
        <f t="shared" si="1"/>
        <v>1.4342823540871722E-2</v>
      </c>
      <c r="K133" s="92">
        <f>I133/'סכום נכסי הקרן'!$C$42</f>
        <v>-4.7109500550816601E-5</v>
      </c>
    </row>
    <row r="134" spans="2:11">
      <c r="B134" s="87" t="s">
        <v>1935</v>
      </c>
      <c r="C134" s="88" t="s">
        <v>1936</v>
      </c>
      <c r="D134" s="89" t="s">
        <v>508</v>
      </c>
      <c r="E134" s="89" t="s">
        <v>120</v>
      </c>
      <c r="F134" s="102">
        <v>44985</v>
      </c>
      <c r="G134" s="91">
        <v>371.50950000000006</v>
      </c>
      <c r="H134" s="103">
        <v>-5.659624</v>
      </c>
      <c r="I134" s="91">
        <v>-2.1026039000000003E-2</v>
      </c>
      <c r="J134" s="92">
        <f t="shared" si="1"/>
        <v>8.6549346261102812E-3</v>
      </c>
      <c r="K134" s="92">
        <f>I134/'סכום נכסי הקרן'!$C$42</f>
        <v>-2.8427432462941892E-5</v>
      </c>
    </row>
    <row r="135" spans="2:11">
      <c r="B135" s="87" t="s">
        <v>1935</v>
      </c>
      <c r="C135" s="88" t="s">
        <v>1937</v>
      </c>
      <c r="D135" s="89" t="s">
        <v>508</v>
      </c>
      <c r="E135" s="89" t="s">
        <v>120</v>
      </c>
      <c r="F135" s="102">
        <v>44985</v>
      </c>
      <c r="G135" s="91">
        <v>874.58625000000018</v>
      </c>
      <c r="H135" s="103">
        <v>-5.659624</v>
      </c>
      <c r="I135" s="91">
        <v>-4.9498289000000008E-2</v>
      </c>
      <c r="J135" s="92">
        <f t="shared" si="1"/>
        <v>2.037494819634424E-2</v>
      </c>
      <c r="K135" s="92">
        <f>I135/'סכום נכסי הקרן'!$C$42</f>
        <v>-6.6922222848472769E-5</v>
      </c>
    </row>
    <row r="136" spans="2:11">
      <c r="B136" s="87" t="s">
        <v>1938</v>
      </c>
      <c r="C136" s="88" t="s">
        <v>1939</v>
      </c>
      <c r="D136" s="89" t="s">
        <v>508</v>
      </c>
      <c r="E136" s="89" t="s">
        <v>120</v>
      </c>
      <c r="F136" s="102">
        <v>44991</v>
      </c>
      <c r="G136" s="91">
        <v>524.75175000000013</v>
      </c>
      <c r="H136" s="103">
        <v>-5.6292460000000002</v>
      </c>
      <c r="I136" s="91">
        <v>-2.9539565000000004E-2</v>
      </c>
      <c r="J136" s="92">
        <f t="shared" si="1"/>
        <v>1.2159351742795461E-2</v>
      </c>
      <c r="K136" s="92">
        <f>I136/'סכום נכסי הקרן'!$C$42</f>
        <v>-3.9937811825716773E-5</v>
      </c>
    </row>
    <row r="137" spans="2:11">
      <c r="B137" s="87" t="s">
        <v>1940</v>
      </c>
      <c r="C137" s="88" t="s">
        <v>1941</v>
      </c>
      <c r="D137" s="89" t="s">
        <v>508</v>
      </c>
      <c r="E137" s="89" t="s">
        <v>120</v>
      </c>
      <c r="F137" s="102">
        <v>44985</v>
      </c>
      <c r="G137" s="91">
        <v>151.14576400000004</v>
      </c>
      <c r="H137" s="103">
        <v>-5.6478609999999998</v>
      </c>
      <c r="I137" s="91">
        <v>-8.5365030000000008E-3</v>
      </c>
      <c r="J137" s="92">
        <f t="shared" si="1"/>
        <v>3.5138751241065558E-3</v>
      </c>
      <c r="K137" s="92">
        <f>I137/'סכום נכסי הקרן'!$C$42</f>
        <v>-1.1541444515640861E-5</v>
      </c>
    </row>
    <row r="138" spans="2:11">
      <c r="B138" s="87" t="s">
        <v>1942</v>
      </c>
      <c r="C138" s="88" t="s">
        <v>1943</v>
      </c>
      <c r="D138" s="89" t="s">
        <v>508</v>
      </c>
      <c r="E138" s="89" t="s">
        <v>120</v>
      </c>
      <c r="F138" s="102">
        <v>44985</v>
      </c>
      <c r="G138" s="91">
        <v>371.56092000000007</v>
      </c>
      <c r="H138" s="103">
        <v>-5.6450009999999997</v>
      </c>
      <c r="I138" s="91">
        <v>-2.0974619000000003E-2</v>
      </c>
      <c r="J138" s="92">
        <f t="shared" si="1"/>
        <v>8.6337686452769638E-3</v>
      </c>
      <c r="K138" s="92">
        <f>I138/'סכום נכסי הקרן'!$C$42</f>
        <v>-2.8357912066007192E-5</v>
      </c>
    </row>
    <row r="139" spans="2:11">
      <c r="B139" s="87" t="s">
        <v>1944</v>
      </c>
      <c r="C139" s="88" t="s">
        <v>1945</v>
      </c>
      <c r="D139" s="89" t="s">
        <v>508</v>
      </c>
      <c r="E139" s="89" t="s">
        <v>120</v>
      </c>
      <c r="F139" s="102">
        <v>44985</v>
      </c>
      <c r="G139" s="91">
        <v>1412.5567630000003</v>
      </c>
      <c r="H139" s="103">
        <v>-5.5982380000000003</v>
      </c>
      <c r="I139" s="91">
        <v>-7.9078285000000012E-2</v>
      </c>
      <c r="J139" s="92">
        <f t="shared" si="1"/>
        <v>3.2550942525119315E-2</v>
      </c>
      <c r="K139" s="92">
        <f>I139/'סכום נכסי הקרן'!$C$42</f>
        <v>-1.0691469782410139E-4</v>
      </c>
    </row>
    <row r="140" spans="2:11">
      <c r="B140" s="87" t="s">
        <v>1944</v>
      </c>
      <c r="C140" s="88" t="s">
        <v>1946</v>
      </c>
      <c r="D140" s="89" t="s">
        <v>508</v>
      </c>
      <c r="E140" s="89" t="s">
        <v>120</v>
      </c>
      <c r="F140" s="102">
        <v>44985</v>
      </c>
      <c r="G140" s="91">
        <v>10.081119000000001</v>
      </c>
      <c r="H140" s="103">
        <v>-5.5982380000000003</v>
      </c>
      <c r="I140" s="91">
        <v>-5.6436500000000016E-4</v>
      </c>
      <c r="J140" s="92">
        <f t="shared" ref="J140:J203" si="2">IFERROR(I140/$I$11,0)</f>
        <v>2.3230919434063301E-4</v>
      </c>
      <c r="K140" s="92">
        <f>I140/'סכום נכסי הקרן'!$C$42</f>
        <v>-7.6302759268867534E-7</v>
      </c>
    </row>
    <row r="141" spans="2:11">
      <c r="B141" s="87" t="s">
        <v>1947</v>
      </c>
      <c r="C141" s="88" t="s">
        <v>1948</v>
      </c>
      <c r="D141" s="89" t="s">
        <v>508</v>
      </c>
      <c r="E141" s="89" t="s">
        <v>120</v>
      </c>
      <c r="F141" s="102">
        <v>44991</v>
      </c>
      <c r="G141" s="91">
        <v>403.27824400000003</v>
      </c>
      <c r="H141" s="103">
        <v>-5.5591160000000004</v>
      </c>
      <c r="I141" s="91">
        <v>-2.2418707000000006E-2</v>
      </c>
      <c r="J141" s="92">
        <f t="shared" si="2"/>
        <v>9.2281976404077325E-3</v>
      </c>
      <c r="K141" s="92">
        <f>I141/'סכום נכסי הקרן'!$C$42</f>
        <v>-3.0310334683055744E-5</v>
      </c>
    </row>
    <row r="142" spans="2:11">
      <c r="B142" s="87" t="s">
        <v>1949</v>
      </c>
      <c r="C142" s="88" t="s">
        <v>1950</v>
      </c>
      <c r="D142" s="89" t="s">
        <v>508</v>
      </c>
      <c r="E142" s="89" t="s">
        <v>120</v>
      </c>
      <c r="F142" s="102">
        <v>45035</v>
      </c>
      <c r="G142" s="91">
        <v>1648.1652600000002</v>
      </c>
      <c r="H142" s="103">
        <v>-5.4803040000000003</v>
      </c>
      <c r="I142" s="91">
        <v>-9.0324471000000017E-2</v>
      </c>
      <c r="J142" s="92">
        <f t="shared" si="2"/>
        <v>3.7180202683110876E-2</v>
      </c>
      <c r="K142" s="92">
        <f>I142/'סכום נכסי הקרן'!$C$42</f>
        <v>-1.2211966310456541E-4</v>
      </c>
    </row>
    <row r="143" spans="2:11">
      <c r="B143" s="87" t="s">
        <v>1951</v>
      </c>
      <c r="C143" s="88" t="s">
        <v>1952</v>
      </c>
      <c r="D143" s="89" t="s">
        <v>508</v>
      </c>
      <c r="E143" s="89" t="s">
        <v>120</v>
      </c>
      <c r="F143" s="102">
        <v>45035</v>
      </c>
      <c r="G143" s="91">
        <v>159.03168000000002</v>
      </c>
      <c r="H143" s="103">
        <v>-5.4511339999999997</v>
      </c>
      <c r="I143" s="91">
        <v>-8.6690299999999994E-3</v>
      </c>
      <c r="J143" s="92">
        <f t="shared" si="2"/>
        <v>3.5684271260882183E-3</v>
      </c>
      <c r="K143" s="92">
        <f>I143/'סכום נכסי הקרן'!$C$42</f>
        <v>-1.1720622455052856E-5</v>
      </c>
    </row>
    <row r="144" spans="2:11">
      <c r="B144" s="87" t="s">
        <v>1953</v>
      </c>
      <c r="C144" s="88" t="s">
        <v>1954</v>
      </c>
      <c r="D144" s="89" t="s">
        <v>508</v>
      </c>
      <c r="E144" s="89" t="s">
        <v>120</v>
      </c>
      <c r="F144" s="102">
        <v>45035</v>
      </c>
      <c r="G144" s="91">
        <v>752.87289600000008</v>
      </c>
      <c r="H144" s="103">
        <v>-5.4511339999999997</v>
      </c>
      <c r="I144" s="91">
        <v>-4.1040109000000005E-2</v>
      </c>
      <c r="J144" s="92">
        <f t="shared" si="2"/>
        <v>1.6893313117294233E-2</v>
      </c>
      <c r="K144" s="92">
        <f>I144/'סכום נכסי הקרן'!$C$42</f>
        <v>-5.5486671877155451E-5</v>
      </c>
    </row>
    <row r="145" spans="2:11">
      <c r="B145" s="87" t="s">
        <v>1955</v>
      </c>
      <c r="C145" s="88" t="s">
        <v>1956</v>
      </c>
      <c r="D145" s="89" t="s">
        <v>508</v>
      </c>
      <c r="E145" s="89" t="s">
        <v>120</v>
      </c>
      <c r="F145" s="102">
        <v>44991</v>
      </c>
      <c r="G145" s="91">
        <v>753.0811020000001</v>
      </c>
      <c r="H145" s="103">
        <v>-5.4978300000000004</v>
      </c>
      <c r="I145" s="91">
        <v>-4.1403115999999997E-2</v>
      </c>
      <c r="J145" s="92">
        <f t="shared" si="2"/>
        <v>1.7042737450323406E-2</v>
      </c>
      <c r="K145" s="92">
        <f>I145/'סכום נכסי הקרן'!$C$42</f>
        <v>-5.5977461272917293E-5</v>
      </c>
    </row>
    <row r="146" spans="2:11">
      <c r="B146" s="87" t="s">
        <v>1957</v>
      </c>
      <c r="C146" s="88" t="s">
        <v>1958</v>
      </c>
      <c r="D146" s="89" t="s">
        <v>508</v>
      </c>
      <c r="E146" s="89" t="s">
        <v>120</v>
      </c>
      <c r="F146" s="102">
        <v>45007</v>
      </c>
      <c r="G146" s="91">
        <v>495.96304000000003</v>
      </c>
      <c r="H146" s="103">
        <v>-5.4826600000000001</v>
      </c>
      <c r="I146" s="91">
        <v>-2.7191966000000008E-2</v>
      </c>
      <c r="J146" s="92">
        <f t="shared" si="2"/>
        <v>1.1193011108055755E-2</v>
      </c>
      <c r="K146" s="92">
        <f>I146/'סכום נכסי הקרן'!$C$42</f>
        <v>-3.6763832550658365E-5</v>
      </c>
    </row>
    <row r="147" spans="2:11">
      <c r="B147" s="87" t="s">
        <v>1957</v>
      </c>
      <c r="C147" s="88" t="s">
        <v>1959</v>
      </c>
      <c r="D147" s="89" t="s">
        <v>508</v>
      </c>
      <c r="E147" s="89" t="s">
        <v>120</v>
      </c>
      <c r="F147" s="102">
        <v>45007</v>
      </c>
      <c r="G147" s="91">
        <v>262.70271000000008</v>
      </c>
      <c r="H147" s="103">
        <v>-5.4826600000000001</v>
      </c>
      <c r="I147" s="91">
        <v>-1.4403096000000002E-2</v>
      </c>
      <c r="J147" s="92">
        <f t="shared" si="2"/>
        <v>5.9287369481998238E-3</v>
      </c>
      <c r="K147" s="92">
        <f>I147/'סכום נכסי הקרן'!$C$42</f>
        <v>-1.9473141793243537E-5</v>
      </c>
    </row>
    <row r="148" spans="2:11">
      <c r="B148" s="87" t="s">
        <v>1960</v>
      </c>
      <c r="C148" s="88" t="s">
        <v>1961</v>
      </c>
      <c r="D148" s="89" t="s">
        <v>508</v>
      </c>
      <c r="E148" s="89" t="s">
        <v>120</v>
      </c>
      <c r="F148" s="102">
        <v>45036</v>
      </c>
      <c r="G148" s="91">
        <v>991.92608000000007</v>
      </c>
      <c r="H148" s="103">
        <v>-5.4152399999999998</v>
      </c>
      <c r="I148" s="91">
        <v>-5.3715178000000009E-2</v>
      </c>
      <c r="J148" s="92">
        <f t="shared" si="2"/>
        <v>2.2110743446251441E-2</v>
      </c>
      <c r="K148" s="92">
        <f>I148/'סכום נכסי הקרן'!$C$42</f>
        <v>-7.2623502449981292E-5</v>
      </c>
    </row>
    <row r="149" spans="2:11">
      <c r="B149" s="87" t="s">
        <v>1962</v>
      </c>
      <c r="C149" s="88" t="s">
        <v>1963</v>
      </c>
      <c r="D149" s="89" t="s">
        <v>508</v>
      </c>
      <c r="E149" s="89" t="s">
        <v>120</v>
      </c>
      <c r="F149" s="102">
        <v>45055</v>
      </c>
      <c r="G149" s="91">
        <v>736.17768000000012</v>
      </c>
      <c r="H149" s="103">
        <v>-5.2874759999999998</v>
      </c>
      <c r="I149" s="91">
        <v>-3.8925218999999997E-2</v>
      </c>
      <c r="J149" s="92">
        <f t="shared" si="2"/>
        <v>1.6022762335408287E-2</v>
      </c>
      <c r="K149" s="92">
        <f>I149/'סכום נכסי הקרן'!$C$42</f>
        <v>-5.262731769058938E-5</v>
      </c>
    </row>
    <row r="150" spans="2:11">
      <c r="B150" s="87" t="s">
        <v>1964</v>
      </c>
      <c r="C150" s="88" t="s">
        <v>1965</v>
      </c>
      <c r="D150" s="89" t="s">
        <v>508</v>
      </c>
      <c r="E150" s="89" t="s">
        <v>120</v>
      </c>
      <c r="F150" s="102">
        <v>45055</v>
      </c>
      <c r="G150" s="91">
        <v>613.48140000000012</v>
      </c>
      <c r="H150" s="103">
        <v>-5.2874759999999998</v>
      </c>
      <c r="I150" s="91">
        <v>-3.2437682000000009E-2</v>
      </c>
      <c r="J150" s="92">
        <f t="shared" si="2"/>
        <v>1.3352301740358905E-2</v>
      </c>
      <c r="K150" s="92">
        <f>I150/'סכום נכסי הקרן'!$C$42</f>
        <v>-4.3856097399485749E-5</v>
      </c>
    </row>
    <row r="151" spans="2:11">
      <c r="B151" s="87" t="s">
        <v>1966</v>
      </c>
      <c r="C151" s="88" t="s">
        <v>1967</v>
      </c>
      <c r="D151" s="89" t="s">
        <v>508</v>
      </c>
      <c r="E151" s="89" t="s">
        <v>120</v>
      </c>
      <c r="F151" s="102">
        <v>45036</v>
      </c>
      <c r="G151" s="91">
        <v>496.37440000000004</v>
      </c>
      <c r="H151" s="103">
        <v>-5.3278790000000003</v>
      </c>
      <c r="I151" s="91">
        <v>-2.6446229000000002E-2</v>
      </c>
      <c r="J151" s="92">
        <f t="shared" si="2"/>
        <v>1.0886043876459178E-2</v>
      </c>
      <c r="K151" s="92">
        <f>I151/'סכום נכסי הקרן'!$C$42</f>
        <v>-3.5755588049513048E-5</v>
      </c>
    </row>
    <row r="152" spans="2:11">
      <c r="B152" s="87" t="s">
        <v>1966</v>
      </c>
      <c r="C152" s="88" t="s">
        <v>1968</v>
      </c>
      <c r="D152" s="89" t="s">
        <v>508</v>
      </c>
      <c r="E152" s="89" t="s">
        <v>120</v>
      </c>
      <c r="F152" s="102">
        <v>45036</v>
      </c>
      <c r="G152" s="91">
        <v>350.56080000000003</v>
      </c>
      <c r="H152" s="103">
        <v>-5.3278790000000003</v>
      </c>
      <c r="I152" s="91">
        <v>-1.8677457000000005E-2</v>
      </c>
      <c r="J152" s="92">
        <f t="shared" si="2"/>
        <v>7.6881893597260933E-3</v>
      </c>
      <c r="K152" s="92">
        <f>I152/'סכום נכסי הקרן'!$C$42</f>
        <v>-2.525212416123652E-5</v>
      </c>
    </row>
    <row r="153" spans="2:11">
      <c r="B153" s="87" t="s">
        <v>1969</v>
      </c>
      <c r="C153" s="88" t="s">
        <v>1970</v>
      </c>
      <c r="D153" s="89" t="s">
        <v>508</v>
      </c>
      <c r="E153" s="89" t="s">
        <v>120</v>
      </c>
      <c r="F153" s="102">
        <v>45036</v>
      </c>
      <c r="G153" s="91">
        <v>438.20100000000008</v>
      </c>
      <c r="H153" s="103">
        <v>-5.3278790000000003</v>
      </c>
      <c r="I153" s="91">
        <v>-2.3346820999999997E-2</v>
      </c>
      <c r="J153" s="92">
        <f t="shared" si="2"/>
        <v>9.6102365967502771E-3</v>
      </c>
      <c r="K153" s="92">
        <f>I153/'סכום נכסי הקרן'!$C$42</f>
        <v>-3.1565154863542929E-5</v>
      </c>
    </row>
    <row r="154" spans="2:11">
      <c r="B154" s="87" t="s">
        <v>1969</v>
      </c>
      <c r="C154" s="88" t="s">
        <v>1971</v>
      </c>
      <c r="D154" s="89" t="s">
        <v>508</v>
      </c>
      <c r="E154" s="89" t="s">
        <v>120</v>
      </c>
      <c r="F154" s="102">
        <v>45036</v>
      </c>
      <c r="G154" s="91">
        <v>620.46800000000007</v>
      </c>
      <c r="H154" s="103">
        <v>-5.3278790000000003</v>
      </c>
      <c r="I154" s="91">
        <v>-3.3057787000000005E-2</v>
      </c>
      <c r="J154" s="92">
        <f t="shared" si="2"/>
        <v>1.3607555154295981E-2</v>
      </c>
      <c r="K154" s="92">
        <f>I154/'סכום נכסי הקרן'!$C$42</f>
        <v>-4.4694486075899436E-5</v>
      </c>
    </row>
    <row r="155" spans="2:11">
      <c r="B155" s="87" t="s">
        <v>1972</v>
      </c>
      <c r="C155" s="88" t="s">
        <v>1973</v>
      </c>
      <c r="D155" s="89" t="s">
        <v>508</v>
      </c>
      <c r="E155" s="89" t="s">
        <v>120</v>
      </c>
      <c r="F155" s="102">
        <v>45036</v>
      </c>
      <c r="G155" s="91">
        <v>496.37440000000004</v>
      </c>
      <c r="H155" s="103">
        <v>-5.3278790000000003</v>
      </c>
      <c r="I155" s="91">
        <v>-2.6446229000000002E-2</v>
      </c>
      <c r="J155" s="92">
        <f t="shared" si="2"/>
        <v>1.0886043876459178E-2</v>
      </c>
      <c r="K155" s="92">
        <f>I155/'סכום נכסי הקרן'!$C$42</f>
        <v>-3.5755588049513048E-5</v>
      </c>
    </row>
    <row r="156" spans="2:11">
      <c r="B156" s="87" t="s">
        <v>1974</v>
      </c>
      <c r="C156" s="88" t="s">
        <v>1975</v>
      </c>
      <c r="D156" s="89" t="s">
        <v>508</v>
      </c>
      <c r="E156" s="89" t="s">
        <v>120</v>
      </c>
      <c r="F156" s="102">
        <v>45061</v>
      </c>
      <c r="G156" s="91">
        <v>788.76180000000011</v>
      </c>
      <c r="H156" s="103">
        <v>-5.3211459999999997</v>
      </c>
      <c r="I156" s="91">
        <v>-4.1971163000000006E-2</v>
      </c>
      <c r="J156" s="92">
        <f t="shared" si="2"/>
        <v>1.7276562263906132E-2</v>
      </c>
      <c r="K156" s="92">
        <f>I156/'סכום נכסי הקרן'!$C$42</f>
        <v>-5.6745466969486055E-5</v>
      </c>
    </row>
    <row r="157" spans="2:11">
      <c r="B157" s="87" t="s">
        <v>1976</v>
      </c>
      <c r="C157" s="88" t="s">
        <v>1977</v>
      </c>
      <c r="D157" s="89" t="s">
        <v>508</v>
      </c>
      <c r="E157" s="89" t="s">
        <v>120</v>
      </c>
      <c r="F157" s="102">
        <v>45055</v>
      </c>
      <c r="G157" s="91">
        <v>929.24274600000024</v>
      </c>
      <c r="H157" s="103">
        <v>-5.2583989999999998</v>
      </c>
      <c r="I157" s="91">
        <v>-4.8863293000000009E-2</v>
      </c>
      <c r="J157" s="92">
        <f t="shared" si="2"/>
        <v>2.0113565209855841E-2</v>
      </c>
      <c r="K157" s="92">
        <f>I157/'סכום נכסי הקרן'!$C$42</f>
        <v>-6.6063701378773305E-5</v>
      </c>
    </row>
    <row r="158" spans="2:11">
      <c r="B158" s="87" t="s">
        <v>1978</v>
      </c>
      <c r="C158" s="88" t="s">
        <v>1979</v>
      </c>
      <c r="D158" s="89" t="s">
        <v>508</v>
      </c>
      <c r="E158" s="89" t="s">
        <v>120</v>
      </c>
      <c r="F158" s="102">
        <v>44984</v>
      </c>
      <c r="G158" s="91">
        <v>372.79500000000007</v>
      </c>
      <c r="H158" s="103">
        <v>-5.29528</v>
      </c>
      <c r="I158" s="91">
        <v>-1.9740539000000001E-2</v>
      </c>
      <c r="J158" s="92">
        <f t="shared" si="2"/>
        <v>8.1257851052773371E-3</v>
      </c>
      <c r="K158" s="92">
        <f>I158/'סכום נכסי הקרן'!$C$42</f>
        <v>-2.6689422539574403E-5</v>
      </c>
    </row>
    <row r="159" spans="2:11">
      <c r="B159" s="87" t="s">
        <v>1980</v>
      </c>
      <c r="C159" s="88" t="s">
        <v>1981</v>
      </c>
      <c r="D159" s="89" t="s">
        <v>508</v>
      </c>
      <c r="E159" s="89" t="s">
        <v>120</v>
      </c>
      <c r="F159" s="102">
        <v>45061</v>
      </c>
      <c r="G159" s="91">
        <v>497.74560000000014</v>
      </c>
      <c r="H159" s="103">
        <v>-5.0310050000000004</v>
      </c>
      <c r="I159" s="91">
        <v>-2.5041604000000002E-2</v>
      </c>
      <c r="J159" s="92">
        <f t="shared" si="2"/>
        <v>1.0307859010103695E-2</v>
      </c>
      <c r="K159" s="92">
        <f>I159/'סכום נכסי הקרן'!$C$42</f>
        <v>-3.3856519835891844E-5</v>
      </c>
    </row>
    <row r="160" spans="2:11">
      <c r="B160" s="87" t="s">
        <v>1982</v>
      </c>
      <c r="C160" s="88" t="s">
        <v>1983</v>
      </c>
      <c r="D160" s="89" t="s">
        <v>508</v>
      </c>
      <c r="E160" s="89" t="s">
        <v>120</v>
      </c>
      <c r="F160" s="102">
        <v>45061</v>
      </c>
      <c r="G160" s="91">
        <v>746.61840000000007</v>
      </c>
      <c r="H160" s="103">
        <v>-5.0310050000000004</v>
      </c>
      <c r="I160" s="91">
        <v>-3.7562406000000007E-2</v>
      </c>
      <c r="J160" s="92">
        <f t="shared" si="2"/>
        <v>1.5461788515155546E-2</v>
      </c>
      <c r="K160" s="92">
        <f>I160/'סכום נכסי הקרן'!$C$42</f>
        <v>-5.0784779753837766E-5</v>
      </c>
    </row>
    <row r="161" spans="2:11">
      <c r="B161" s="87" t="s">
        <v>1984</v>
      </c>
      <c r="C161" s="88" t="s">
        <v>1985</v>
      </c>
      <c r="D161" s="89" t="s">
        <v>508</v>
      </c>
      <c r="E161" s="89" t="s">
        <v>120</v>
      </c>
      <c r="F161" s="102">
        <v>45061</v>
      </c>
      <c r="G161" s="91">
        <v>878.82300000000021</v>
      </c>
      <c r="H161" s="103">
        <v>-5.0310050000000004</v>
      </c>
      <c r="I161" s="91">
        <v>-4.4213626000000006E-2</v>
      </c>
      <c r="J161" s="92">
        <f t="shared" si="2"/>
        <v>1.8199625836006952E-2</v>
      </c>
      <c r="K161" s="92">
        <f>I161/'סכום נכסי הקרן'!$C$42</f>
        <v>-5.9777301233806881E-5</v>
      </c>
    </row>
    <row r="162" spans="2:11">
      <c r="B162" s="87" t="s">
        <v>1986</v>
      </c>
      <c r="C162" s="88" t="s">
        <v>1987</v>
      </c>
      <c r="D162" s="89" t="s">
        <v>508</v>
      </c>
      <c r="E162" s="89" t="s">
        <v>120</v>
      </c>
      <c r="F162" s="102">
        <v>45061</v>
      </c>
      <c r="G162" s="91">
        <v>995.9574080000001</v>
      </c>
      <c r="H162" s="103">
        <v>-4.98184</v>
      </c>
      <c r="I162" s="91">
        <v>-4.9617000000000001E-2</v>
      </c>
      <c r="J162" s="92">
        <f t="shared" si="2"/>
        <v>2.0423813127318644E-2</v>
      </c>
      <c r="K162" s="92">
        <f>I162/'סכום נכסי הקרן'!$C$42</f>
        <v>-6.7082721406242407E-5</v>
      </c>
    </row>
    <row r="163" spans="2:11">
      <c r="B163" s="87" t="s">
        <v>1988</v>
      </c>
      <c r="C163" s="88" t="s">
        <v>1989</v>
      </c>
      <c r="D163" s="89" t="s">
        <v>508</v>
      </c>
      <c r="E163" s="89" t="s">
        <v>120</v>
      </c>
      <c r="F163" s="102">
        <v>45005</v>
      </c>
      <c r="G163" s="91">
        <v>561.04362000000003</v>
      </c>
      <c r="H163" s="103">
        <v>-4.907635</v>
      </c>
      <c r="I163" s="91">
        <v>-2.7533975000000006E-2</v>
      </c>
      <c r="J163" s="92">
        <f t="shared" si="2"/>
        <v>1.1333792048133975E-2</v>
      </c>
      <c r="K163" s="92">
        <f>I163/'סכום נכסי הקרן'!$C$42</f>
        <v>-3.7226232422988969E-5</v>
      </c>
    </row>
    <row r="164" spans="2:11">
      <c r="B164" s="87" t="s">
        <v>1990</v>
      </c>
      <c r="C164" s="88" t="s">
        <v>1991</v>
      </c>
      <c r="D164" s="89" t="s">
        <v>508</v>
      </c>
      <c r="E164" s="89" t="s">
        <v>120</v>
      </c>
      <c r="F164" s="102">
        <v>45105</v>
      </c>
      <c r="G164" s="91">
        <v>493.90336800000006</v>
      </c>
      <c r="H164" s="103">
        <v>-4.9064059999999996</v>
      </c>
      <c r="I164" s="91">
        <v>-2.4232903000000007E-2</v>
      </c>
      <c r="J164" s="92">
        <f t="shared" si="2"/>
        <v>9.9749739485345632E-3</v>
      </c>
      <c r="K164" s="92">
        <f>I164/'סכום נכסי הקרן'!$C$42</f>
        <v>-3.2763147324777721E-5</v>
      </c>
    </row>
    <row r="165" spans="2:11">
      <c r="B165" s="87" t="s">
        <v>1992</v>
      </c>
      <c r="C165" s="88" t="s">
        <v>1993</v>
      </c>
      <c r="D165" s="89" t="s">
        <v>508</v>
      </c>
      <c r="E165" s="89" t="s">
        <v>120</v>
      </c>
      <c r="F165" s="102">
        <v>45106</v>
      </c>
      <c r="G165" s="91">
        <v>300.11684400000007</v>
      </c>
      <c r="H165" s="103">
        <v>-4.5232890000000001</v>
      </c>
      <c r="I165" s="91">
        <v>-1.3575151000000004E-2</v>
      </c>
      <c r="J165" s="92">
        <f t="shared" si="2"/>
        <v>5.5879304915479149E-3</v>
      </c>
      <c r="K165" s="92">
        <f>I165/'סכום נכסי הקרן'!$C$42</f>
        <v>-1.8353751185695897E-5</v>
      </c>
    </row>
    <row r="166" spans="2:11">
      <c r="B166" s="87" t="s">
        <v>1994</v>
      </c>
      <c r="C166" s="88" t="s">
        <v>1995</v>
      </c>
      <c r="D166" s="89" t="s">
        <v>508</v>
      </c>
      <c r="E166" s="89" t="s">
        <v>120</v>
      </c>
      <c r="F166" s="102">
        <v>45106</v>
      </c>
      <c r="G166" s="91">
        <v>1188.3333400000001</v>
      </c>
      <c r="H166" s="103">
        <v>-4.4373550000000002</v>
      </c>
      <c r="I166" s="91">
        <v>-5.2730574000000002E-2</v>
      </c>
      <c r="J166" s="92">
        <f t="shared" si="2"/>
        <v>2.1705451548304958E-2</v>
      </c>
      <c r="K166" s="92">
        <f>I166/'סכום נכסי הקרן'!$C$42</f>
        <v>-7.1292307177645754E-5</v>
      </c>
    </row>
    <row r="167" spans="2:11">
      <c r="B167" s="87" t="s">
        <v>1996</v>
      </c>
      <c r="C167" s="88" t="s">
        <v>1997</v>
      </c>
      <c r="D167" s="89" t="s">
        <v>508</v>
      </c>
      <c r="E167" s="89" t="s">
        <v>120</v>
      </c>
      <c r="F167" s="102">
        <v>45138</v>
      </c>
      <c r="G167" s="91">
        <v>939.10917000000006</v>
      </c>
      <c r="H167" s="103">
        <v>-4.0221640000000001</v>
      </c>
      <c r="I167" s="91">
        <v>-3.7772515000000007E-2</v>
      </c>
      <c r="J167" s="92">
        <f t="shared" si="2"/>
        <v>1.5548275544850363E-2</v>
      </c>
      <c r="K167" s="92">
        <f>I167/'סכום נכסי הקרן'!$C$42</f>
        <v>-5.1068849397547469E-5</v>
      </c>
    </row>
    <row r="168" spans="2:11">
      <c r="B168" s="87" t="s">
        <v>1998</v>
      </c>
      <c r="C168" s="88" t="s">
        <v>1999</v>
      </c>
      <c r="D168" s="89" t="s">
        <v>508</v>
      </c>
      <c r="E168" s="89" t="s">
        <v>120</v>
      </c>
      <c r="F168" s="102">
        <v>45106</v>
      </c>
      <c r="G168" s="91">
        <v>443.40615000000003</v>
      </c>
      <c r="H168" s="103">
        <v>-4.038195</v>
      </c>
      <c r="I168" s="91">
        <v>-1.7905607000000004E-2</v>
      </c>
      <c r="J168" s="92">
        <f t="shared" si="2"/>
        <v>7.370473251087503E-3</v>
      </c>
      <c r="K168" s="92">
        <f>I168/'סכום נכסי הקרן'!$C$42</f>
        <v>-2.4208574601258924E-5</v>
      </c>
    </row>
    <row r="169" spans="2:11">
      <c r="B169" s="87" t="s">
        <v>2000</v>
      </c>
      <c r="C169" s="88" t="s">
        <v>2001</v>
      </c>
      <c r="D169" s="89" t="s">
        <v>508</v>
      </c>
      <c r="E169" s="89" t="s">
        <v>120</v>
      </c>
      <c r="F169" s="102">
        <v>45132</v>
      </c>
      <c r="G169" s="91">
        <v>316.90681900000004</v>
      </c>
      <c r="H169" s="103">
        <v>-3.6737929999999999</v>
      </c>
      <c r="I169" s="91">
        <v>-1.1642500000000002E-2</v>
      </c>
      <c r="J169" s="92">
        <f t="shared" si="2"/>
        <v>4.7923946295585652E-3</v>
      </c>
      <c r="K169" s="92">
        <f>I169/'סכום נכסי הקרן'!$C$42</f>
        <v>-1.5740786100977029E-5</v>
      </c>
    </row>
    <row r="170" spans="2:11">
      <c r="B170" s="87" t="s">
        <v>2002</v>
      </c>
      <c r="C170" s="88" t="s">
        <v>2003</v>
      </c>
      <c r="D170" s="89" t="s">
        <v>508</v>
      </c>
      <c r="E170" s="89" t="s">
        <v>120</v>
      </c>
      <c r="F170" s="102">
        <v>45132</v>
      </c>
      <c r="G170" s="91">
        <v>307.48725000000007</v>
      </c>
      <c r="H170" s="103">
        <v>-3.402971</v>
      </c>
      <c r="I170" s="91">
        <v>-1.0463703000000003E-2</v>
      </c>
      <c r="J170" s="92">
        <f t="shared" si="2"/>
        <v>4.3071671945454889E-3</v>
      </c>
      <c r="K170" s="92">
        <f>I170/'סכום נכסי הקרן'!$C$42</f>
        <v>-1.4147039789319448E-5</v>
      </c>
    </row>
    <row r="171" spans="2:11">
      <c r="B171" s="87" t="s">
        <v>2004</v>
      </c>
      <c r="C171" s="88" t="s">
        <v>2005</v>
      </c>
      <c r="D171" s="89" t="s">
        <v>508</v>
      </c>
      <c r="E171" s="89" t="s">
        <v>120</v>
      </c>
      <c r="F171" s="102">
        <v>45132</v>
      </c>
      <c r="G171" s="91">
        <v>917.85234000000014</v>
      </c>
      <c r="H171" s="103">
        <v>-3.3804669999999999</v>
      </c>
      <c r="I171" s="91">
        <v>-3.1027694000000008E-2</v>
      </c>
      <c r="J171" s="92">
        <f t="shared" si="2"/>
        <v>1.2771909305835218E-2</v>
      </c>
      <c r="K171" s="92">
        <f>I171/'סכום נכסי הקרן'!$C$42</f>
        <v>-4.1949778351777407E-5</v>
      </c>
    </row>
    <row r="172" spans="2:11">
      <c r="B172" s="87" t="s">
        <v>2006</v>
      </c>
      <c r="C172" s="88" t="s">
        <v>2007</v>
      </c>
      <c r="D172" s="89" t="s">
        <v>508</v>
      </c>
      <c r="E172" s="89" t="s">
        <v>120</v>
      </c>
      <c r="F172" s="102">
        <v>45132</v>
      </c>
      <c r="G172" s="91">
        <v>504.06683200000009</v>
      </c>
      <c r="H172" s="103">
        <v>-3.3720300000000001</v>
      </c>
      <c r="I172" s="91">
        <v>-1.6997286000000004E-2</v>
      </c>
      <c r="J172" s="92">
        <f t="shared" si="2"/>
        <v>6.9965816743372119E-3</v>
      </c>
      <c r="K172" s="92">
        <f>I172/'סכום נכסי הקרן'!$C$42</f>
        <v>-2.2980514771151514E-5</v>
      </c>
    </row>
    <row r="173" spans="2:11">
      <c r="B173" s="87" t="s">
        <v>2008</v>
      </c>
      <c r="C173" s="88" t="s">
        <v>2009</v>
      </c>
      <c r="D173" s="89" t="s">
        <v>508</v>
      </c>
      <c r="E173" s="89" t="s">
        <v>120</v>
      </c>
      <c r="F173" s="102">
        <v>45133</v>
      </c>
      <c r="G173" s="91">
        <v>603.72089600000015</v>
      </c>
      <c r="H173" s="103">
        <v>-3.3246329999999999</v>
      </c>
      <c r="I173" s="91">
        <v>-2.0071504000000004E-2</v>
      </c>
      <c r="J173" s="92">
        <f t="shared" si="2"/>
        <v>8.2620200108879764E-3</v>
      </c>
      <c r="K173" s="92">
        <f>I173/'סכום נכסי הקרן'!$C$42</f>
        <v>-2.7136890804286441E-5</v>
      </c>
    </row>
    <row r="174" spans="2:11">
      <c r="B174" s="87" t="s">
        <v>2010</v>
      </c>
      <c r="C174" s="88" t="s">
        <v>2011</v>
      </c>
      <c r="D174" s="89" t="s">
        <v>508</v>
      </c>
      <c r="E174" s="89" t="s">
        <v>120</v>
      </c>
      <c r="F174" s="102">
        <v>45132</v>
      </c>
      <c r="G174" s="91">
        <v>378.46148400000004</v>
      </c>
      <c r="H174" s="103">
        <v>-3.2596720000000001</v>
      </c>
      <c r="I174" s="91">
        <v>-1.2336604000000001E-2</v>
      </c>
      <c r="J174" s="92">
        <f t="shared" si="2"/>
        <v>5.0781082032716951E-3</v>
      </c>
      <c r="K174" s="92">
        <f>I174/'סכום נכסי הקרן'!$C$42</f>
        <v>-1.6679222226880619E-5</v>
      </c>
    </row>
    <row r="175" spans="2:11">
      <c r="B175" s="87" t="s">
        <v>2012</v>
      </c>
      <c r="C175" s="88" t="s">
        <v>2013</v>
      </c>
      <c r="D175" s="89" t="s">
        <v>508</v>
      </c>
      <c r="E175" s="89" t="s">
        <v>120</v>
      </c>
      <c r="F175" s="102">
        <v>45132</v>
      </c>
      <c r="G175" s="91">
        <v>3686.2000000000007</v>
      </c>
      <c r="H175" s="103">
        <v>-3.4032339999999999</v>
      </c>
      <c r="I175" s="91">
        <v>-0.12545000000000001</v>
      </c>
      <c r="J175" s="92">
        <f t="shared" si="2"/>
        <v>5.1638901119014126E-2</v>
      </c>
      <c r="K175" s="92">
        <f>I175/'סכום נכסי הקרן'!$C$42</f>
        <v>-1.6960975876036661E-4</v>
      </c>
    </row>
    <row r="176" spans="2:11">
      <c r="B176" s="87" t="s">
        <v>2014</v>
      </c>
      <c r="C176" s="88" t="s">
        <v>2015</v>
      </c>
      <c r="D176" s="89" t="s">
        <v>508</v>
      </c>
      <c r="E176" s="89" t="s">
        <v>120</v>
      </c>
      <c r="F176" s="102">
        <v>45110</v>
      </c>
      <c r="G176" s="91">
        <v>253.26064000000002</v>
      </c>
      <c r="H176" s="103">
        <v>-3.2179000000000002</v>
      </c>
      <c r="I176" s="91">
        <v>-8.1496750000000003E-3</v>
      </c>
      <c r="J176" s="92">
        <f t="shared" si="2"/>
        <v>3.3546453684902464E-3</v>
      </c>
      <c r="K176" s="92">
        <f>I176/'סכום נכסי הקרן'!$C$42</f>
        <v>-1.1018448869871589E-5</v>
      </c>
    </row>
    <row r="177" spans="2:11">
      <c r="B177" s="87" t="s">
        <v>2014</v>
      </c>
      <c r="C177" s="88" t="s">
        <v>2016</v>
      </c>
      <c r="D177" s="89" t="s">
        <v>508</v>
      </c>
      <c r="E177" s="89" t="s">
        <v>120</v>
      </c>
      <c r="F177" s="102">
        <v>45110</v>
      </c>
      <c r="G177" s="91">
        <v>178.86348000000001</v>
      </c>
      <c r="H177" s="103">
        <v>-3.2179000000000002</v>
      </c>
      <c r="I177" s="91">
        <v>-5.7556480000000004E-3</v>
      </c>
      <c r="J177" s="92">
        <f t="shared" si="2"/>
        <v>2.3691936065990547E-3</v>
      </c>
      <c r="K177" s="92">
        <f>I177/'סכום נכסי הקרן'!$C$42</f>
        <v>-7.7816984359472817E-6</v>
      </c>
    </row>
    <row r="178" spans="2:11">
      <c r="B178" s="87" t="s">
        <v>2017</v>
      </c>
      <c r="C178" s="88" t="s">
        <v>2018</v>
      </c>
      <c r="D178" s="89" t="s">
        <v>508</v>
      </c>
      <c r="E178" s="89" t="s">
        <v>120</v>
      </c>
      <c r="F178" s="102">
        <v>45110</v>
      </c>
      <c r="G178" s="91">
        <v>899.56204800000012</v>
      </c>
      <c r="H178" s="103">
        <v>-3.109283</v>
      </c>
      <c r="I178" s="91">
        <v>-2.7969930000000004E-2</v>
      </c>
      <c r="J178" s="92">
        <f t="shared" si="2"/>
        <v>1.1513243918499377E-2</v>
      </c>
      <c r="K178" s="92">
        <f>I178/'סכום נכסי הקרן'!$C$42</f>
        <v>-3.7815648304857243E-5</v>
      </c>
    </row>
    <row r="179" spans="2:11">
      <c r="B179" s="87" t="s">
        <v>2019</v>
      </c>
      <c r="C179" s="88" t="s">
        <v>2020</v>
      </c>
      <c r="D179" s="89" t="s">
        <v>508</v>
      </c>
      <c r="E179" s="89" t="s">
        <v>120</v>
      </c>
      <c r="F179" s="102">
        <v>45110</v>
      </c>
      <c r="G179" s="91">
        <v>626.49669600000016</v>
      </c>
      <c r="H179" s="103">
        <v>-3.1397219999999999</v>
      </c>
      <c r="I179" s="91">
        <v>-1.9670253000000002E-2</v>
      </c>
      <c r="J179" s="92">
        <f t="shared" si="2"/>
        <v>8.0968533252530166E-3</v>
      </c>
      <c r="K179" s="92">
        <f>I179/'סכום נכסי הקרן'!$C$42</f>
        <v>-2.6594395106300341E-5</v>
      </c>
    </row>
    <row r="180" spans="2:11">
      <c r="B180" s="87" t="s">
        <v>2019</v>
      </c>
      <c r="C180" s="88" t="s">
        <v>2021</v>
      </c>
      <c r="D180" s="89" t="s">
        <v>508</v>
      </c>
      <c r="E180" s="89" t="s">
        <v>120</v>
      </c>
      <c r="F180" s="102">
        <v>45110</v>
      </c>
      <c r="G180" s="91">
        <v>257.75938000000008</v>
      </c>
      <c r="H180" s="103">
        <v>-3.1397219999999999</v>
      </c>
      <c r="I180" s="91">
        <v>-8.0929270000000015E-3</v>
      </c>
      <c r="J180" s="92">
        <f t="shared" si="2"/>
        <v>3.3312862265157408E-3</v>
      </c>
      <c r="K180" s="92">
        <f>I180/'סכום נכסי הקרן'!$C$42</f>
        <v>-1.0941724959228837E-5</v>
      </c>
    </row>
    <row r="181" spans="2:11">
      <c r="B181" s="87" t="s">
        <v>2022</v>
      </c>
      <c r="C181" s="88" t="s">
        <v>2023</v>
      </c>
      <c r="D181" s="89" t="s">
        <v>508</v>
      </c>
      <c r="E181" s="89" t="s">
        <v>120</v>
      </c>
      <c r="F181" s="102">
        <v>45152</v>
      </c>
      <c r="G181" s="91">
        <v>1280.6665200000002</v>
      </c>
      <c r="H181" s="103">
        <v>-2.1598039999999998</v>
      </c>
      <c r="I181" s="91">
        <v>-2.7659880999999997E-2</v>
      </c>
      <c r="J181" s="92">
        <f t="shared" si="2"/>
        <v>1.1385618652233538E-2</v>
      </c>
      <c r="K181" s="92">
        <f>I181/'סכום נכסי הקרן'!$C$42</f>
        <v>-3.7396458698688298E-5</v>
      </c>
    </row>
    <row r="182" spans="2:11">
      <c r="B182" s="87" t="s">
        <v>2024</v>
      </c>
      <c r="C182" s="88" t="s">
        <v>2025</v>
      </c>
      <c r="D182" s="89" t="s">
        <v>508</v>
      </c>
      <c r="E182" s="89" t="s">
        <v>120</v>
      </c>
      <c r="F182" s="102">
        <v>45160</v>
      </c>
      <c r="G182" s="91">
        <v>448.84518000000008</v>
      </c>
      <c r="H182" s="103">
        <v>-1.5459579999999999</v>
      </c>
      <c r="I182" s="91">
        <v>-6.9389590000000006E-3</v>
      </c>
      <c r="J182" s="92">
        <f t="shared" si="2"/>
        <v>2.8562791364678606E-3</v>
      </c>
      <c r="K182" s="92">
        <f>I182/'סכום נכסי הקרן'!$C$42</f>
        <v>-9.3815477244964111E-6</v>
      </c>
    </row>
    <row r="183" spans="2:11">
      <c r="B183" s="87" t="s">
        <v>2026</v>
      </c>
      <c r="C183" s="88" t="s">
        <v>2027</v>
      </c>
      <c r="D183" s="89" t="s">
        <v>508</v>
      </c>
      <c r="E183" s="89" t="s">
        <v>120</v>
      </c>
      <c r="F183" s="102">
        <v>45155</v>
      </c>
      <c r="G183" s="91">
        <v>770.00421600000016</v>
      </c>
      <c r="H183" s="103">
        <v>-1.4936449999999999</v>
      </c>
      <c r="I183" s="91">
        <v>-1.1501132000000002E-2</v>
      </c>
      <c r="J183" s="92">
        <f t="shared" si="2"/>
        <v>4.7342034125526442E-3</v>
      </c>
      <c r="K183" s="92">
        <f>I183/'סכום נכסי הקרן'!$C$42</f>
        <v>-1.5549655033807356E-5</v>
      </c>
    </row>
    <row r="184" spans="2:11">
      <c r="B184" s="87" t="s">
        <v>2028</v>
      </c>
      <c r="C184" s="88" t="s">
        <v>2029</v>
      </c>
      <c r="D184" s="89" t="s">
        <v>508</v>
      </c>
      <c r="E184" s="89" t="s">
        <v>120</v>
      </c>
      <c r="F184" s="102">
        <v>45155</v>
      </c>
      <c r="G184" s="91">
        <v>770.06592000000023</v>
      </c>
      <c r="H184" s="103">
        <v>-1.4855130000000001</v>
      </c>
      <c r="I184" s="91">
        <v>-1.1439428E-2</v>
      </c>
      <c r="J184" s="92">
        <f t="shared" si="2"/>
        <v>4.708804235552662E-3</v>
      </c>
      <c r="K184" s="92">
        <f>I184/'סכום נכסי הקרן'!$C$42</f>
        <v>-1.5466230557485715E-5</v>
      </c>
    </row>
    <row r="185" spans="2:11">
      <c r="B185" s="87" t="s">
        <v>2030</v>
      </c>
      <c r="C185" s="88" t="s">
        <v>2031</v>
      </c>
      <c r="D185" s="89" t="s">
        <v>508</v>
      </c>
      <c r="E185" s="89" t="s">
        <v>120</v>
      </c>
      <c r="F185" s="102">
        <v>45160</v>
      </c>
      <c r="G185" s="91">
        <v>641.72160000000008</v>
      </c>
      <c r="H185" s="103">
        <v>-1.464591</v>
      </c>
      <c r="I185" s="91">
        <v>-9.3985990000000023E-3</v>
      </c>
      <c r="J185" s="92">
        <f t="shared" si="2"/>
        <v>3.8687391344620578E-3</v>
      </c>
      <c r="K185" s="92">
        <f>I185/'סכום נכסי הקרן'!$C$42</f>
        <v>-1.2707007645081093E-5</v>
      </c>
    </row>
    <row r="186" spans="2:11">
      <c r="B186" s="87" t="s">
        <v>2032</v>
      </c>
      <c r="C186" s="88" t="s">
        <v>2033</v>
      </c>
      <c r="D186" s="89" t="s">
        <v>508</v>
      </c>
      <c r="E186" s="89" t="s">
        <v>120</v>
      </c>
      <c r="F186" s="102">
        <v>45160</v>
      </c>
      <c r="G186" s="91">
        <v>641.72160000000008</v>
      </c>
      <c r="H186" s="103">
        <v>-1.464591</v>
      </c>
      <c r="I186" s="91">
        <v>-9.3985990000000023E-3</v>
      </c>
      <c r="J186" s="92">
        <f t="shared" si="2"/>
        <v>3.8687391344620578E-3</v>
      </c>
      <c r="K186" s="92">
        <f>I186/'סכום נכסי הקרן'!$C$42</f>
        <v>-1.2707007645081093E-5</v>
      </c>
    </row>
    <row r="187" spans="2:11">
      <c r="B187" s="87" t="s">
        <v>2034</v>
      </c>
      <c r="C187" s="88" t="s">
        <v>2035</v>
      </c>
      <c r="D187" s="89" t="s">
        <v>508</v>
      </c>
      <c r="E187" s="89" t="s">
        <v>120</v>
      </c>
      <c r="F187" s="102">
        <v>45168</v>
      </c>
      <c r="G187" s="91">
        <v>900.08996000000013</v>
      </c>
      <c r="H187" s="103">
        <v>-1.2752410000000001</v>
      </c>
      <c r="I187" s="91">
        <v>-1.1478319000000001E-2</v>
      </c>
      <c r="J187" s="92">
        <f t="shared" si="2"/>
        <v>4.7248129123435715E-3</v>
      </c>
      <c r="K187" s="92">
        <f>I187/'סכום נכסי הקרן'!$C$42</f>
        <v>-1.5518811610717675E-5</v>
      </c>
    </row>
    <row r="188" spans="2:11">
      <c r="B188" s="87" t="s">
        <v>2036</v>
      </c>
      <c r="C188" s="88" t="s">
        <v>2037</v>
      </c>
      <c r="D188" s="89" t="s">
        <v>508</v>
      </c>
      <c r="E188" s="89" t="s">
        <v>120</v>
      </c>
      <c r="F188" s="102">
        <v>45174</v>
      </c>
      <c r="G188" s="91">
        <v>808.54504500000007</v>
      </c>
      <c r="H188" s="103">
        <v>-0.79428299999999996</v>
      </c>
      <c r="I188" s="91">
        <v>-6.4221350000000007E-3</v>
      </c>
      <c r="J188" s="92">
        <f t="shared" si="2"/>
        <v>2.643539212737822E-3</v>
      </c>
      <c r="K188" s="92">
        <f>I188/'סכום נכסי הקרן'!$C$42</f>
        <v>-8.6827960787286326E-6</v>
      </c>
    </row>
    <row r="189" spans="2:11">
      <c r="B189" s="87" t="s">
        <v>2036</v>
      </c>
      <c r="C189" s="88" t="s">
        <v>2038</v>
      </c>
      <c r="D189" s="89" t="s">
        <v>508</v>
      </c>
      <c r="E189" s="89" t="s">
        <v>120</v>
      </c>
      <c r="F189" s="102">
        <v>45174</v>
      </c>
      <c r="G189" s="91">
        <v>129.06420000000003</v>
      </c>
      <c r="H189" s="103">
        <v>-0.79428299999999996</v>
      </c>
      <c r="I189" s="91">
        <v>-1.0251350000000002E-3</v>
      </c>
      <c r="J189" s="92">
        <f t="shared" si="2"/>
        <v>4.2197564686042687E-4</v>
      </c>
      <c r="K189" s="92">
        <f>I189/'סכום נכסי הקרן'!$C$42</f>
        <v>-1.3859936233304777E-6</v>
      </c>
    </row>
    <row r="190" spans="2:11">
      <c r="B190" s="87" t="s">
        <v>2039</v>
      </c>
      <c r="C190" s="88" t="s">
        <v>2040</v>
      </c>
      <c r="D190" s="89" t="s">
        <v>508</v>
      </c>
      <c r="E190" s="89" t="s">
        <v>120</v>
      </c>
      <c r="F190" s="102">
        <v>45169</v>
      </c>
      <c r="G190" s="91">
        <v>387.28515600000009</v>
      </c>
      <c r="H190" s="103">
        <v>-0.801952</v>
      </c>
      <c r="I190" s="91">
        <v>-3.1058400000000008E-3</v>
      </c>
      <c r="J190" s="92">
        <f t="shared" si="2"/>
        <v>1.2784548796451085E-3</v>
      </c>
      <c r="K190" s="92">
        <f>I190/'סכום נכסי הקרן'!$C$42</f>
        <v>-4.1991293196356884E-6</v>
      </c>
    </row>
    <row r="191" spans="2:11">
      <c r="B191" s="87" t="s">
        <v>2041</v>
      </c>
      <c r="C191" s="88" t="s">
        <v>2042</v>
      </c>
      <c r="D191" s="89" t="s">
        <v>508</v>
      </c>
      <c r="E191" s="89" t="s">
        <v>120</v>
      </c>
      <c r="F191" s="102">
        <v>45174</v>
      </c>
      <c r="G191" s="91">
        <v>323.00330000000008</v>
      </c>
      <c r="H191" s="103">
        <v>-0.68731100000000001</v>
      </c>
      <c r="I191" s="91">
        <v>-2.2200370000000007E-3</v>
      </c>
      <c r="J191" s="92">
        <f t="shared" si="2"/>
        <v>9.1383237244761089E-4</v>
      </c>
      <c r="K191" s="92">
        <f>I191/'סכום נכסי הקרן'!$C$42</f>
        <v>-3.0015140694227826E-6</v>
      </c>
    </row>
    <row r="192" spans="2:11">
      <c r="B192" s="87" t="s">
        <v>2041</v>
      </c>
      <c r="C192" s="88" t="s">
        <v>2043</v>
      </c>
      <c r="D192" s="89" t="s">
        <v>508</v>
      </c>
      <c r="E192" s="89" t="s">
        <v>120</v>
      </c>
      <c r="F192" s="102">
        <v>45174</v>
      </c>
      <c r="G192" s="91">
        <v>10.511741000000002</v>
      </c>
      <c r="H192" s="103">
        <v>-0.68731100000000001</v>
      </c>
      <c r="I192" s="91">
        <v>-7.2248000000000017E-5</v>
      </c>
      <c r="J192" s="92">
        <f t="shared" si="2"/>
        <v>2.9739396795906998E-5</v>
      </c>
      <c r="K192" s="92">
        <f>I192/'סכום נכסי הקרן'!$C$42</f>
        <v>-9.7680078524662971E-8</v>
      </c>
    </row>
    <row r="193" spans="2:11">
      <c r="B193" s="87" t="s">
        <v>2044</v>
      </c>
      <c r="C193" s="88" t="s">
        <v>2045</v>
      </c>
      <c r="D193" s="89" t="s">
        <v>508</v>
      </c>
      <c r="E193" s="89" t="s">
        <v>120</v>
      </c>
      <c r="F193" s="102">
        <v>45181</v>
      </c>
      <c r="G193" s="91">
        <v>420.58120000000008</v>
      </c>
      <c r="H193" s="103">
        <v>-0.62833700000000003</v>
      </c>
      <c r="I193" s="91">
        <v>-2.6426670000000005E-3</v>
      </c>
      <c r="J193" s="92">
        <f t="shared" si="2"/>
        <v>1.0877992818133257E-3</v>
      </c>
      <c r="K193" s="92">
        <f>I193/'סכום נכסי הקרן'!$C$42</f>
        <v>-3.5729144069667738E-6</v>
      </c>
    </row>
    <row r="194" spans="2:11">
      <c r="B194" s="87" t="s">
        <v>2044</v>
      </c>
      <c r="C194" s="88" t="s">
        <v>2046</v>
      </c>
      <c r="D194" s="89" t="s">
        <v>508</v>
      </c>
      <c r="E194" s="89" t="s">
        <v>120</v>
      </c>
      <c r="F194" s="102">
        <v>45181</v>
      </c>
      <c r="G194" s="91">
        <v>284.31832000000009</v>
      </c>
      <c r="H194" s="103">
        <v>-0.62833700000000003</v>
      </c>
      <c r="I194" s="91">
        <v>-1.7864770000000005E-3</v>
      </c>
      <c r="J194" s="92">
        <f t="shared" si="2"/>
        <v>7.3536635435945009E-4</v>
      </c>
      <c r="K194" s="92">
        <f>I194/'סכום נכסי הקרן'!$C$42</f>
        <v>-2.4153362534949663E-6</v>
      </c>
    </row>
    <row r="195" spans="2:11">
      <c r="B195" s="87" t="s">
        <v>2047</v>
      </c>
      <c r="C195" s="88" t="s">
        <v>2048</v>
      </c>
      <c r="D195" s="89" t="s">
        <v>508</v>
      </c>
      <c r="E195" s="89" t="s">
        <v>120</v>
      </c>
      <c r="F195" s="102">
        <v>45181</v>
      </c>
      <c r="G195" s="91">
        <v>387.75822000000005</v>
      </c>
      <c r="H195" s="103">
        <v>-0.61499300000000001</v>
      </c>
      <c r="I195" s="91">
        <v>-2.3846850000000005E-3</v>
      </c>
      <c r="J195" s="92">
        <f t="shared" si="2"/>
        <v>9.8160632056593241E-4</v>
      </c>
      <c r="K195" s="92">
        <f>I195/'סכום נכסי הקרן'!$C$42</f>
        <v>-3.2241199487402544E-6</v>
      </c>
    </row>
    <row r="196" spans="2:11">
      <c r="B196" s="87" t="s">
        <v>2049</v>
      </c>
      <c r="C196" s="88" t="s">
        <v>2050</v>
      </c>
      <c r="D196" s="89" t="s">
        <v>508</v>
      </c>
      <c r="E196" s="89" t="s">
        <v>120</v>
      </c>
      <c r="F196" s="102">
        <v>45159</v>
      </c>
      <c r="G196" s="91">
        <v>517.28520000000015</v>
      </c>
      <c r="H196" s="103">
        <v>-0.71882299999999999</v>
      </c>
      <c r="I196" s="91">
        <v>-3.7183650000000004E-3</v>
      </c>
      <c r="J196" s="92">
        <f t="shared" si="2"/>
        <v>1.5305881431598482E-3</v>
      </c>
      <c r="K196" s="92">
        <f>I196/'סכום נכסי הקרן'!$C$42</f>
        <v>-5.027269753949706E-6</v>
      </c>
    </row>
    <row r="197" spans="2:11">
      <c r="B197" s="87" t="s">
        <v>2051</v>
      </c>
      <c r="C197" s="88" t="s">
        <v>2052</v>
      </c>
      <c r="D197" s="89" t="s">
        <v>508</v>
      </c>
      <c r="E197" s="89" t="s">
        <v>120</v>
      </c>
      <c r="F197" s="102">
        <v>45167</v>
      </c>
      <c r="G197" s="91">
        <v>452.70853600000004</v>
      </c>
      <c r="H197" s="103">
        <v>-0.67937800000000004</v>
      </c>
      <c r="I197" s="91">
        <v>-3.0756030000000005E-3</v>
      </c>
      <c r="J197" s="92">
        <f t="shared" si="2"/>
        <v>1.2660084431912572E-3</v>
      </c>
      <c r="K197" s="92">
        <f>I197/'סכום נכסי הקרן'!$C$42</f>
        <v>-4.1582485681359897E-6</v>
      </c>
    </row>
    <row r="198" spans="2:11">
      <c r="B198" s="87" t="s">
        <v>2053</v>
      </c>
      <c r="C198" s="88" t="s">
        <v>2054</v>
      </c>
      <c r="D198" s="89" t="s">
        <v>508</v>
      </c>
      <c r="E198" s="89" t="s">
        <v>120</v>
      </c>
      <c r="F198" s="102">
        <v>45189</v>
      </c>
      <c r="G198" s="91">
        <v>1912.3142150000003</v>
      </c>
      <c r="H198" s="103">
        <v>-0.49394500000000002</v>
      </c>
      <c r="I198" s="91">
        <v>-9.4457760000000029E-3</v>
      </c>
      <c r="J198" s="92">
        <f t="shared" si="2"/>
        <v>3.888158571991685E-3</v>
      </c>
      <c r="K198" s="92">
        <f>I198/'סכום נכסי הקרן'!$C$42</f>
        <v>-1.2770791460059474E-5</v>
      </c>
    </row>
    <row r="199" spans="2:11">
      <c r="B199" s="87" t="s">
        <v>2055</v>
      </c>
      <c r="C199" s="88" t="s">
        <v>2056</v>
      </c>
      <c r="D199" s="89" t="s">
        <v>508</v>
      </c>
      <c r="E199" s="89" t="s">
        <v>120</v>
      </c>
      <c r="F199" s="102">
        <v>45174</v>
      </c>
      <c r="G199" s="91">
        <v>1462.6713600000003</v>
      </c>
      <c r="H199" s="103">
        <v>-0.50065499999999996</v>
      </c>
      <c r="I199" s="91">
        <v>-7.3229440000000014E-3</v>
      </c>
      <c r="J199" s="92">
        <f t="shared" si="2"/>
        <v>3.0143386298611225E-3</v>
      </c>
      <c r="K199" s="92">
        <f>I199/'סכום נכסי הקרן'!$C$42</f>
        <v>-9.9006996034728912E-6</v>
      </c>
    </row>
    <row r="200" spans="2:11">
      <c r="B200" s="87" t="s">
        <v>2055</v>
      </c>
      <c r="C200" s="88" t="s">
        <v>2057</v>
      </c>
      <c r="D200" s="89" t="s">
        <v>508</v>
      </c>
      <c r="E200" s="89" t="s">
        <v>120</v>
      </c>
      <c r="F200" s="102">
        <v>45174</v>
      </c>
      <c r="G200" s="91">
        <v>271.82668800000005</v>
      </c>
      <c r="H200" s="103">
        <v>-0.50065499999999996</v>
      </c>
      <c r="I200" s="91">
        <v>-1.3609150000000003E-3</v>
      </c>
      <c r="J200" s="92">
        <f t="shared" si="2"/>
        <v>5.6019254775913204E-4</v>
      </c>
      <c r="K200" s="92">
        <f>I200/'סכום נכסי הקרן'!$C$42</f>
        <v>-1.8399718201942158E-6</v>
      </c>
    </row>
    <row r="201" spans="2:11">
      <c r="B201" s="87" t="s">
        <v>2058</v>
      </c>
      <c r="C201" s="88" t="s">
        <v>2059</v>
      </c>
      <c r="D201" s="89" t="s">
        <v>508</v>
      </c>
      <c r="E201" s="89" t="s">
        <v>120</v>
      </c>
      <c r="F201" s="102">
        <v>45167</v>
      </c>
      <c r="G201" s="91">
        <v>473.90688000000011</v>
      </c>
      <c r="H201" s="103">
        <v>-0.60472199999999998</v>
      </c>
      <c r="I201" s="91">
        <v>-2.8658190000000004E-3</v>
      </c>
      <c r="J201" s="92">
        <f t="shared" si="2"/>
        <v>1.1796551930330168E-3</v>
      </c>
      <c r="K201" s="92">
        <f>I201/'סכום נכסי הקרן'!$C$42</f>
        <v>-3.8746183279463935E-6</v>
      </c>
    </row>
    <row r="202" spans="2:11">
      <c r="B202" s="87" t="s">
        <v>2060</v>
      </c>
      <c r="C202" s="88" t="s">
        <v>2061</v>
      </c>
      <c r="D202" s="89" t="s">
        <v>508</v>
      </c>
      <c r="E202" s="89" t="s">
        <v>120</v>
      </c>
      <c r="F202" s="102">
        <v>45189</v>
      </c>
      <c r="G202" s="91">
        <v>631.97624399999995</v>
      </c>
      <c r="H202" s="103">
        <v>-0.41411599999999998</v>
      </c>
      <c r="I202" s="91">
        <v>-2.6171140000000002E-3</v>
      </c>
      <c r="J202" s="92">
        <f t="shared" si="2"/>
        <v>1.0772809172035676E-3</v>
      </c>
      <c r="K202" s="92">
        <f>I202/'סכום נכסי הקרן'!$C$42</f>
        <v>-3.5383664741999053E-6</v>
      </c>
    </row>
    <row r="203" spans="2:11">
      <c r="B203" s="87" t="s">
        <v>2062</v>
      </c>
      <c r="C203" s="88" t="s">
        <v>2063</v>
      </c>
      <c r="D203" s="89" t="s">
        <v>508</v>
      </c>
      <c r="E203" s="89" t="s">
        <v>120</v>
      </c>
      <c r="F203" s="102">
        <v>45189</v>
      </c>
      <c r="G203" s="91">
        <v>453.11646800000011</v>
      </c>
      <c r="H203" s="103">
        <v>-0.41411599999999998</v>
      </c>
      <c r="I203" s="91">
        <v>-1.8764270000000006E-3</v>
      </c>
      <c r="J203" s="92">
        <f t="shared" si="2"/>
        <v>7.7239241379074006E-4</v>
      </c>
      <c r="K203" s="92">
        <f>I203/'סכום נכסי הקרן'!$C$42</f>
        <v>-2.5369496277516023E-6</v>
      </c>
    </row>
    <row r="204" spans="2:11">
      <c r="B204" s="87" t="s">
        <v>2064</v>
      </c>
      <c r="C204" s="88" t="s">
        <v>2065</v>
      </c>
      <c r="D204" s="89" t="s">
        <v>508</v>
      </c>
      <c r="E204" s="89" t="s">
        <v>120</v>
      </c>
      <c r="F204" s="102">
        <v>45190</v>
      </c>
      <c r="G204" s="91">
        <v>517.90224000000012</v>
      </c>
      <c r="H204" s="103">
        <v>-0.37950800000000001</v>
      </c>
      <c r="I204" s="91">
        <v>-1.9654780000000001E-3</v>
      </c>
      <c r="J204" s="92">
        <f t="shared" ref="J204:J267" si="3">IFERROR(I204/$I$11,0)</f>
        <v>8.0904841844238852E-4</v>
      </c>
      <c r="K204" s="92">
        <f>I204/'סכום נכסי הקרן'!$C$42</f>
        <v>-2.657347544271087E-6</v>
      </c>
    </row>
    <row r="205" spans="2:11">
      <c r="B205" s="87" t="s">
        <v>2066</v>
      </c>
      <c r="C205" s="88" t="s">
        <v>2067</v>
      </c>
      <c r="D205" s="89" t="s">
        <v>508</v>
      </c>
      <c r="E205" s="89" t="s">
        <v>120</v>
      </c>
      <c r="F205" s="102">
        <v>45188</v>
      </c>
      <c r="G205" s="91">
        <v>647.89200000000017</v>
      </c>
      <c r="H205" s="103">
        <v>-0.32858700000000002</v>
      </c>
      <c r="I205" s="91">
        <v>-2.1288910000000004E-3</v>
      </c>
      <c r="J205" s="92">
        <f t="shared" si="3"/>
        <v>8.7631400432171475E-4</v>
      </c>
      <c r="K205" s="92">
        <f>I205/'סכום נכסי הקרן'!$C$42</f>
        <v>-2.8782836902121618E-6</v>
      </c>
    </row>
    <row r="206" spans="2:11">
      <c r="B206" s="87" t="s">
        <v>2068</v>
      </c>
      <c r="C206" s="88" t="s">
        <v>2069</v>
      </c>
      <c r="D206" s="89" t="s">
        <v>508</v>
      </c>
      <c r="E206" s="89" t="s">
        <v>120</v>
      </c>
      <c r="F206" s="102">
        <v>45188</v>
      </c>
      <c r="G206" s="91">
        <v>1295.7840000000003</v>
      </c>
      <c r="H206" s="103">
        <v>-0.32858700000000002</v>
      </c>
      <c r="I206" s="91">
        <v>-4.2577820000000008E-3</v>
      </c>
      <c r="J206" s="92">
        <f t="shared" si="3"/>
        <v>1.7526280086434295E-3</v>
      </c>
      <c r="K206" s="92">
        <f>I206/'סכום נכסי הקרן'!$C$42</f>
        <v>-5.7565673804243236E-6</v>
      </c>
    </row>
    <row r="207" spans="2:11">
      <c r="B207" s="87" t="s">
        <v>2070</v>
      </c>
      <c r="C207" s="88" t="s">
        <v>2071</v>
      </c>
      <c r="D207" s="89" t="s">
        <v>508</v>
      </c>
      <c r="E207" s="89" t="s">
        <v>120</v>
      </c>
      <c r="F207" s="102">
        <v>45190</v>
      </c>
      <c r="G207" s="91">
        <v>907.04880000000014</v>
      </c>
      <c r="H207" s="103">
        <v>-0.29984100000000002</v>
      </c>
      <c r="I207" s="91">
        <v>-2.719707E-3</v>
      </c>
      <c r="J207" s="92">
        <f t="shared" si="3"/>
        <v>1.1195112064224036E-3</v>
      </c>
      <c r="K207" s="92">
        <f>I207/'סכום נכסי הקרן'!$C$42</f>
        <v>-3.6770733213940245E-6</v>
      </c>
    </row>
    <row r="208" spans="2:11">
      <c r="B208" s="87" t="s">
        <v>2070</v>
      </c>
      <c r="C208" s="88" t="s">
        <v>2072</v>
      </c>
      <c r="D208" s="89" t="s">
        <v>508</v>
      </c>
      <c r="E208" s="89" t="s">
        <v>120</v>
      </c>
      <c r="F208" s="102">
        <v>45190</v>
      </c>
      <c r="G208" s="91">
        <v>183.02760000000001</v>
      </c>
      <c r="H208" s="103">
        <v>-0.29984100000000002</v>
      </c>
      <c r="I208" s="91">
        <v>-5.4879200000000009E-4</v>
      </c>
      <c r="J208" s="92">
        <f t="shared" si="3"/>
        <v>2.2589889057717021E-4</v>
      </c>
      <c r="K208" s="92">
        <f>I208/'סכום נכסי הקרן'!$C$42</f>
        <v>-7.4197272801609502E-7</v>
      </c>
    </row>
    <row r="209" spans="2:11">
      <c r="B209" s="87" t="s">
        <v>2073</v>
      </c>
      <c r="C209" s="88" t="s">
        <v>2074</v>
      </c>
      <c r="D209" s="89" t="s">
        <v>508</v>
      </c>
      <c r="E209" s="89" t="s">
        <v>120</v>
      </c>
      <c r="F209" s="102">
        <v>45182</v>
      </c>
      <c r="G209" s="91">
        <v>648.40620000000013</v>
      </c>
      <c r="H209" s="103">
        <v>-0.27774799999999999</v>
      </c>
      <c r="I209" s="91">
        <v>-1.8009340000000003E-3</v>
      </c>
      <c r="J209" s="92">
        <f t="shared" si="3"/>
        <v>7.4131727977577201E-4</v>
      </c>
      <c r="K209" s="92">
        <f>I209/'סכום נכסי הקרן'!$C$42</f>
        <v>-2.4348822740800489E-6</v>
      </c>
    </row>
    <row r="210" spans="2:11">
      <c r="B210" s="87" t="s">
        <v>2075</v>
      </c>
      <c r="C210" s="88" t="s">
        <v>2076</v>
      </c>
      <c r="D210" s="89" t="s">
        <v>508</v>
      </c>
      <c r="E210" s="89" t="s">
        <v>120</v>
      </c>
      <c r="F210" s="102">
        <v>45182</v>
      </c>
      <c r="G210" s="91">
        <v>366.44256000000007</v>
      </c>
      <c r="H210" s="103">
        <v>-0.251247</v>
      </c>
      <c r="I210" s="91">
        <v>-9.2067700000000017E-4</v>
      </c>
      <c r="J210" s="92">
        <f t="shared" si="3"/>
        <v>3.7897766891630588E-4</v>
      </c>
      <c r="K210" s="92">
        <f>I210/'סכום נכסי הקרן'!$C$42</f>
        <v>-1.2447652759363736E-6</v>
      </c>
    </row>
    <row r="211" spans="2:11">
      <c r="B211" s="87" t="s">
        <v>2077</v>
      </c>
      <c r="C211" s="88" t="s">
        <v>2078</v>
      </c>
      <c r="D211" s="89" t="s">
        <v>508</v>
      </c>
      <c r="E211" s="89" t="s">
        <v>120</v>
      </c>
      <c r="F211" s="102">
        <v>45182</v>
      </c>
      <c r="G211" s="91">
        <v>389.21854800000006</v>
      </c>
      <c r="H211" s="103">
        <v>-0.232705</v>
      </c>
      <c r="I211" s="91">
        <v>-9.0573200000000013E-4</v>
      </c>
      <c r="J211" s="92">
        <f t="shared" si="3"/>
        <v>3.7282586838044564E-4</v>
      </c>
      <c r="K211" s="92">
        <f>I211/'סכום נכסי הקרן'!$C$42</f>
        <v>-1.2245594740657184E-6</v>
      </c>
    </row>
    <row r="212" spans="2:11">
      <c r="B212" s="87" t="s">
        <v>2077</v>
      </c>
      <c r="C212" s="88" t="s">
        <v>2079</v>
      </c>
      <c r="D212" s="89" t="s">
        <v>508</v>
      </c>
      <c r="E212" s="89" t="s">
        <v>120</v>
      </c>
      <c r="F212" s="102">
        <v>45182</v>
      </c>
      <c r="G212" s="91">
        <v>366.51034800000008</v>
      </c>
      <c r="H212" s="103">
        <v>-0.232705</v>
      </c>
      <c r="I212" s="91">
        <v>-8.5288900000000012E-4</v>
      </c>
      <c r="J212" s="92">
        <f t="shared" si="3"/>
        <v>3.5107413899158901E-4</v>
      </c>
      <c r="K212" s="92">
        <f>I212/'סכום נכסי הקרן'!$C$42</f>
        <v>-1.1531151657183766E-6</v>
      </c>
    </row>
    <row r="213" spans="2:11">
      <c r="B213" s="87" t="s">
        <v>2080</v>
      </c>
      <c r="C213" s="88" t="s">
        <v>2081</v>
      </c>
      <c r="D213" s="89" t="s">
        <v>508</v>
      </c>
      <c r="E213" s="89" t="s">
        <v>120</v>
      </c>
      <c r="F213" s="102">
        <v>45182</v>
      </c>
      <c r="G213" s="91">
        <v>518.99920000000009</v>
      </c>
      <c r="H213" s="103">
        <v>-0.22476099999999999</v>
      </c>
      <c r="I213" s="91">
        <v>-1.1665070000000002E-3</v>
      </c>
      <c r="J213" s="92">
        <f t="shared" si="3"/>
        <v>4.8016851038372113E-4</v>
      </c>
      <c r="K213" s="92">
        <f>I213/'סכום נכסי הקרן'!$C$42</f>
        <v>-1.5771300985434754E-6</v>
      </c>
    </row>
    <row r="214" spans="2:11">
      <c r="B214" s="87" t="s">
        <v>2082</v>
      </c>
      <c r="C214" s="88" t="s">
        <v>2083</v>
      </c>
      <c r="D214" s="89" t="s">
        <v>508</v>
      </c>
      <c r="E214" s="89" t="s">
        <v>120</v>
      </c>
      <c r="F214" s="102">
        <v>45173</v>
      </c>
      <c r="G214" s="91">
        <v>1232.9487600000002</v>
      </c>
      <c r="H214" s="103">
        <v>-0.26227800000000001</v>
      </c>
      <c r="I214" s="91">
        <v>-3.2337550000000005E-3</v>
      </c>
      <c r="J214" s="92">
        <f t="shared" si="3"/>
        <v>1.3311084470953968E-3</v>
      </c>
      <c r="K214" s="92">
        <f>I214/'סכום נכסי הקרן'!$C$42</f>
        <v>-4.3720717850946937E-6</v>
      </c>
    </row>
    <row r="215" spans="2:11">
      <c r="B215" s="87" t="s">
        <v>2084</v>
      </c>
      <c r="C215" s="88" t="s">
        <v>2085</v>
      </c>
      <c r="D215" s="89" t="s">
        <v>508</v>
      </c>
      <c r="E215" s="89" t="s">
        <v>120</v>
      </c>
      <c r="F215" s="102">
        <v>45173</v>
      </c>
      <c r="G215" s="91">
        <v>1103.1646800000003</v>
      </c>
      <c r="H215" s="103">
        <v>-0.26227800000000001</v>
      </c>
      <c r="I215" s="91">
        <v>-2.8933599999999998E-3</v>
      </c>
      <c r="J215" s="92">
        <f t="shared" si="3"/>
        <v>1.1909918767772872E-3</v>
      </c>
      <c r="K215" s="92">
        <f>I215/'סכום נכסי הקרן'!$C$42</f>
        <v>-3.9118540582454708E-6</v>
      </c>
    </row>
    <row r="216" spans="2:11">
      <c r="B216" s="87" t="s">
        <v>2086</v>
      </c>
      <c r="C216" s="88" t="s">
        <v>2087</v>
      </c>
      <c r="D216" s="89" t="s">
        <v>508</v>
      </c>
      <c r="E216" s="89" t="s">
        <v>120</v>
      </c>
      <c r="F216" s="102">
        <v>45173</v>
      </c>
      <c r="G216" s="91">
        <v>422.53350000000006</v>
      </c>
      <c r="H216" s="103">
        <v>-0.22256999999999999</v>
      </c>
      <c r="I216" s="91">
        <v>-9.4043400000000019E-4</v>
      </c>
      <c r="J216" s="92">
        <f t="shared" si="3"/>
        <v>3.8711022985220354E-4</v>
      </c>
      <c r="K216" s="92">
        <f>I216/'סכום נכסי הקרן'!$C$42</f>
        <v>-1.2714769539262385E-6</v>
      </c>
    </row>
    <row r="217" spans="2:11">
      <c r="B217" s="87" t="s">
        <v>2086</v>
      </c>
      <c r="C217" s="88" t="s">
        <v>2088</v>
      </c>
      <c r="D217" s="89" t="s">
        <v>508</v>
      </c>
      <c r="E217" s="89" t="s">
        <v>120</v>
      </c>
      <c r="F217" s="102">
        <v>45173</v>
      </c>
      <c r="G217" s="91">
        <v>389.50650000000007</v>
      </c>
      <c r="H217" s="103">
        <v>-0.22256999999999999</v>
      </c>
      <c r="I217" s="91">
        <v>-8.6692600000000007E-4</v>
      </c>
      <c r="J217" s="92">
        <f t="shared" si="3"/>
        <v>3.5685218008371812E-4</v>
      </c>
      <c r="K217" s="92">
        <f>I217/'סכום נכסי הקרן'!$C$42</f>
        <v>-1.1720933417544008E-6</v>
      </c>
    </row>
    <row r="218" spans="2:11">
      <c r="B218" s="87" t="s">
        <v>2089</v>
      </c>
      <c r="C218" s="88" t="s">
        <v>2090</v>
      </c>
      <c r="D218" s="89" t="s">
        <v>508</v>
      </c>
      <c r="E218" s="89" t="s">
        <v>120</v>
      </c>
      <c r="F218" s="102">
        <v>45195</v>
      </c>
      <c r="G218" s="91">
        <v>1072.5828059999999</v>
      </c>
      <c r="H218" s="103">
        <v>-8.3234000000000002E-2</v>
      </c>
      <c r="I218" s="91">
        <v>-8.9275200000000013E-4</v>
      </c>
      <c r="J218" s="92">
        <f t="shared" si="3"/>
        <v>3.6748291950420171E-4</v>
      </c>
      <c r="K218" s="92">
        <f>I218/'סכום נכסי הקרן'!$C$42</f>
        <v>-1.2070103734781572E-6</v>
      </c>
    </row>
    <row r="219" spans="2:11">
      <c r="B219" s="87" t="s">
        <v>2091</v>
      </c>
      <c r="C219" s="88" t="s">
        <v>2092</v>
      </c>
      <c r="D219" s="89" t="s">
        <v>508</v>
      </c>
      <c r="E219" s="89" t="s">
        <v>120</v>
      </c>
      <c r="F219" s="102">
        <v>45173</v>
      </c>
      <c r="G219" s="91">
        <v>649.2632000000001</v>
      </c>
      <c r="H219" s="103">
        <v>-0.209341</v>
      </c>
      <c r="I219" s="91">
        <v>-1.3591760000000001E-3</v>
      </c>
      <c r="J219" s="92">
        <f t="shared" si="3"/>
        <v>5.5947672433110513E-4</v>
      </c>
      <c r="K219" s="92">
        <f>I219/'סכום נכסי הקרן'!$C$42</f>
        <v>-1.8376206733589483E-6</v>
      </c>
    </row>
    <row r="220" spans="2:11">
      <c r="B220" s="87" t="s">
        <v>2093</v>
      </c>
      <c r="C220" s="88" t="s">
        <v>2094</v>
      </c>
      <c r="D220" s="89" t="s">
        <v>508</v>
      </c>
      <c r="E220" s="89" t="s">
        <v>120</v>
      </c>
      <c r="F220" s="102">
        <v>45195</v>
      </c>
      <c r="G220" s="91">
        <v>714.49118400000009</v>
      </c>
      <c r="H220" s="103">
        <v>-4.0978000000000001E-2</v>
      </c>
      <c r="I220" s="91">
        <v>-2.9278399999999998E-4</v>
      </c>
      <c r="J220" s="92">
        <f t="shared" si="3"/>
        <v>1.205184856534829E-4</v>
      </c>
      <c r="K220" s="92">
        <f>I220/'סכום נכסי הקרן'!$C$42</f>
        <v>-3.9584713917014884E-7</v>
      </c>
    </row>
    <row r="221" spans="2:11">
      <c r="B221" s="87" t="s">
        <v>2093</v>
      </c>
      <c r="C221" s="88" t="s">
        <v>2095</v>
      </c>
      <c r="D221" s="89" t="s">
        <v>508</v>
      </c>
      <c r="E221" s="89" t="s">
        <v>120</v>
      </c>
      <c r="F221" s="102">
        <v>45195</v>
      </c>
      <c r="G221" s="91">
        <v>211.38388800000004</v>
      </c>
      <c r="H221" s="103">
        <v>-4.0978000000000001E-2</v>
      </c>
      <c r="I221" s="91">
        <v>-8.6621000000000023E-5</v>
      </c>
      <c r="J221" s="92">
        <f t="shared" si="3"/>
        <v>3.5655745347390385E-5</v>
      </c>
      <c r="K221" s="92">
        <f>I221/'סכום נכסי הקרן'!$C$42</f>
        <v>-1.1711253019993399E-7</v>
      </c>
    </row>
    <row r="222" spans="2:11">
      <c r="B222" s="87" t="s">
        <v>2096</v>
      </c>
      <c r="C222" s="88" t="s">
        <v>2097</v>
      </c>
      <c r="D222" s="89" t="s">
        <v>508</v>
      </c>
      <c r="E222" s="89" t="s">
        <v>120</v>
      </c>
      <c r="F222" s="102">
        <v>45187</v>
      </c>
      <c r="G222" s="91">
        <v>259.84240000000005</v>
      </c>
      <c r="H222" s="103">
        <v>-6.8645999999999999E-2</v>
      </c>
      <c r="I222" s="91">
        <v>-1.7837300000000004E-4</v>
      </c>
      <c r="J222" s="92">
        <f t="shared" si="3"/>
        <v>7.3423560855336056E-5</v>
      </c>
      <c r="K222" s="92">
        <f>I222/'סכום נכסי הקרן'!$C$42</f>
        <v>-2.4116222797419589E-7</v>
      </c>
    </row>
    <row r="223" spans="2:11">
      <c r="B223" s="87" t="s">
        <v>2098</v>
      </c>
      <c r="C223" s="88" t="s">
        <v>2099</v>
      </c>
      <c r="D223" s="89" t="s">
        <v>508</v>
      </c>
      <c r="E223" s="89" t="s">
        <v>120</v>
      </c>
      <c r="F223" s="102">
        <v>45195</v>
      </c>
      <c r="G223" s="91">
        <v>1364.1726000000003</v>
      </c>
      <c r="H223" s="103">
        <v>-3.0419999999999999E-2</v>
      </c>
      <c r="I223" s="91">
        <v>-4.1497500000000004E-4</v>
      </c>
      <c r="J223" s="92">
        <f t="shared" si="3"/>
        <v>1.7081588674262963E-4</v>
      </c>
      <c r="K223" s="92">
        <f>I223/'סכום נכסי הקרן'!$C$42</f>
        <v>-5.610506946319899E-7</v>
      </c>
    </row>
    <row r="224" spans="2:11">
      <c r="B224" s="87" t="s">
        <v>2100</v>
      </c>
      <c r="C224" s="88" t="s">
        <v>2101</v>
      </c>
      <c r="D224" s="89" t="s">
        <v>508</v>
      </c>
      <c r="E224" s="89" t="s">
        <v>120</v>
      </c>
      <c r="F224" s="102">
        <v>45175</v>
      </c>
      <c r="G224" s="91">
        <v>519.68480000000011</v>
      </c>
      <c r="H224" s="103">
        <v>-0.124905</v>
      </c>
      <c r="I224" s="91">
        <v>-6.4911200000000008E-4</v>
      </c>
      <c r="J224" s="92">
        <f t="shared" si="3"/>
        <v>2.6719354629864883E-4</v>
      </c>
      <c r="K224" s="92">
        <f>I224/'סכום נכסי הקרן'!$C$42</f>
        <v>-8.776064545911447E-7</v>
      </c>
    </row>
    <row r="225" spans="2:11">
      <c r="B225" s="87" t="s">
        <v>2102</v>
      </c>
      <c r="C225" s="88" t="s">
        <v>2103</v>
      </c>
      <c r="D225" s="89" t="s">
        <v>508</v>
      </c>
      <c r="E225" s="89" t="s">
        <v>120</v>
      </c>
      <c r="F225" s="102">
        <v>45173</v>
      </c>
      <c r="G225" s="91">
        <v>155.91366700000003</v>
      </c>
      <c r="H225" s="103">
        <v>-0.26594899999999999</v>
      </c>
      <c r="I225" s="91">
        <v>-4.1465100000000004E-4</v>
      </c>
      <c r="J225" s="92">
        <f t="shared" si="3"/>
        <v>1.7068251883539518E-4</v>
      </c>
      <c r="K225" s="92">
        <f>I225/'סכום נכסי הקרן'!$C$42</f>
        <v>-5.6061264312271643E-7</v>
      </c>
    </row>
    <row r="226" spans="2:11">
      <c r="B226" s="87" t="s">
        <v>2104</v>
      </c>
      <c r="C226" s="88" t="s">
        <v>2105</v>
      </c>
      <c r="D226" s="89" t="s">
        <v>508</v>
      </c>
      <c r="E226" s="89" t="s">
        <v>120</v>
      </c>
      <c r="F226" s="102">
        <v>45175</v>
      </c>
      <c r="G226" s="91">
        <v>454.88017400000007</v>
      </c>
      <c r="H226" s="103">
        <v>-9.0573000000000001E-2</v>
      </c>
      <c r="I226" s="91">
        <v>-4.1199900000000008E-4</v>
      </c>
      <c r="J226" s="92">
        <f t="shared" si="3"/>
        <v>1.6959087781692072E-4</v>
      </c>
      <c r="K226" s="92">
        <f>I226/'סכום נכסי הקרן'!$C$42</f>
        <v>-5.5702711039866315E-7</v>
      </c>
    </row>
    <row r="227" spans="2:11">
      <c r="B227" s="87" t="s">
        <v>2106</v>
      </c>
      <c r="C227" s="88" t="s">
        <v>2107</v>
      </c>
      <c r="D227" s="89" t="s">
        <v>508</v>
      </c>
      <c r="E227" s="89" t="s">
        <v>120</v>
      </c>
      <c r="F227" s="102">
        <v>45175</v>
      </c>
      <c r="G227" s="91">
        <v>1429.8873599999999</v>
      </c>
      <c r="H227" s="103">
        <v>-7.2096999999999994E-2</v>
      </c>
      <c r="I227" s="91">
        <v>-1.0308990000000003E-3</v>
      </c>
      <c r="J227" s="92">
        <f t="shared" si="3"/>
        <v>4.2434827839530134E-4</v>
      </c>
      <c r="K227" s="92">
        <f>I227/'סכום נכסי הקרן'!$C$42</f>
        <v>-1.3937866137608865E-6</v>
      </c>
    </row>
    <row r="228" spans="2:11">
      <c r="B228" s="87" t="s">
        <v>2108</v>
      </c>
      <c r="C228" s="88" t="s">
        <v>2109</v>
      </c>
      <c r="D228" s="89" t="s">
        <v>508</v>
      </c>
      <c r="E228" s="89" t="s">
        <v>120</v>
      </c>
      <c r="F228" s="102">
        <v>45187</v>
      </c>
      <c r="G228" s="91">
        <v>514.17198000000008</v>
      </c>
      <c r="H228" s="103">
        <v>-2.6819999999999999E-3</v>
      </c>
      <c r="I228" s="91">
        <v>-1.3788000000000001E-5</v>
      </c>
      <c r="J228" s="92">
        <f t="shared" si="3"/>
        <v>5.675545385643418E-6</v>
      </c>
      <c r="K228" s="92">
        <f>I228/'סכום נכסי הקרן'!$C$42</f>
        <v>-1.864152533908278E-8</v>
      </c>
    </row>
    <row r="229" spans="2:11">
      <c r="B229" s="87" t="s">
        <v>2108</v>
      </c>
      <c r="C229" s="88" t="s">
        <v>2110</v>
      </c>
      <c r="D229" s="89" t="s">
        <v>508</v>
      </c>
      <c r="E229" s="89" t="s">
        <v>120</v>
      </c>
      <c r="F229" s="102">
        <v>45187</v>
      </c>
      <c r="G229" s="91">
        <v>650.03450000000009</v>
      </c>
      <c r="H229" s="103">
        <v>-2.6819999999999999E-3</v>
      </c>
      <c r="I229" s="91">
        <v>-1.7431000000000003E-5</v>
      </c>
      <c r="J229" s="92">
        <f t="shared" si="3"/>
        <v>7.1751110833442433E-6</v>
      </c>
      <c r="K229" s="92">
        <f>I229/'סכום נכסי הקרן'!$C$42</f>
        <v>-2.3566900796747314E-8</v>
      </c>
    </row>
    <row r="230" spans="2:11">
      <c r="B230" s="87" t="s">
        <v>2111</v>
      </c>
      <c r="C230" s="88" t="s">
        <v>2112</v>
      </c>
      <c r="D230" s="89" t="s">
        <v>508</v>
      </c>
      <c r="E230" s="89" t="s">
        <v>120</v>
      </c>
      <c r="F230" s="102">
        <v>45175</v>
      </c>
      <c r="G230" s="91">
        <v>1625.3005000000003</v>
      </c>
      <c r="H230" s="103">
        <v>-4.5712999999999997E-2</v>
      </c>
      <c r="I230" s="91">
        <v>-7.4297600000000012E-4</v>
      </c>
      <c r="J230" s="92">
        <f t="shared" si="3"/>
        <v>3.0583072297967829E-4</v>
      </c>
      <c r="K230" s="92">
        <f>I230/'סכום נכסי הקרן'!$C$42</f>
        <v>-1.0045115992406708E-6</v>
      </c>
    </row>
    <row r="231" spans="2:11">
      <c r="B231" s="87" t="s">
        <v>2113</v>
      </c>
      <c r="C231" s="88" t="s">
        <v>2114</v>
      </c>
      <c r="D231" s="89" t="s">
        <v>508</v>
      </c>
      <c r="E231" s="89" t="s">
        <v>120</v>
      </c>
      <c r="F231" s="102">
        <v>45187</v>
      </c>
      <c r="G231" s="91">
        <v>910.31225600000016</v>
      </c>
      <c r="H231" s="103">
        <v>2.6315000000000002E-2</v>
      </c>
      <c r="I231" s="91">
        <v>2.3955200000000003E-4</v>
      </c>
      <c r="J231" s="92">
        <f t="shared" si="3"/>
        <v>-9.8606632450076303E-5</v>
      </c>
      <c r="K231" s="92">
        <f>I231/'סכום נכסי הקרן'!$C$42</f>
        <v>3.238768986095125E-7</v>
      </c>
    </row>
    <row r="232" spans="2:11">
      <c r="B232" s="87" t="s">
        <v>2115</v>
      </c>
      <c r="C232" s="88" t="s">
        <v>2116</v>
      </c>
      <c r="D232" s="89" t="s">
        <v>508</v>
      </c>
      <c r="E232" s="89" t="s">
        <v>120</v>
      </c>
      <c r="F232" s="102">
        <v>45180</v>
      </c>
      <c r="G232" s="91">
        <v>1633.9562000000003</v>
      </c>
      <c r="H232" s="103">
        <v>0.50219000000000003</v>
      </c>
      <c r="I232" s="91">
        <v>8.2055610000000001E-3</v>
      </c>
      <c r="J232" s="92">
        <f t="shared" si="3"/>
        <v>-3.3776496859708144E-3</v>
      </c>
      <c r="K232" s="92">
        <f>I232/'סכום נכסי הקרן'!$C$42</f>
        <v>1.1094007347177939E-5</v>
      </c>
    </row>
    <row r="233" spans="2:11">
      <c r="B233" s="87" t="s">
        <v>2117</v>
      </c>
      <c r="C233" s="88" t="s">
        <v>2118</v>
      </c>
      <c r="D233" s="89" t="s">
        <v>508</v>
      </c>
      <c r="E233" s="89" t="s">
        <v>120</v>
      </c>
      <c r="F233" s="102">
        <v>45197</v>
      </c>
      <c r="G233" s="91">
        <v>523.52416000000017</v>
      </c>
      <c r="H233" s="103">
        <v>0.609379</v>
      </c>
      <c r="I233" s="91">
        <v>3.1902480000000006E-3</v>
      </c>
      <c r="J233" s="92">
        <f t="shared" si="3"/>
        <v>-1.3131996892557401E-3</v>
      </c>
      <c r="K233" s="92">
        <f>I233/'סכום נכסי הקרן'!$C$42</f>
        <v>4.3132498498664177E-6</v>
      </c>
    </row>
    <row r="234" spans="2:11">
      <c r="B234" s="87" t="s">
        <v>2119</v>
      </c>
      <c r="C234" s="88" t="s">
        <v>2120</v>
      </c>
      <c r="D234" s="89" t="s">
        <v>508</v>
      </c>
      <c r="E234" s="89" t="s">
        <v>120</v>
      </c>
      <c r="F234" s="102">
        <v>45090</v>
      </c>
      <c r="G234" s="91">
        <v>393.26016000000004</v>
      </c>
      <c r="H234" s="103">
        <v>7.2873749999999999</v>
      </c>
      <c r="I234" s="91">
        <v>2.8658344000000002E-2</v>
      </c>
      <c r="J234" s="92">
        <f t="shared" si="3"/>
        <v>-1.1796615321249038E-2</v>
      </c>
      <c r="K234" s="92">
        <f>I234/'סכום נכסי הקרן'!$C$42</f>
        <v>3.8746391489131923E-5</v>
      </c>
    </row>
    <row r="235" spans="2:11">
      <c r="B235" s="87" t="s">
        <v>2121</v>
      </c>
      <c r="C235" s="88" t="s">
        <v>2122</v>
      </c>
      <c r="D235" s="89" t="s">
        <v>508</v>
      </c>
      <c r="E235" s="89" t="s">
        <v>120</v>
      </c>
      <c r="F235" s="102">
        <v>45090</v>
      </c>
      <c r="G235" s="91">
        <v>393.26016000000004</v>
      </c>
      <c r="H235" s="103">
        <v>7.1618519999999997</v>
      </c>
      <c r="I235" s="91">
        <v>2.8164712000000005E-2</v>
      </c>
      <c r="J235" s="92">
        <f t="shared" si="3"/>
        <v>-1.1593421905249189E-2</v>
      </c>
      <c r="K235" s="92">
        <f>I235/'סכום נכסי הקרן'!$C$42</f>
        <v>3.8078995678558811E-5</v>
      </c>
    </row>
    <row r="236" spans="2:11">
      <c r="B236" s="87" t="s">
        <v>2123</v>
      </c>
      <c r="C236" s="88" t="s">
        <v>2124</v>
      </c>
      <c r="D236" s="89" t="s">
        <v>508</v>
      </c>
      <c r="E236" s="89" t="s">
        <v>120</v>
      </c>
      <c r="F236" s="102">
        <v>45126</v>
      </c>
      <c r="G236" s="91">
        <v>1245.3238400000002</v>
      </c>
      <c r="H236" s="103">
        <v>6.7944329999999997</v>
      </c>
      <c r="I236" s="91">
        <v>8.4612688000000019E-2</v>
      </c>
      <c r="J236" s="92">
        <f t="shared" si="3"/>
        <v>-3.4829065197656384E-2</v>
      </c>
      <c r="K236" s="92">
        <f>I236/'סכום נכסי הקרן'!$C$42</f>
        <v>1.1439727062372395E-4</v>
      </c>
    </row>
    <row r="237" spans="2:11">
      <c r="B237" s="87" t="s">
        <v>2125</v>
      </c>
      <c r="C237" s="88" t="s">
        <v>2126</v>
      </c>
      <c r="D237" s="89" t="s">
        <v>508</v>
      </c>
      <c r="E237" s="89" t="s">
        <v>120</v>
      </c>
      <c r="F237" s="102">
        <v>45089</v>
      </c>
      <c r="G237" s="91">
        <v>655.43359999999996</v>
      </c>
      <c r="H237" s="103">
        <v>6.6739730000000002</v>
      </c>
      <c r="I237" s="91">
        <v>4.3743462000000011E-2</v>
      </c>
      <c r="J237" s="92">
        <f t="shared" si="3"/>
        <v>-1.8006092537436048E-2</v>
      </c>
      <c r="K237" s="92">
        <f>I237/'סכום נכסי הקרן'!$C$42</f>
        <v>5.9141634413417818E-5</v>
      </c>
    </row>
    <row r="238" spans="2:11">
      <c r="B238" s="87" t="s">
        <v>2127</v>
      </c>
      <c r="C238" s="88" t="s">
        <v>2128</v>
      </c>
      <c r="D238" s="89" t="s">
        <v>508</v>
      </c>
      <c r="E238" s="89" t="s">
        <v>120</v>
      </c>
      <c r="F238" s="102">
        <v>45089</v>
      </c>
      <c r="G238" s="91">
        <v>1048.6937600000003</v>
      </c>
      <c r="H238" s="103">
        <v>6.6847659999999998</v>
      </c>
      <c r="I238" s="91">
        <v>7.0102728000000017E-2</v>
      </c>
      <c r="J238" s="92">
        <f t="shared" si="3"/>
        <v>-2.8856339891312421E-2</v>
      </c>
      <c r="K238" s="92">
        <f>I238/'סכום נכסי הקרן'!$C$42</f>
        <v>9.4779647545026696E-5</v>
      </c>
    </row>
    <row r="239" spans="2:11">
      <c r="B239" s="87" t="s">
        <v>2129</v>
      </c>
      <c r="C239" s="88" t="s">
        <v>2130</v>
      </c>
      <c r="D239" s="89" t="s">
        <v>508</v>
      </c>
      <c r="E239" s="89" t="s">
        <v>120</v>
      </c>
      <c r="F239" s="102">
        <v>45089</v>
      </c>
      <c r="G239" s="91">
        <v>524.34688000000017</v>
      </c>
      <c r="H239" s="103">
        <v>6.6847659999999998</v>
      </c>
      <c r="I239" s="91">
        <v>3.5051364000000008E-2</v>
      </c>
      <c r="J239" s="92">
        <f t="shared" si="3"/>
        <v>-1.4428169945656211E-2</v>
      </c>
      <c r="K239" s="92">
        <f>I239/'סכום נכסי הקרן'!$C$42</f>
        <v>4.7389823772513348E-5</v>
      </c>
    </row>
    <row r="240" spans="2:11">
      <c r="B240" s="87" t="s">
        <v>2131</v>
      </c>
      <c r="C240" s="88" t="s">
        <v>2132</v>
      </c>
      <c r="D240" s="89" t="s">
        <v>508</v>
      </c>
      <c r="E240" s="89" t="s">
        <v>120</v>
      </c>
      <c r="F240" s="102">
        <v>45089</v>
      </c>
      <c r="G240" s="91">
        <v>655.43359999999996</v>
      </c>
      <c r="H240" s="103">
        <v>6.6128030000000004</v>
      </c>
      <c r="I240" s="91">
        <v>4.3342535000000008E-2</v>
      </c>
      <c r="J240" s="92">
        <f t="shared" si="3"/>
        <v>-1.7841059219708324E-2</v>
      </c>
      <c r="K240" s="92">
        <f>I240/'סכום נכסי הקרן'!$C$42</f>
        <v>5.859957676694099E-5</v>
      </c>
    </row>
    <row r="241" spans="2:11">
      <c r="B241" s="87" t="s">
        <v>2133</v>
      </c>
      <c r="C241" s="88" t="s">
        <v>2134</v>
      </c>
      <c r="D241" s="89" t="s">
        <v>508</v>
      </c>
      <c r="E241" s="89" t="s">
        <v>120</v>
      </c>
      <c r="F241" s="102">
        <v>45089</v>
      </c>
      <c r="G241" s="91">
        <v>185.15808000000004</v>
      </c>
      <c r="H241" s="103">
        <v>6.4934050000000001</v>
      </c>
      <c r="I241" s="91">
        <v>1.2023064000000002E-2</v>
      </c>
      <c r="J241" s="92">
        <f t="shared" si="3"/>
        <v>-4.9490459389683415E-3</v>
      </c>
      <c r="K241" s="92">
        <f>I241/'סכום נכסי הקרן'!$C$42</f>
        <v>1.6255312750900348E-5</v>
      </c>
    </row>
    <row r="242" spans="2:11">
      <c r="B242" s="87" t="s">
        <v>2135</v>
      </c>
      <c r="C242" s="88" t="s">
        <v>2136</v>
      </c>
      <c r="D242" s="89" t="s">
        <v>508</v>
      </c>
      <c r="E242" s="89" t="s">
        <v>120</v>
      </c>
      <c r="F242" s="102">
        <v>45126</v>
      </c>
      <c r="G242" s="91">
        <v>655.43359999999996</v>
      </c>
      <c r="H242" s="103">
        <v>6.4615090000000004</v>
      </c>
      <c r="I242" s="91">
        <v>4.2350900000000011E-2</v>
      </c>
      <c r="J242" s="92">
        <f t="shared" si="3"/>
        <v>-1.7432873155848988E-2</v>
      </c>
      <c r="K242" s="92">
        <f>I242/'סכום נכסי הקרן'!$C$42</f>
        <v>5.7258875506452065E-5</v>
      </c>
    </row>
    <row r="243" spans="2:11">
      <c r="B243" s="87" t="s">
        <v>2137</v>
      </c>
      <c r="C243" s="88" t="s">
        <v>2138</v>
      </c>
      <c r="D243" s="89" t="s">
        <v>508</v>
      </c>
      <c r="E243" s="89" t="s">
        <v>120</v>
      </c>
      <c r="F243" s="102">
        <v>45126</v>
      </c>
      <c r="G243" s="91">
        <v>891.38969600000007</v>
      </c>
      <c r="H243" s="103">
        <v>6.4484339999999998</v>
      </c>
      <c r="I243" s="91">
        <v>5.7480672000000003E-2</v>
      </c>
      <c r="J243" s="92">
        <f t="shared" si="3"/>
        <v>-2.3660731268732433E-2</v>
      </c>
      <c r="K243" s="92">
        <f>I243/'סכום נכסי הקרן'!$C$42</f>
        <v>7.7714491122389469E-5</v>
      </c>
    </row>
    <row r="244" spans="2:11">
      <c r="B244" s="87" t="s">
        <v>2139</v>
      </c>
      <c r="C244" s="88" t="s">
        <v>2140</v>
      </c>
      <c r="D244" s="89" t="s">
        <v>508</v>
      </c>
      <c r="E244" s="89" t="s">
        <v>120</v>
      </c>
      <c r="F244" s="102">
        <v>45126</v>
      </c>
      <c r="G244" s="91">
        <v>1101.1284480000002</v>
      </c>
      <c r="H244" s="103">
        <v>6.4484339999999998</v>
      </c>
      <c r="I244" s="91">
        <v>7.1005537000000021E-2</v>
      </c>
      <c r="J244" s="92">
        <f t="shared" si="3"/>
        <v>-2.9227962567122356E-2</v>
      </c>
      <c r="K244" s="92">
        <f>I244/'סכום נכסי הקרן'!$C$42</f>
        <v>9.6000255091433141E-5</v>
      </c>
    </row>
    <row r="245" spans="2:11">
      <c r="B245" s="87" t="s">
        <v>2141</v>
      </c>
      <c r="C245" s="88" t="s">
        <v>2142</v>
      </c>
      <c r="D245" s="89" t="s">
        <v>508</v>
      </c>
      <c r="E245" s="89" t="s">
        <v>120</v>
      </c>
      <c r="F245" s="102">
        <v>45089</v>
      </c>
      <c r="G245" s="91">
        <v>524.34688000000017</v>
      </c>
      <c r="H245" s="103">
        <v>6.3451050000000002</v>
      </c>
      <c r="I245" s="91">
        <v>3.3270358000000007E-2</v>
      </c>
      <c r="J245" s="92">
        <f t="shared" si="3"/>
        <v>-1.3695055615434043E-2</v>
      </c>
      <c r="K245" s="92">
        <f>I245/'סכום נכסי הקרן'!$C$42</f>
        <v>4.4981884370275283E-5</v>
      </c>
    </row>
    <row r="246" spans="2:11">
      <c r="B246" s="87" t="s">
        <v>2143</v>
      </c>
      <c r="C246" s="88" t="s">
        <v>2144</v>
      </c>
      <c r="D246" s="89" t="s">
        <v>508</v>
      </c>
      <c r="E246" s="89" t="s">
        <v>120</v>
      </c>
      <c r="F246" s="102">
        <v>45127</v>
      </c>
      <c r="G246" s="91">
        <v>1179.7804800000001</v>
      </c>
      <c r="H246" s="103">
        <v>6.3020579999999997</v>
      </c>
      <c r="I246" s="91">
        <v>7.4350451000000026E-2</v>
      </c>
      <c r="J246" s="92">
        <f t="shared" si="3"/>
        <v>-3.0604827320391437E-2</v>
      </c>
      <c r="K246" s="92">
        <f>I246/'סכום נכסי הקרן'!$C$42</f>
        <v>1.0052261504850109E-4</v>
      </c>
    </row>
    <row r="247" spans="2:11">
      <c r="B247" s="87" t="s">
        <v>2145</v>
      </c>
      <c r="C247" s="88" t="s">
        <v>2146</v>
      </c>
      <c r="D247" s="89" t="s">
        <v>508</v>
      </c>
      <c r="E247" s="89" t="s">
        <v>120</v>
      </c>
      <c r="F247" s="102">
        <v>45089</v>
      </c>
      <c r="G247" s="91">
        <v>524.34688000000017</v>
      </c>
      <c r="H247" s="103">
        <v>6.3272459999999997</v>
      </c>
      <c r="I247" s="91">
        <v>3.3176719000000007E-2</v>
      </c>
      <c r="J247" s="92">
        <f t="shared" si="3"/>
        <v>-1.365651105535526E-2</v>
      </c>
      <c r="K247" s="92">
        <f>I247/'סכום נכסי הקרן'!$C$42</f>
        <v>4.4855283428062754E-5</v>
      </c>
    </row>
    <row r="248" spans="2:11">
      <c r="B248" s="87" t="s">
        <v>2147</v>
      </c>
      <c r="C248" s="88" t="s">
        <v>2148</v>
      </c>
      <c r="D248" s="89" t="s">
        <v>508</v>
      </c>
      <c r="E248" s="89" t="s">
        <v>120</v>
      </c>
      <c r="F248" s="102">
        <v>45127</v>
      </c>
      <c r="G248" s="91">
        <v>917.6070400000001</v>
      </c>
      <c r="H248" s="103">
        <v>6.2493780000000001</v>
      </c>
      <c r="I248" s="91">
        <v>5.7344729000000011E-2</v>
      </c>
      <c r="J248" s="92">
        <f t="shared" si="3"/>
        <v>-2.3604773140914005E-2</v>
      </c>
      <c r="K248" s="92">
        <f>I248/'סכום נכסי הקרן'!$C$42</f>
        <v>7.7530694713978481E-5</v>
      </c>
    </row>
    <row r="249" spans="2:11">
      <c r="B249" s="87" t="s">
        <v>2149</v>
      </c>
      <c r="C249" s="88" t="s">
        <v>2150</v>
      </c>
      <c r="D249" s="89" t="s">
        <v>508</v>
      </c>
      <c r="E249" s="89" t="s">
        <v>120</v>
      </c>
      <c r="F249" s="102">
        <v>45098</v>
      </c>
      <c r="G249" s="91">
        <v>5143.2800000000007</v>
      </c>
      <c r="H249" s="103">
        <v>6.0970820000000003</v>
      </c>
      <c r="I249" s="91">
        <v>0.31359000000000004</v>
      </c>
      <c r="J249" s="92">
        <f t="shared" si="3"/>
        <v>-0.12908284577051926</v>
      </c>
      <c r="K249" s="92">
        <f>I249/'סכום נכסי הקרן'!$C$42</f>
        <v>4.2397707652182834E-4</v>
      </c>
    </row>
    <row r="250" spans="2:11">
      <c r="B250" s="87" t="s">
        <v>2151</v>
      </c>
      <c r="C250" s="88" t="s">
        <v>2152</v>
      </c>
      <c r="D250" s="89" t="s">
        <v>508</v>
      </c>
      <c r="E250" s="89" t="s">
        <v>120</v>
      </c>
      <c r="F250" s="102">
        <v>45098</v>
      </c>
      <c r="G250" s="91">
        <v>1743.4533760000004</v>
      </c>
      <c r="H250" s="103">
        <v>6.0960510000000001</v>
      </c>
      <c r="I250" s="91">
        <v>0.10628181100000002</v>
      </c>
      <c r="J250" s="92">
        <f t="shared" si="3"/>
        <v>-4.3748712068383808E-2</v>
      </c>
      <c r="K250" s="92">
        <f>I250/'סכום נכסי הקרן'!$C$42</f>
        <v>1.4369415961996716E-4</v>
      </c>
    </row>
    <row r="251" spans="2:11">
      <c r="B251" s="87" t="s">
        <v>2153</v>
      </c>
      <c r="C251" s="88" t="s">
        <v>2154</v>
      </c>
      <c r="D251" s="89" t="s">
        <v>508</v>
      </c>
      <c r="E251" s="89" t="s">
        <v>120</v>
      </c>
      <c r="F251" s="102">
        <v>45098</v>
      </c>
      <c r="G251" s="91">
        <v>655.43359999999996</v>
      </c>
      <c r="H251" s="103">
        <v>6.1445259999999999</v>
      </c>
      <c r="I251" s="91">
        <v>4.0273287000000012E-2</v>
      </c>
      <c r="J251" s="92">
        <f t="shared" si="3"/>
        <v>-1.6577666680993842E-2</v>
      </c>
      <c r="K251" s="92">
        <f>I251/'סכום נכסי הקרן'!$C$42</f>
        <v>5.4449920227636591E-5</v>
      </c>
    </row>
    <row r="252" spans="2:11">
      <c r="B252" s="87" t="s">
        <v>2155</v>
      </c>
      <c r="C252" s="88" t="s">
        <v>2156</v>
      </c>
      <c r="D252" s="89" t="s">
        <v>508</v>
      </c>
      <c r="E252" s="89" t="s">
        <v>120</v>
      </c>
      <c r="F252" s="102">
        <v>45098</v>
      </c>
      <c r="G252" s="91">
        <v>524.34688000000017</v>
      </c>
      <c r="H252" s="103">
        <v>6.1436539999999997</v>
      </c>
      <c r="I252" s="91">
        <v>3.2214058999999996E-2</v>
      </c>
      <c r="J252" s="92">
        <f t="shared" si="3"/>
        <v>-1.3260251951718507E-2</v>
      </c>
      <c r="K252" s="92">
        <f>I252/'סכום נכסי הקרן'!$C$42</f>
        <v>4.355375668140467E-5</v>
      </c>
    </row>
    <row r="253" spans="2:11">
      <c r="B253" s="87" t="s">
        <v>2157</v>
      </c>
      <c r="C253" s="88" t="s">
        <v>2158</v>
      </c>
      <c r="D253" s="89" t="s">
        <v>508</v>
      </c>
      <c r="E253" s="89" t="s">
        <v>120</v>
      </c>
      <c r="F253" s="102">
        <v>45097</v>
      </c>
      <c r="G253" s="91">
        <v>1048.6937600000003</v>
      </c>
      <c r="H253" s="103">
        <v>5.8281700000000001</v>
      </c>
      <c r="I253" s="91">
        <v>6.1119658000000007E-2</v>
      </c>
      <c r="J253" s="92">
        <f t="shared" si="3"/>
        <v>-2.515864468624919E-2</v>
      </c>
      <c r="K253" s="92">
        <f>I253/'סכום נכסי הקרן'!$C$42</f>
        <v>8.263443960857801E-5</v>
      </c>
    </row>
    <row r="254" spans="2:11">
      <c r="B254" s="87" t="s">
        <v>2159</v>
      </c>
      <c r="C254" s="88" t="s">
        <v>2160</v>
      </c>
      <c r="D254" s="89" t="s">
        <v>508</v>
      </c>
      <c r="E254" s="89" t="s">
        <v>120</v>
      </c>
      <c r="F254" s="102">
        <v>45097</v>
      </c>
      <c r="G254" s="91">
        <v>1114.2371200000002</v>
      </c>
      <c r="H254" s="103">
        <v>5.821796</v>
      </c>
      <c r="I254" s="91">
        <v>6.4868609000000022E-2</v>
      </c>
      <c r="J254" s="92">
        <f t="shared" si="3"/>
        <v>-2.6701822924503713E-2</v>
      </c>
      <c r="K254" s="92">
        <f>I254/'סכום נכסי הקרן'!$C$42</f>
        <v>8.7703061965807482E-5</v>
      </c>
    </row>
    <row r="255" spans="2:11">
      <c r="B255" s="87" t="s">
        <v>2161</v>
      </c>
      <c r="C255" s="88" t="s">
        <v>2162</v>
      </c>
      <c r="D255" s="89" t="s">
        <v>508</v>
      </c>
      <c r="E255" s="89" t="s">
        <v>120</v>
      </c>
      <c r="F255" s="102">
        <v>45097</v>
      </c>
      <c r="G255" s="91">
        <v>1245.3238400000002</v>
      </c>
      <c r="H255" s="103">
        <v>5.821796</v>
      </c>
      <c r="I255" s="91">
        <v>7.2500210000000009E-2</v>
      </c>
      <c r="J255" s="92">
        <f t="shared" si="3"/>
        <v>-2.9843213832584769E-2</v>
      </c>
      <c r="K255" s="92">
        <f>I255/'סכום נכסי הקרן'!$C$42</f>
        <v>9.8021069176372423E-5</v>
      </c>
    </row>
    <row r="256" spans="2:11">
      <c r="B256" s="87" t="s">
        <v>2163</v>
      </c>
      <c r="C256" s="88" t="s">
        <v>2164</v>
      </c>
      <c r="D256" s="89" t="s">
        <v>508</v>
      </c>
      <c r="E256" s="89" t="s">
        <v>120</v>
      </c>
      <c r="F256" s="102">
        <v>45098</v>
      </c>
      <c r="G256" s="91">
        <v>533.25680000000011</v>
      </c>
      <c r="H256" s="103">
        <v>5.5939519999999998</v>
      </c>
      <c r="I256" s="91">
        <v>2.9830131000000006E-2</v>
      </c>
      <c r="J256" s="92">
        <f t="shared" si="3"/>
        <v>-1.227895723456547E-2</v>
      </c>
      <c r="K256" s="92">
        <f>I256/'סכום נכסי הקרן'!$C$42</f>
        <v>4.0330660204863565E-5</v>
      </c>
    </row>
    <row r="257" spans="2:11">
      <c r="B257" s="87" t="s">
        <v>2165</v>
      </c>
      <c r="C257" s="88" t="s">
        <v>2166</v>
      </c>
      <c r="D257" s="89" t="s">
        <v>508</v>
      </c>
      <c r="E257" s="89" t="s">
        <v>120</v>
      </c>
      <c r="F257" s="102">
        <v>45043</v>
      </c>
      <c r="G257" s="91">
        <v>344.16000000000008</v>
      </c>
      <c r="H257" s="103">
        <v>5.471292</v>
      </c>
      <c r="I257" s="91">
        <v>1.883E-2</v>
      </c>
      <c r="J257" s="92">
        <f t="shared" si="3"/>
        <v>-7.7509805346435701E-3</v>
      </c>
      <c r="K257" s="92">
        <f>I257/'סכום נכסי הקרן'!$C$42</f>
        <v>2.5458363949443627E-5</v>
      </c>
    </row>
    <row r="258" spans="2:11">
      <c r="B258" s="87" t="s">
        <v>2167</v>
      </c>
      <c r="C258" s="88" t="s">
        <v>2168</v>
      </c>
      <c r="D258" s="89" t="s">
        <v>508</v>
      </c>
      <c r="E258" s="89" t="s">
        <v>120</v>
      </c>
      <c r="F258" s="102">
        <v>45103</v>
      </c>
      <c r="G258" s="91">
        <v>21796.800000000003</v>
      </c>
      <c r="H258" s="103">
        <v>5.3517489999999999</v>
      </c>
      <c r="I258" s="91">
        <v>1.1665100000000002</v>
      </c>
      <c r="J258" s="92">
        <f t="shared" si="3"/>
        <v>-0.48016974527175105</v>
      </c>
      <c r="K258" s="92">
        <f>I258/'סכום נכסי הקרן'!$C$42</f>
        <v>1.5771341545759686E-3</v>
      </c>
    </row>
    <row r="259" spans="2:11">
      <c r="B259" s="87" t="s">
        <v>2169</v>
      </c>
      <c r="C259" s="88" t="s">
        <v>2170</v>
      </c>
      <c r="D259" s="89" t="s">
        <v>508</v>
      </c>
      <c r="E259" s="89" t="s">
        <v>120</v>
      </c>
      <c r="F259" s="102">
        <v>45050</v>
      </c>
      <c r="G259" s="91">
        <v>786.52032000000008</v>
      </c>
      <c r="H259" s="103">
        <v>5.392531</v>
      </c>
      <c r="I259" s="91">
        <v>4.2413355000000007E-2</v>
      </c>
      <c r="J259" s="92">
        <f t="shared" si="3"/>
        <v>-1.7458581466485799E-2</v>
      </c>
      <c r="K259" s="92">
        <f>I259/'סכום נכסי הקרן'!$C$42</f>
        <v>5.7343315342907849E-5</v>
      </c>
    </row>
    <row r="260" spans="2:11">
      <c r="B260" s="87" t="s">
        <v>2171</v>
      </c>
      <c r="C260" s="88" t="s">
        <v>2172</v>
      </c>
      <c r="D260" s="89" t="s">
        <v>508</v>
      </c>
      <c r="E260" s="89" t="s">
        <v>120</v>
      </c>
      <c r="F260" s="102">
        <v>45064</v>
      </c>
      <c r="G260" s="91">
        <v>9177.6</v>
      </c>
      <c r="H260" s="103">
        <v>5.2994250000000003</v>
      </c>
      <c r="I260" s="91">
        <v>0.48636000000000007</v>
      </c>
      <c r="J260" s="92">
        <f t="shared" si="3"/>
        <v>-0.20020004741525477</v>
      </c>
      <c r="K260" s="92">
        <f>I260/'סכום נכסי הקרן'!$C$42</f>
        <v>6.575639878094214E-4</v>
      </c>
    </row>
    <row r="261" spans="2:11">
      <c r="B261" s="87" t="s">
        <v>2173</v>
      </c>
      <c r="C261" s="88" t="s">
        <v>2174</v>
      </c>
      <c r="D261" s="89" t="s">
        <v>508</v>
      </c>
      <c r="E261" s="89" t="s">
        <v>120</v>
      </c>
      <c r="F261" s="102">
        <v>45050</v>
      </c>
      <c r="G261" s="91">
        <v>458.80352000000005</v>
      </c>
      <c r="H261" s="103">
        <v>5.3372359999999999</v>
      </c>
      <c r="I261" s="91">
        <v>2.4487426000000007E-2</v>
      </c>
      <c r="J261" s="92">
        <f t="shared" si="3"/>
        <v>-1.0079743083883427E-2</v>
      </c>
      <c r="K261" s="92">
        <f>I261/'סכום נכסי הקרן'!$C$42</f>
        <v>3.31072651775395E-5</v>
      </c>
    </row>
    <row r="262" spans="2:11">
      <c r="B262" s="87" t="s">
        <v>2175</v>
      </c>
      <c r="C262" s="88" t="s">
        <v>2176</v>
      </c>
      <c r="D262" s="89" t="s">
        <v>508</v>
      </c>
      <c r="E262" s="89" t="s">
        <v>120</v>
      </c>
      <c r="F262" s="102">
        <v>45063</v>
      </c>
      <c r="G262" s="91">
        <v>10324.800000000001</v>
      </c>
      <c r="H262" s="103">
        <v>5.1216489999999997</v>
      </c>
      <c r="I262" s="91">
        <v>0.52879999999999994</v>
      </c>
      <c r="J262" s="92">
        <f t="shared" si="3"/>
        <v>-0.21766959674559319</v>
      </c>
      <c r="K262" s="92">
        <f>I262/'סכום נכסי הקרן'!$C$42</f>
        <v>7.1494332748092346E-4</v>
      </c>
    </row>
    <row r="263" spans="2:11">
      <c r="B263" s="87" t="s">
        <v>2177</v>
      </c>
      <c r="C263" s="88" t="s">
        <v>2178</v>
      </c>
      <c r="D263" s="89" t="s">
        <v>508</v>
      </c>
      <c r="E263" s="89" t="s">
        <v>120</v>
      </c>
      <c r="F263" s="102">
        <v>45040</v>
      </c>
      <c r="G263" s="91">
        <v>1368.9900000000002</v>
      </c>
      <c r="H263" s="103">
        <v>4.9518259999999996</v>
      </c>
      <c r="I263" s="91">
        <v>6.7790000000000017E-2</v>
      </c>
      <c r="J263" s="92">
        <f t="shared" si="3"/>
        <v>-2.7904353183403494E-2</v>
      </c>
      <c r="K263" s="92">
        <f>I263/'סכום נכסי הקרן'!$C$42</f>
        <v>9.1652814239659268E-5</v>
      </c>
    </row>
    <row r="264" spans="2:11">
      <c r="B264" s="87" t="s">
        <v>2179</v>
      </c>
      <c r="C264" s="88" t="s">
        <v>2180</v>
      </c>
      <c r="D264" s="89" t="s">
        <v>508</v>
      </c>
      <c r="E264" s="89" t="s">
        <v>120</v>
      </c>
      <c r="F264" s="102">
        <v>45062</v>
      </c>
      <c r="G264" s="91">
        <v>5131.8100000000013</v>
      </c>
      <c r="H264" s="103">
        <v>4.6718409999999997</v>
      </c>
      <c r="I264" s="91">
        <v>0.23975000000000002</v>
      </c>
      <c r="J264" s="92">
        <f t="shared" si="3"/>
        <v>-9.8688135060052903E-2</v>
      </c>
      <c r="K264" s="92">
        <f>I264/'סכום נכסי הקרן'!$C$42</f>
        <v>3.2414459675406853E-4</v>
      </c>
    </row>
    <row r="265" spans="2:11">
      <c r="B265" s="87" t="s">
        <v>2181</v>
      </c>
      <c r="C265" s="88" t="s">
        <v>2182</v>
      </c>
      <c r="D265" s="89" t="s">
        <v>508</v>
      </c>
      <c r="E265" s="89" t="s">
        <v>120</v>
      </c>
      <c r="F265" s="102">
        <v>45085</v>
      </c>
      <c r="G265" s="91">
        <v>1453.12</v>
      </c>
      <c r="H265" s="103">
        <v>4.6458649999999997</v>
      </c>
      <c r="I265" s="91">
        <v>6.7510000000000014E-2</v>
      </c>
      <c r="J265" s="92">
        <f t="shared" si="3"/>
        <v>-2.7789096967274964E-2</v>
      </c>
      <c r="K265" s="92">
        <f>I265/'סכום נכסי הקרן'!$C$42</f>
        <v>9.1274251206953778E-5</v>
      </c>
    </row>
    <row r="266" spans="2:11">
      <c r="B266" s="87" t="s">
        <v>2183</v>
      </c>
      <c r="C266" s="88" t="s">
        <v>2184</v>
      </c>
      <c r="D266" s="89" t="s">
        <v>508</v>
      </c>
      <c r="E266" s="89" t="s">
        <v>120</v>
      </c>
      <c r="F266" s="102">
        <v>45105</v>
      </c>
      <c r="G266" s="91">
        <v>941.80531200000007</v>
      </c>
      <c r="H266" s="103">
        <v>4.6741729999999997</v>
      </c>
      <c r="I266" s="91">
        <v>4.4021605000000005E-2</v>
      </c>
      <c r="J266" s="92">
        <f t="shared" si="3"/>
        <v>-1.8120584357874038E-2</v>
      </c>
      <c r="K266" s="92">
        <f>I266/'סכום נכסי הקרן'!$C$42</f>
        <v>5.9517686762009958E-5</v>
      </c>
    </row>
    <row r="267" spans="2:11">
      <c r="B267" s="87" t="s">
        <v>2185</v>
      </c>
      <c r="C267" s="88" t="s">
        <v>2186</v>
      </c>
      <c r="D267" s="89" t="s">
        <v>508</v>
      </c>
      <c r="E267" s="89" t="s">
        <v>120</v>
      </c>
      <c r="F267" s="102">
        <v>45131</v>
      </c>
      <c r="G267" s="91">
        <v>668.54227200000014</v>
      </c>
      <c r="H267" s="103">
        <v>4.2500260000000001</v>
      </c>
      <c r="I267" s="91">
        <v>2.8413221000000002E-2</v>
      </c>
      <c r="J267" s="92">
        <f t="shared" si="3"/>
        <v>-1.1695715501727346E-2</v>
      </c>
      <c r="K267" s="92">
        <f>I267/'סכום נכסי הקרן'!$C$42</f>
        <v>3.8414982538182402E-5</v>
      </c>
    </row>
    <row r="268" spans="2:11">
      <c r="B268" s="87" t="s">
        <v>2187</v>
      </c>
      <c r="C268" s="88" t="s">
        <v>2188</v>
      </c>
      <c r="D268" s="89" t="s">
        <v>508</v>
      </c>
      <c r="E268" s="89" t="s">
        <v>120</v>
      </c>
      <c r="F268" s="102">
        <v>45145</v>
      </c>
      <c r="G268" s="91">
        <v>4971.2000000000007</v>
      </c>
      <c r="H268" s="103">
        <v>3.8429350000000002</v>
      </c>
      <c r="I268" s="91">
        <v>0.19104000000000004</v>
      </c>
      <c r="J268" s="92">
        <f t="shared" ref="J268:J331" si="4">IFERROR(I268/$I$11,0)</f>
        <v>-7.8637669747122038E-2</v>
      </c>
      <c r="K268" s="92">
        <f>I268/'סכום נכסי הקרן'!$C$42</f>
        <v>2.582881491716257E-4</v>
      </c>
    </row>
    <row r="269" spans="2:11">
      <c r="B269" s="87" t="s">
        <v>2189</v>
      </c>
      <c r="C269" s="88" t="s">
        <v>2190</v>
      </c>
      <c r="D269" s="89" t="s">
        <v>508</v>
      </c>
      <c r="E269" s="89" t="s">
        <v>120</v>
      </c>
      <c r="F269" s="102">
        <v>45077</v>
      </c>
      <c r="G269" s="91">
        <v>2829.7600000000007</v>
      </c>
      <c r="H269" s="103">
        <v>3.4819209999999998</v>
      </c>
      <c r="I269" s="91">
        <v>9.853000000000002E-2</v>
      </c>
      <c r="J269" s="92">
        <f t="shared" si="4"/>
        <v>-4.0557839196942704E-2</v>
      </c>
      <c r="K269" s="92">
        <f>I269/'סכום נכסי הקרן'!$C$42</f>
        <v>1.3321362718739677E-4</v>
      </c>
    </row>
    <row r="270" spans="2:11">
      <c r="B270" s="87" t="s">
        <v>2191</v>
      </c>
      <c r="C270" s="88" t="s">
        <v>2192</v>
      </c>
      <c r="D270" s="89" t="s">
        <v>508</v>
      </c>
      <c r="E270" s="89" t="s">
        <v>120</v>
      </c>
      <c r="F270" s="102">
        <v>45147</v>
      </c>
      <c r="G270" s="91">
        <v>185.15808000000004</v>
      </c>
      <c r="H270" s="103">
        <v>3.4611719999999999</v>
      </c>
      <c r="I270" s="91">
        <v>6.4086390000000007E-3</v>
      </c>
      <c r="J270" s="92">
        <f t="shared" si="4"/>
        <v>-2.6379838631204271E-3</v>
      </c>
      <c r="K270" s="92">
        <f>I270/'סכום נכסי הקרן'!$C$42</f>
        <v>8.6645493405522295E-6</v>
      </c>
    </row>
    <row r="271" spans="2:11">
      <c r="B271" s="87" t="s">
        <v>2193</v>
      </c>
      <c r="C271" s="88" t="s">
        <v>2194</v>
      </c>
      <c r="D271" s="89" t="s">
        <v>508</v>
      </c>
      <c r="E271" s="89" t="s">
        <v>120</v>
      </c>
      <c r="F271" s="102">
        <v>45147</v>
      </c>
      <c r="G271" s="91">
        <v>925.79040000000009</v>
      </c>
      <c r="H271" s="103">
        <v>3.4600010000000001</v>
      </c>
      <c r="I271" s="91">
        <v>3.2032355000000012E-2</v>
      </c>
      <c r="J271" s="92">
        <f t="shared" si="4"/>
        <v>-1.3185457253520591E-2</v>
      </c>
      <c r="K271" s="92">
        <f>I271/'סכום נכסי הקרן'!$C$42</f>
        <v>4.3308090905352134E-5</v>
      </c>
    </row>
    <row r="272" spans="2:11">
      <c r="B272" s="87" t="s">
        <v>2195</v>
      </c>
      <c r="C272" s="88" t="s">
        <v>2196</v>
      </c>
      <c r="D272" s="89" t="s">
        <v>508</v>
      </c>
      <c r="E272" s="89" t="s">
        <v>120</v>
      </c>
      <c r="F272" s="102">
        <v>45082</v>
      </c>
      <c r="G272" s="91">
        <v>999.85363200000006</v>
      </c>
      <c r="H272" s="103">
        <v>2.7862040000000001</v>
      </c>
      <c r="I272" s="91">
        <v>2.7857963000000006E-2</v>
      </c>
      <c r="J272" s="92">
        <f t="shared" si="4"/>
        <v>-1.1467155015816296E-2</v>
      </c>
      <c r="K272" s="92">
        <f>I272/'סכום נכסי הקרן'!$C$42</f>
        <v>3.7664267708132481E-5</v>
      </c>
    </row>
    <row r="273" spans="2:11">
      <c r="B273" s="87" t="s">
        <v>2197</v>
      </c>
      <c r="C273" s="88" t="s">
        <v>2198</v>
      </c>
      <c r="D273" s="89" t="s">
        <v>508</v>
      </c>
      <c r="E273" s="89" t="s">
        <v>120</v>
      </c>
      <c r="F273" s="102">
        <v>45189</v>
      </c>
      <c r="G273" s="91">
        <v>555.47424000000001</v>
      </c>
      <c r="H273" s="103">
        <v>0.38976899999999998</v>
      </c>
      <c r="I273" s="91">
        <v>2.1650640000000004E-3</v>
      </c>
      <c r="J273" s="92">
        <f t="shared" si="4"/>
        <v>-8.912038725574907E-4</v>
      </c>
      <c r="K273" s="92">
        <f>I273/'סכום נכסי הקרן'!$C$42</f>
        <v>2.9271899780052164E-6</v>
      </c>
    </row>
    <row r="274" spans="2:11">
      <c r="B274" s="87" t="s">
        <v>2199</v>
      </c>
      <c r="C274" s="88" t="s">
        <v>2200</v>
      </c>
      <c r="D274" s="89" t="s">
        <v>508</v>
      </c>
      <c r="E274" s="89" t="s">
        <v>120</v>
      </c>
      <c r="F274" s="102">
        <v>45169</v>
      </c>
      <c r="G274" s="91">
        <v>462.89520000000005</v>
      </c>
      <c r="H274" s="103">
        <v>0.67780099999999999</v>
      </c>
      <c r="I274" s="91">
        <v>3.1375070000000008E-3</v>
      </c>
      <c r="J274" s="92">
        <f t="shared" si="4"/>
        <v>-1.2914899460599017E-3</v>
      </c>
      <c r="K274" s="92">
        <f>I274/'סכום נכסי הקרן'!$C$42</f>
        <v>4.2419434466238476E-6</v>
      </c>
    </row>
    <row r="275" spans="2:11">
      <c r="B275" s="87" t="s">
        <v>2201</v>
      </c>
      <c r="C275" s="88" t="s">
        <v>2202</v>
      </c>
      <c r="D275" s="89" t="s">
        <v>508</v>
      </c>
      <c r="E275" s="89" t="s">
        <v>120</v>
      </c>
      <c r="F275" s="102">
        <v>45187</v>
      </c>
      <c r="G275" s="91">
        <v>627.68589100000008</v>
      </c>
      <c r="H275" s="103">
        <v>-0.13650599999999999</v>
      </c>
      <c r="I275" s="91">
        <v>-8.5683100000000017E-4</v>
      </c>
      <c r="J275" s="92">
        <f t="shared" si="4"/>
        <v>3.5269678186294141E-4</v>
      </c>
      <c r="K275" s="92">
        <f>I275/'סכום נכסי הקרן'!$C$42</f>
        <v>-1.1584447924145373E-6</v>
      </c>
    </row>
    <row r="276" spans="2:11">
      <c r="B276" s="87" t="s">
        <v>2203</v>
      </c>
      <c r="C276" s="88" t="s">
        <v>2204</v>
      </c>
      <c r="D276" s="89" t="s">
        <v>508</v>
      </c>
      <c r="E276" s="89" t="s">
        <v>120</v>
      </c>
      <c r="F276" s="102">
        <v>45173</v>
      </c>
      <c r="G276" s="91">
        <v>235.45132800000002</v>
      </c>
      <c r="H276" s="103">
        <v>0.29394199999999998</v>
      </c>
      <c r="I276" s="91">
        <v>6.9209100000000004E-4</v>
      </c>
      <c r="J276" s="92">
        <f t="shared" si="4"/>
        <v>-2.8488496384503471E-4</v>
      </c>
      <c r="K276" s="92">
        <f>I276/'סכום נכסי הקרן'!$C$42</f>
        <v>9.3571452810060493E-7</v>
      </c>
    </row>
    <row r="277" spans="2:11">
      <c r="B277" s="87" t="s">
        <v>2205</v>
      </c>
      <c r="C277" s="88" t="s">
        <v>2206</v>
      </c>
      <c r="D277" s="89" t="s">
        <v>508</v>
      </c>
      <c r="E277" s="89" t="s">
        <v>120</v>
      </c>
      <c r="F277" s="102">
        <v>45187</v>
      </c>
      <c r="G277" s="91">
        <v>583.46273500000007</v>
      </c>
      <c r="H277" s="103">
        <v>-0.100825</v>
      </c>
      <c r="I277" s="91">
        <v>-5.8827800000000013E-4</v>
      </c>
      <c r="J277" s="92">
        <f t="shared" si="4"/>
        <v>2.4215248682735269E-4</v>
      </c>
      <c r="K277" s="92">
        <f>I277/'סכום נכסי הקרן'!$C$42</f>
        <v>-7.9535822769255449E-7</v>
      </c>
    </row>
    <row r="278" spans="2:11">
      <c r="B278" s="87" t="s">
        <v>2207</v>
      </c>
      <c r="C278" s="88" t="s">
        <v>2208</v>
      </c>
      <c r="D278" s="89" t="s">
        <v>508</v>
      </c>
      <c r="E278" s="89" t="s">
        <v>120</v>
      </c>
      <c r="F278" s="102">
        <v>45196</v>
      </c>
      <c r="G278" s="91">
        <v>7648.0000000000009</v>
      </c>
      <c r="H278" s="103">
        <v>-0.65507300000000002</v>
      </c>
      <c r="I278" s="91">
        <v>-5.0100000000000006E-2</v>
      </c>
      <c r="J278" s="92">
        <f t="shared" si="4"/>
        <v>2.0622630100140357E-2</v>
      </c>
      <c r="K278" s="92">
        <f>I278/'סכום נכסי הקרן'!$C$42</f>
        <v>-6.7735742637659363E-5</v>
      </c>
    </row>
    <row r="279" spans="2:11">
      <c r="B279" s="87" t="s">
        <v>2209</v>
      </c>
      <c r="C279" s="88" t="s">
        <v>2210</v>
      </c>
      <c r="D279" s="89" t="s">
        <v>508</v>
      </c>
      <c r="E279" s="89" t="s">
        <v>120</v>
      </c>
      <c r="F279" s="102">
        <v>45176</v>
      </c>
      <c r="G279" s="91">
        <v>504.53856000000007</v>
      </c>
      <c r="H279" s="103">
        <v>-0.59739699999999996</v>
      </c>
      <c r="I279" s="91">
        <v>-3.0140960000000004E-3</v>
      </c>
      <c r="J279" s="92">
        <f t="shared" si="4"/>
        <v>1.2406903571719093E-3</v>
      </c>
      <c r="K279" s="92">
        <f>I279/'סכום נכסי הקרן'!$C$42</f>
        <v>-4.0750904379480748E-6</v>
      </c>
    </row>
    <row r="280" spans="2:11">
      <c r="B280" s="93"/>
      <c r="C280" s="88"/>
      <c r="D280" s="88"/>
      <c r="E280" s="88"/>
      <c r="F280" s="88"/>
      <c r="G280" s="91"/>
      <c r="H280" s="103"/>
      <c r="I280" s="88"/>
      <c r="J280" s="92"/>
      <c r="K280" s="88"/>
    </row>
    <row r="281" spans="2:11">
      <c r="B281" s="86" t="s">
        <v>181</v>
      </c>
      <c r="C281" s="81"/>
      <c r="D281" s="82"/>
      <c r="E281" s="82"/>
      <c r="F281" s="100"/>
      <c r="G281" s="84"/>
      <c r="H281" s="101"/>
      <c r="I281" s="84">
        <v>-6.1198980000000359E-3</v>
      </c>
      <c r="J281" s="85">
        <f t="shared" si="4"/>
        <v>2.5191295949019859E-3</v>
      </c>
      <c r="K281" s="85">
        <f>I281/'סכום נכסי הקרן'!$C$42</f>
        <v>-8.2741683811722296E-6</v>
      </c>
    </row>
    <row r="282" spans="2:11">
      <c r="B282" s="87" t="s">
        <v>2211</v>
      </c>
      <c r="C282" s="88" t="s">
        <v>2212</v>
      </c>
      <c r="D282" s="89" t="s">
        <v>508</v>
      </c>
      <c r="E282" s="89" t="s">
        <v>124</v>
      </c>
      <c r="F282" s="102">
        <v>45166</v>
      </c>
      <c r="G282" s="91">
        <v>84.925272000000021</v>
      </c>
      <c r="H282" s="103">
        <v>0.86027900000000002</v>
      </c>
      <c r="I282" s="91">
        <v>7.305940000000001E-4</v>
      </c>
      <c r="J282" s="92">
        <f t="shared" si="4"/>
        <v>-3.0073392845073743E-4</v>
      </c>
      <c r="K282" s="92">
        <f>I282/'סכום נכסי הקרן'!$C$42</f>
        <v>9.8777100113010197E-7</v>
      </c>
    </row>
    <row r="283" spans="2:11">
      <c r="B283" s="87" t="s">
        <v>2213</v>
      </c>
      <c r="C283" s="88" t="s">
        <v>2214</v>
      </c>
      <c r="D283" s="89" t="s">
        <v>508</v>
      </c>
      <c r="E283" s="89" t="s">
        <v>124</v>
      </c>
      <c r="F283" s="102">
        <v>45166</v>
      </c>
      <c r="G283" s="91">
        <v>110.40285400000002</v>
      </c>
      <c r="H283" s="103">
        <v>0.70592299999999997</v>
      </c>
      <c r="I283" s="91">
        <v>7.7936000000000021E-4</v>
      </c>
      <c r="J283" s="92">
        <f t="shared" si="4"/>
        <v>-3.2080744500689401E-4</v>
      </c>
      <c r="K283" s="92">
        <f>I283/'סכום נכסי הקרן'!$C$42</f>
        <v>1.0537031613190861E-6</v>
      </c>
    </row>
    <row r="284" spans="2:11">
      <c r="B284" s="87" t="s">
        <v>2215</v>
      </c>
      <c r="C284" s="88" t="s">
        <v>2216</v>
      </c>
      <c r="D284" s="89" t="s">
        <v>508</v>
      </c>
      <c r="E284" s="89" t="s">
        <v>124</v>
      </c>
      <c r="F284" s="102">
        <v>45168</v>
      </c>
      <c r="G284" s="91">
        <v>110.40285400000002</v>
      </c>
      <c r="H284" s="103">
        <v>-0.54898599999999997</v>
      </c>
      <c r="I284" s="91">
        <v>-6.0609600000000009E-4</v>
      </c>
      <c r="J284" s="92">
        <f t="shared" si="4"/>
        <v>2.4948689846656031E-4</v>
      </c>
      <c r="K284" s="92">
        <f>I284/'סכום נכסי הקרן'!$C$42</f>
        <v>-8.1944835668093404E-7</v>
      </c>
    </row>
    <row r="285" spans="2:11">
      <c r="B285" s="87" t="s">
        <v>2217</v>
      </c>
      <c r="C285" s="88" t="s">
        <v>2218</v>
      </c>
      <c r="D285" s="89" t="s">
        <v>508</v>
      </c>
      <c r="E285" s="89" t="s">
        <v>120</v>
      </c>
      <c r="F285" s="102">
        <v>45166</v>
      </c>
      <c r="G285" s="91">
        <v>412.17500700000005</v>
      </c>
      <c r="H285" s="103">
        <v>1.032483</v>
      </c>
      <c r="I285" s="91">
        <v>4.2556370000000013E-3</v>
      </c>
      <c r="J285" s="92">
        <f t="shared" si="4"/>
        <v>-1.7517450637020164E-3</v>
      </c>
      <c r="K285" s="92">
        <f>I285/'סכום נכסי הקרן'!$C$42</f>
        <v>5.753667317191634E-6</v>
      </c>
    </row>
    <row r="286" spans="2:11">
      <c r="B286" s="87" t="s">
        <v>2219</v>
      </c>
      <c r="C286" s="88" t="s">
        <v>2220</v>
      </c>
      <c r="D286" s="89" t="s">
        <v>508</v>
      </c>
      <c r="E286" s="89" t="s">
        <v>120</v>
      </c>
      <c r="F286" s="102">
        <v>45167</v>
      </c>
      <c r="G286" s="91">
        <v>292.12781800000005</v>
      </c>
      <c r="H286" s="103">
        <v>1.312535</v>
      </c>
      <c r="I286" s="91">
        <v>3.8342810000000001E-3</v>
      </c>
      <c r="J286" s="92">
        <f t="shared" si="4"/>
        <v>-1.5783025701196858E-3</v>
      </c>
      <c r="K286" s="92">
        <f>I286/'סכום נכסי הקרן'!$C$42</f>
        <v>5.1839894414464507E-6</v>
      </c>
    </row>
    <row r="287" spans="2:11">
      <c r="B287" s="87" t="s">
        <v>2221</v>
      </c>
      <c r="C287" s="88" t="s">
        <v>2222</v>
      </c>
      <c r="D287" s="89" t="s">
        <v>508</v>
      </c>
      <c r="E287" s="89" t="s">
        <v>122</v>
      </c>
      <c r="F287" s="102">
        <v>45145</v>
      </c>
      <c r="G287" s="91">
        <v>20265.500000000004</v>
      </c>
      <c r="H287" s="103">
        <v>-4.0401170000000004</v>
      </c>
      <c r="I287" s="91">
        <v>-0.81875000000000009</v>
      </c>
      <c r="J287" s="92">
        <f t="shared" si="4"/>
        <v>0.3370215248401181</v>
      </c>
      <c r="K287" s="92">
        <f>I287/'סכום נכסי הקרן'!$C$42</f>
        <v>-1.1069588679557605E-3</v>
      </c>
    </row>
    <row r="288" spans="2:11">
      <c r="B288" s="87" t="s">
        <v>2223</v>
      </c>
      <c r="C288" s="88" t="s">
        <v>2224</v>
      </c>
      <c r="D288" s="89" t="s">
        <v>508</v>
      </c>
      <c r="E288" s="89" t="s">
        <v>123</v>
      </c>
      <c r="F288" s="102">
        <v>45167</v>
      </c>
      <c r="G288" s="91">
        <v>302.33743000000004</v>
      </c>
      <c r="H288" s="103">
        <v>-2.7175989999999999</v>
      </c>
      <c r="I288" s="91">
        <v>-8.2163179999999985E-3</v>
      </c>
      <c r="J288" s="92">
        <f t="shared" si="4"/>
        <v>3.3820775828168658E-3</v>
      </c>
      <c r="K288" s="92">
        <f>I288/'סכום נכסי הקרן'!$C$42</f>
        <v>-1.1108550927687984E-5</v>
      </c>
    </row>
    <row r="289" spans="2:11">
      <c r="B289" s="87" t="s">
        <v>2225</v>
      </c>
      <c r="C289" s="88" t="s">
        <v>2226</v>
      </c>
      <c r="D289" s="89" t="s">
        <v>508</v>
      </c>
      <c r="E289" s="89" t="s">
        <v>120</v>
      </c>
      <c r="F289" s="102">
        <v>45127</v>
      </c>
      <c r="G289" s="91">
        <v>236.61907100000005</v>
      </c>
      <c r="H289" s="103">
        <v>-7.8614119999999996</v>
      </c>
      <c r="I289" s="91">
        <v>-1.8601600000000006E-2</v>
      </c>
      <c r="J289" s="92">
        <f t="shared" si="4"/>
        <v>7.6569643926301589E-3</v>
      </c>
      <c r="K289" s="92">
        <f>I289/'סכום נכסי הקרן'!$C$42</f>
        <v>-2.5149564675622449E-5</v>
      </c>
    </row>
    <row r="290" spans="2:11">
      <c r="B290" s="87" t="s">
        <v>2227</v>
      </c>
      <c r="C290" s="88" t="s">
        <v>2228</v>
      </c>
      <c r="D290" s="89" t="s">
        <v>508</v>
      </c>
      <c r="E290" s="89" t="s">
        <v>120</v>
      </c>
      <c r="F290" s="102">
        <v>45127</v>
      </c>
      <c r="G290" s="91">
        <v>615.72856400000012</v>
      </c>
      <c r="H290" s="103">
        <v>-7.8351649999999999</v>
      </c>
      <c r="I290" s="91">
        <v>-4.8243350000000004E-2</v>
      </c>
      <c r="J290" s="92">
        <f t="shared" si="4"/>
        <v>1.9858378479872381E-2</v>
      </c>
      <c r="K290" s="92">
        <f>I290/'סכום נכסי הקרן'!$C$42</f>
        <v>-6.5225531728114257E-5</v>
      </c>
    </row>
    <row r="291" spans="2:11">
      <c r="B291" s="87" t="s">
        <v>2229</v>
      </c>
      <c r="C291" s="88" t="s">
        <v>2230</v>
      </c>
      <c r="D291" s="89" t="s">
        <v>508</v>
      </c>
      <c r="E291" s="89" t="s">
        <v>120</v>
      </c>
      <c r="F291" s="102">
        <v>45127</v>
      </c>
      <c r="G291" s="91">
        <v>537.09890299999995</v>
      </c>
      <c r="H291" s="103">
        <v>-7.8288039999999999</v>
      </c>
      <c r="I291" s="91">
        <v>-4.2048422000000009E-2</v>
      </c>
      <c r="J291" s="92">
        <f t="shared" si="4"/>
        <v>1.73083643353414E-2</v>
      </c>
      <c r="K291" s="92">
        <f>I291/'סכום נכסי הקרן'!$C$42</f>
        <v>-5.6849921974285319E-5</v>
      </c>
    </row>
    <row r="292" spans="2:11">
      <c r="B292" s="87" t="s">
        <v>2231</v>
      </c>
      <c r="C292" s="88" t="s">
        <v>2232</v>
      </c>
      <c r="D292" s="89" t="s">
        <v>508</v>
      </c>
      <c r="E292" s="89" t="s">
        <v>120</v>
      </c>
      <c r="F292" s="102">
        <v>45168</v>
      </c>
      <c r="G292" s="91">
        <v>175.92496000000003</v>
      </c>
      <c r="H292" s="103">
        <v>-2.2661950000000002</v>
      </c>
      <c r="I292" s="91">
        <v>-3.9868030000000006E-3</v>
      </c>
      <c r="J292" s="92">
        <f t="shared" si="4"/>
        <v>1.6410851008209556E-3</v>
      </c>
      <c r="K292" s="92">
        <f>I292/'סכום נכסי הקרן'!$C$42</f>
        <v>-5.3902008374261135E-6</v>
      </c>
    </row>
    <row r="293" spans="2:11">
      <c r="B293" s="87" t="s">
        <v>2233</v>
      </c>
      <c r="C293" s="88" t="s">
        <v>2234</v>
      </c>
      <c r="D293" s="89" t="s">
        <v>508</v>
      </c>
      <c r="E293" s="89" t="s">
        <v>120</v>
      </c>
      <c r="F293" s="102">
        <v>45166</v>
      </c>
      <c r="G293" s="91">
        <v>351.84992000000005</v>
      </c>
      <c r="H293" s="103">
        <v>-2.2033010000000002</v>
      </c>
      <c r="I293" s="91">
        <v>-7.752313000000002E-3</v>
      </c>
      <c r="J293" s="92">
        <f t="shared" si="4"/>
        <v>3.1910795093714455E-3</v>
      </c>
      <c r="K293" s="92">
        <f>I293/'סכום נכסי הקרן'!$C$42</f>
        <v>-1.0481211142007607E-5</v>
      </c>
    </row>
    <row r="294" spans="2:11">
      <c r="B294" s="87" t="s">
        <v>2235</v>
      </c>
      <c r="C294" s="88" t="s">
        <v>2236</v>
      </c>
      <c r="D294" s="89" t="s">
        <v>508</v>
      </c>
      <c r="E294" s="89" t="s">
        <v>120</v>
      </c>
      <c r="F294" s="102">
        <v>45166</v>
      </c>
      <c r="G294" s="91">
        <v>105.55497600000001</v>
      </c>
      <c r="H294" s="103">
        <v>-2.166172</v>
      </c>
      <c r="I294" s="91">
        <v>-2.2865030000000005E-3</v>
      </c>
      <c r="J294" s="92">
        <f t="shared" si="4"/>
        <v>9.4119172838046366E-4</v>
      </c>
      <c r="K294" s="92">
        <f>I294/'סכום נכסי הקרן'!$C$42</f>
        <v>-3.0913768213220773E-6</v>
      </c>
    </row>
    <row r="295" spans="2:11">
      <c r="B295" s="87" t="s">
        <v>2237</v>
      </c>
      <c r="C295" s="88" t="s">
        <v>2238</v>
      </c>
      <c r="D295" s="89" t="s">
        <v>508</v>
      </c>
      <c r="E295" s="89" t="s">
        <v>120</v>
      </c>
      <c r="F295" s="102">
        <v>45168</v>
      </c>
      <c r="G295" s="91">
        <v>140.73996800000003</v>
      </c>
      <c r="H295" s="103">
        <v>-2.162604</v>
      </c>
      <c r="I295" s="91">
        <v>-3.0436480000000004E-3</v>
      </c>
      <c r="J295" s="92">
        <f t="shared" si="4"/>
        <v>1.2528548275255887E-3</v>
      </c>
      <c r="K295" s="92">
        <f>I295/'סכום נכסי הקרן'!$C$42</f>
        <v>-4.1150450620284762E-6</v>
      </c>
    </row>
    <row r="296" spans="2:11">
      <c r="B296" s="87" t="s">
        <v>2239</v>
      </c>
      <c r="C296" s="88" t="s">
        <v>2240</v>
      </c>
      <c r="D296" s="89" t="s">
        <v>508</v>
      </c>
      <c r="E296" s="89" t="s">
        <v>120</v>
      </c>
      <c r="F296" s="102">
        <v>45189</v>
      </c>
      <c r="G296" s="91">
        <v>131.94372000000004</v>
      </c>
      <c r="H296" s="103">
        <v>-0.74099099999999996</v>
      </c>
      <c r="I296" s="91">
        <v>-9.7769100000000015E-4</v>
      </c>
      <c r="J296" s="92">
        <f t="shared" si="4"/>
        <v>4.0244630429613429E-4</v>
      </c>
      <c r="K296" s="92">
        <f>I296/'סכום נכסי הקרן'!$C$42</f>
        <v>-1.3218488214601961E-6</v>
      </c>
    </row>
    <row r="297" spans="2:11">
      <c r="B297" s="87" t="s">
        <v>2241</v>
      </c>
      <c r="C297" s="88" t="s">
        <v>2242</v>
      </c>
      <c r="D297" s="89" t="s">
        <v>508</v>
      </c>
      <c r="E297" s="89" t="s">
        <v>120</v>
      </c>
      <c r="F297" s="102">
        <v>45189</v>
      </c>
      <c r="G297" s="91">
        <v>131.94372000000004</v>
      </c>
      <c r="H297" s="103">
        <v>-0.70283700000000005</v>
      </c>
      <c r="I297" s="91">
        <v>-9.2734900000000006E-4</v>
      </c>
      <c r="J297" s="92">
        <f t="shared" si="4"/>
        <v>3.8172405989491136E-4</v>
      </c>
      <c r="K297" s="92">
        <f>I297/'סכום נכסי הקרן'!$C$42</f>
        <v>-1.2537858922014126E-6</v>
      </c>
    </row>
    <row r="298" spans="2:11">
      <c r="B298" s="87" t="s">
        <v>2243</v>
      </c>
      <c r="C298" s="88" t="s">
        <v>2244</v>
      </c>
      <c r="D298" s="89" t="s">
        <v>508</v>
      </c>
      <c r="E298" s="89" t="s">
        <v>120</v>
      </c>
      <c r="F298" s="102">
        <v>45195</v>
      </c>
      <c r="G298" s="91">
        <v>131.94372000000004</v>
      </c>
      <c r="H298" s="103">
        <v>-3.2599999999999997E-2</v>
      </c>
      <c r="I298" s="91">
        <v>-4.3014000000000005E-5</v>
      </c>
      <c r="J298" s="92">
        <f t="shared" si="4"/>
        <v>1.7705824573401943E-5</v>
      </c>
      <c r="K298" s="92">
        <f>I298/'סכום נכסי הקרן'!$C$42</f>
        <v>-5.8155393888548503E-8</v>
      </c>
    </row>
    <row r="299" spans="2:11">
      <c r="B299" s="87" t="s">
        <v>2245</v>
      </c>
      <c r="C299" s="88" t="s">
        <v>2246</v>
      </c>
      <c r="D299" s="89" t="s">
        <v>508</v>
      </c>
      <c r="E299" s="89" t="s">
        <v>120</v>
      </c>
      <c r="F299" s="102">
        <v>45196</v>
      </c>
      <c r="G299" s="91">
        <v>131.94372000000004</v>
      </c>
      <c r="H299" s="103">
        <v>0.25872400000000001</v>
      </c>
      <c r="I299" s="91">
        <v>3.4137000000000007E-4</v>
      </c>
      <c r="J299" s="92">
        <f t="shared" si="4"/>
        <v>-1.405179089278426E-4</v>
      </c>
      <c r="K299" s="92">
        <f>I299/'סכום נכסי הקרן'!$C$42</f>
        <v>4.6153593740953653E-7</v>
      </c>
    </row>
    <row r="300" spans="2:11">
      <c r="B300" s="87" t="s">
        <v>2247</v>
      </c>
      <c r="C300" s="88" t="s">
        <v>2248</v>
      </c>
      <c r="D300" s="89" t="s">
        <v>508</v>
      </c>
      <c r="E300" s="89" t="s">
        <v>124</v>
      </c>
      <c r="F300" s="102">
        <v>45176</v>
      </c>
      <c r="G300" s="91">
        <v>209.72236600000005</v>
      </c>
      <c r="H300" s="103">
        <v>-1.6319030000000001</v>
      </c>
      <c r="I300" s="91">
        <v>-3.4224660000000003E-3</v>
      </c>
      <c r="J300" s="92">
        <f t="shared" si="4"/>
        <v>1.4087874321019355E-3</v>
      </c>
      <c r="K300" s="92">
        <f>I300/'סכום נכסי הקרן'!$C$42</f>
        <v>-4.6272111010407083E-6</v>
      </c>
    </row>
    <row r="301" spans="2:11">
      <c r="B301" s="87" t="s">
        <v>2249</v>
      </c>
      <c r="C301" s="88" t="s">
        <v>2250</v>
      </c>
      <c r="D301" s="89" t="s">
        <v>508</v>
      </c>
      <c r="E301" s="89" t="s">
        <v>124</v>
      </c>
      <c r="F301" s="102">
        <v>45161</v>
      </c>
      <c r="G301" s="91">
        <v>1197.1112980000003</v>
      </c>
      <c r="H301" s="103">
        <v>-0.84712500000000002</v>
      </c>
      <c r="I301" s="91">
        <v>-1.0141032000000001E-2</v>
      </c>
      <c r="J301" s="92">
        <f t="shared" si="4"/>
        <v>4.1743463427083146E-3</v>
      </c>
      <c r="K301" s="92">
        <f>I301/'סכום נכסי הקרן'!$C$42</f>
        <v>-1.371078510244048E-5</v>
      </c>
    </row>
    <row r="302" spans="2:11">
      <c r="B302" s="87" t="s">
        <v>2251</v>
      </c>
      <c r="C302" s="88" t="s">
        <v>2252</v>
      </c>
      <c r="D302" s="89" t="s">
        <v>508</v>
      </c>
      <c r="E302" s="89" t="s">
        <v>124</v>
      </c>
      <c r="F302" s="102">
        <v>45180</v>
      </c>
      <c r="G302" s="91">
        <v>110.14968000000003</v>
      </c>
      <c r="H302" s="103">
        <v>-0.62245499999999998</v>
      </c>
      <c r="I302" s="91">
        <v>-6.8563300000000016E-4</v>
      </c>
      <c r="J302" s="92">
        <f t="shared" si="4"/>
        <v>2.822266615458989E-4</v>
      </c>
      <c r="K302" s="92">
        <f>I302/'סכום נכסי הקרן'!$C$42</f>
        <v>-9.2698324215341933E-7</v>
      </c>
    </row>
    <row r="303" spans="2:11">
      <c r="B303" s="87" t="s">
        <v>2253</v>
      </c>
      <c r="C303" s="88" t="s">
        <v>2254</v>
      </c>
      <c r="D303" s="89" t="s">
        <v>508</v>
      </c>
      <c r="E303" s="89" t="s">
        <v>120</v>
      </c>
      <c r="F303" s="102">
        <v>45127</v>
      </c>
      <c r="G303" s="91">
        <v>964.25020300000017</v>
      </c>
      <c r="H303" s="103">
        <v>2.4769519999999998</v>
      </c>
      <c r="I303" s="91">
        <v>2.3884014000000002E-2</v>
      </c>
      <c r="J303" s="92">
        <f t="shared" si="4"/>
        <v>-9.8313609985743247E-3</v>
      </c>
      <c r="K303" s="92">
        <f>I303/'סכום נכסי הקרן'!$C$42</f>
        <v>3.2291445617929207E-5</v>
      </c>
    </row>
    <row r="304" spans="2:11">
      <c r="B304" s="87" t="s">
        <v>2255</v>
      </c>
      <c r="C304" s="88" t="s">
        <v>2256</v>
      </c>
      <c r="D304" s="89" t="s">
        <v>508</v>
      </c>
      <c r="E304" s="89" t="s">
        <v>120</v>
      </c>
      <c r="F304" s="102">
        <v>45127</v>
      </c>
      <c r="G304" s="91">
        <v>400.36564900000008</v>
      </c>
      <c r="H304" s="103">
        <v>2.4546519999999998</v>
      </c>
      <c r="I304" s="91">
        <v>9.8275840000000021E-3</v>
      </c>
      <c r="J304" s="92">
        <f t="shared" si="4"/>
        <v>-4.045321948304547E-3</v>
      </c>
      <c r="K304" s="92">
        <f>I304/'סכום נכסי הקרן'!$C$42</f>
        <v>1.3287000011456668E-5</v>
      </c>
    </row>
    <row r="305" spans="2:11">
      <c r="B305" s="87" t="s">
        <v>2257</v>
      </c>
      <c r="C305" s="88" t="s">
        <v>2258</v>
      </c>
      <c r="D305" s="89" t="s">
        <v>508</v>
      </c>
      <c r="E305" s="89" t="s">
        <v>120</v>
      </c>
      <c r="F305" s="102">
        <v>45127</v>
      </c>
      <c r="G305" s="91">
        <v>300.16880800000007</v>
      </c>
      <c r="H305" s="103">
        <v>2.4204590000000001</v>
      </c>
      <c r="I305" s="91">
        <v>7.2654620000000012E-3</v>
      </c>
      <c r="J305" s="92">
        <f t="shared" si="4"/>
        <v>-2.9906773519486219E-3</v>
      </c>
      <c r="K305" s="92">
        <f>I305/'סכום נכסי הקרן'!$C$42</f>
        <v>9.8229833168801187E-6</v>
      </c>
    </row>
    <row r="306" spans="2:11">
      <c r="B306" s="87" t="s">
        <v>2259</v>
      </c>
      <c r="C306" s="88" t="s">
        <v>2260</v>
      </c>
      <c r="D306" s="89" t="s">
        <v>508</v>
      </c>
      <c r="E306" s="89" t="s">
        <v>122</v>
      </c>
      <c r="F306" s="102">
        <v>45195</v>
      </c>
      <c r="G306" s="91">
        <v>279.673517</v>
      </c>
      <c r="H306" s="103">
        <v>-0.11927400000000001</v>
      </c>
      <c r="I306" s="91">
        <v>-3.3357800000000006E-4</v>
      </c>
      <c r="J306" s="92">
        <f t="shared" si="4"/>
        <v>1.3731049308472295E-4</v>
      </c>
      <c r="K306" s="92">
        <f>I306/'סכום נכסי הקרן'!$C$42</f>
        <v>-4.5100106901367541E-7</v>
      </c>
    </row>
    <row r="307" spans="2:11">
      <c r="B307" s="87" t="s">
        <v>2261</v>
      </c>
      <c r="C307" s="88" t="s">
        <v>2262</v>
      </c>
      <c r="D307" s="89" t="s">
        <v>508</v>
      </c>
      <c r="E307" s="89" t="s">
        <v>122</v>
      </c>
      <c r="F307" s="102">
        <v>45195</v>
      </c>
      <c r="G307" s="91">
        <v>279.73906000000005</v>
      </c>
      <c r="H307" s="103">
        <v>-9.5815999999999998E-2</v>
      </c>
      <c r="I307" s="91">
        <v>-2.6803400000000006E-4</v>
      </c>
      <c r="J307" s="92">
        <f t="shared" si="4"/>
        <v>1.1033065940640761E-4</v>
      </c>
      <c r="K307" s="92">
        <f>I307/'סכום נכסי הקרן'!$C$42</f>
        <v>-3.6238487110064655E-7</v>
      </c>
    </row>
    <row r="308" spans="2:11">
      <c r="B308" s="87" t="s">
        <v>2263</v>
      </c>
      <c r="C308" s="88" t="s">
        <v>2264</v>
      </c>
      <c r="D308" s="89" t="s">
        <v>508</v>
      </c>
      <c r="E308" s="89" t="s">
        <v>122</v>
      </c>
      <c r="F308" s="102">
        <v>45078</v>
      </c>
      <c r="G308" s="91">
        <v>1382.1547800000003</v>
      </c>
      <c r="H308" s="103">
        <v>1.3257589999999999</v>
      </c>
      <c r="I308" s="91">
        <v>1.8324046E-2</v>
      </c>
      <c r="J308" s="92">
        <f t="shared" si="4"/>
        <v>-7.5427150218753784E-3</v>
      </c>
      <c r="K308" s="92">
        <f>I308/'סכום נכסי הקרן'!$C$42</f>
        <v>2.477430866140981E-5</v>
      </c>
    </row>
    <row r="309" spans="2:11">
      <c r="B309" s="87" t="s">
        <v>2263</v>
      </c>
      <c r="C309" s="88" t="s">
        <v>2265</v>
      </c>
      <c r="D309" s="89" t="s">
        <v>508</v>
      </c>
      <c r="E309" s="89" t="s">
        <v>122</v>
      </c>
      <c r="F309" s="102">
        <v>45078</v>
      </c>
      <c r="G309" s="91">
        <v>577.7135770000001</v>
      </c>
      <c r="H309" s="103">
        <v>1.3257589999999999</v>
      </c>
      <c r="I309" s="91">
        <v>7.6590920000000019E-3</v>
      </c>
      <c r="J309" s="92">
        <f t="shared" si="4"/>
        <v>-3.1527070103581681E-3</v>
      </c>
      <c r="K309" s="92">
        <f>I309/'סכום נכסי הקרן'!$C$42</f>
        <v>1.0355175340322472E-5</v>
      </c>
    </row>
    <row r="310" spans="2:11">
      <c r="B310" s="87" t="s">
        <v>2266</v>
      </c>
      <c r="C310" s="88" t="s">
        <v>2267</v>
      </c>
      <c r="D310" s="89" t="s">
        <v>508</v>
      </c>
      <c r="E310" s="89" t="s">
        <v>122</v>
      </c>
      <c r="F310" s="102">
        <v>45078</v>
      </c>
      <c r="G310" s="91">
        <v>352.59050500000006</v>
      </c>
      <c r="H310" s="103">
        <v>1.3257589999999999</v>
      </c>
      <c r="I310" s="91">
        <v>4.6745020000000014E-3</v>
      </c>
      <c r="J310" s="92">
        <f t="shared" si="4"/>
        <v>-1.924162188590146E-3</v>
      </c>
      <c r="K310" s="92">
        <f>I310/'סכום נכסי הקרן'!$C$42</f>
        <v>6.3199773339565682E-6</v>
      </c>
    </row>
    <row r="311" spans="2:11">
      <c r="B311" s="87" t="s">
        <v>2268</v>
      </c>
      <c r="C311" s="88" t="s">
        <v>2269</v>
      </c>
      <c r="D311" s="89" t="s">
        <v>508</v>
      </c>
      <c r="E311" s="89" t="s">
        <v>122</v>
      </c>
      <c r="F311" s="102">
        <v>45181</v>
      </c>
      <c r="G311" s="91">
        <v>779.62843600000008</v>
      </c>
      <c r="H311" s="103">
        <v>1.2325010000000001</v>
      </c>
      <c r="I311" s="91">
        <v>9.6089250000000008E-3</v>
      </c>
      <c r="J311" s="92">
        <f t="shared" si="4"/>
        <v>-3.9553154877243748E-3</v>
      </c>
      <c r="K311" s="92">
        <f>I311/'סכום נכסי הקרן'!$C$42</f>
        <v>1.2991370675141138E-5</v>
      </c>
    </row>
    <row r="312" spans="2:11">
      <c r="B312" s="87" t="s">
        <v>2270</v>
      </c>
      <c r="C312" s="88" t="s">
        <v>2271</v>
      </c>
      <c r="D312" s="89" t="s">
        <v>508</v>
      </c>
      <c r="E312" s="89" t="s">
        <v>122</v>
      </c>
      <c r="F312" s="102">
        <v>45181</v>
      </c>
      <c r="G312" s="91">
        <v>283.55368400000003</v>
      </c>
      <c r="H312" s="103">
        <v>1.2507649999999999</v>
      </c>
      <c r="I312" s="91">
        <v>3.546589000000001E-3</v>
      </c>
      <c r="J312" s="92">
        <f t="shared" si="4"/>
        <v>-1.4598801010823692E-3</v>
      </c>
      <c r="K312" s="92">
        <f>I312/'סכום נכסי הקרן'!$C$42</f>
        <v>4.7950267414282185E-6</v>
      </c>
    </row>
    <row r="313" spans="2:11">
      <c r="B313" s="87" t="s">
        <v>2272</v>
      </c>
      <c r="C313" s="88" t="s">
        <v>2273</v>
      </c>
      <c r="D313" s="89" t="s">
        <v>508</v>
      </c>
      <c r="E313" s="89" t="s">
        <v>122</v>
      </c>
      <c r="F313" s="102">
        <v>45176</v>
      </c>
      <c r="G313" s="91">
        <v>1276.0505670000002</v>
      </c>
      <c r="H313" s="103">
        <v>1.188712</v>
      </c>
      <c r="I313" s="91">
        <v>1.5168570000000003E-2</v>
      </c>
      <c r="J313" s="92">
        <f t="shared" si="4"/>
        <v>-6.2438285081454301E-3</v>
      </c>
      <c r="K313" s="92">
        <f>I313/'סכום נכסי הקרן'!$C$42</f>
        <v>2.0508070932162092E-5</v>
      </c>
    </row>
    <row r="314" spans="2:11">
      <c r="B314" s="87" t="s">
        <v>2274</v>
      </c>
      <c r="C314" s="88" t="s">
        <v>2275</v>
      </c>
      <c r="D314" s="89" t="s">
        <v>508</v>
      </c>
      <c r="E314" s="89" t="s">
        <v>122</v>
      </c>
      <c r="F314" s="102">
        <v>45181</v>
      </c>
      <c r="G314" s="91">
        <v>1161.6021760000003</v>
      </c>
      <c r="H314" s="103">
        <v>1.2598940000000001</v>
      </c>
      <c r="I314" s="91">
        <v>1.4634958000000002E-2</v>
      </c>
      <c r="J314" s="92">
        <f t="shared" si="4"/>
        <v>-6.0241781509997984E-3</v>
      </c>
      <c r="K314" s="92">
        <f>I314/'סכום נכסי הקרן'!$C$42</f>
        <v>1.9786621728561958E-5</v>
      </c>
    </row>
    <row r="315" spans="2:11">
      <c r="B315" s="87" t="s">
        <v>2276</v>
      </c>
      <c r="C315" s="88" t="s">
        <v>2277</v>
      </c>
      <c r="D315" s="89" t="s">
        <v>508</v>
      </c>
      <c r="E315" s="89" t="s">
        <v>122</v>
      </c>
      <c r="F315" s="102">
        <v>45176</v>
      </c>
      <c r="G315" s="91">
        <v>403.37744600000008</v>
      </c>
      <c r="H315" s="103">
        <v>1.2069799999999999</v>
      </c>
      <c r="I315" s="91">
        <v>4.8686860000000005E-3</v>
      </c>
      <c r="J315" s="92">
        <f t="shared" si="4"/>
        <v>-2.0040940209926539E-3</v>
      </c>
      <c r="K315" s="92">
        <f>I315/'סכום נכסי הקרן'!$C$42</f>
        <v>6.5825162051811425E-6</v>
      </c>
    </row>
    <row r="316" spans="2:11">
      <c r="B316" s="87" t="s">
        <v>2278</v>
      </c>
      <c r="C316" s="88" t="s">
        <v>2279</v>
      </c>
      <c r="D316" s="89" t="s">
        <v>508</v>
      </c>
      <c r="E316" s="89" t="s">
        <v>122</v>
      </c>
      <c r="F316" s="102">
        <v>45176</v>
      </c>
      <c r="G316" s="91">
        <v>500.76002700000004</v>
      </c>
      <c r="H316" s="103">
        <v>1.2069799999999999</v>
      </c>
      <c r="I316" s="91">
        <v>6.044074E-3</v>
      </c>
      <c r="J316" s="92">
        <f t="shared" si="4"/>
        <v>-2.4879182115743657E-3</v>
      </c>
      <c r="K316" s="92">
        <f>I316/'סכום נכסי הקרן'!$C$42</f>
        <v>8.1716535119155355E-6</v>
      </c>
    </row>
    <row r="317" spans="2:11">
      <c r="B317" s="87" t="s">
        <v>2280</v>
      </c>
      <c r="C317" s="88" t="s">
        <v>2281</v>
      </c>
      <c r="D317" s="89" t="s">
        <v>508</v>
      </c>
      <c r="E317" s="89" t="s">
        <v>122</v>
      </c>
      <c r="F317" s="102">
        <v>45175</v>
      </c>
      <c r="G317" s="91">
        <v>441.141347</v>
      </c>
      <c r="H317" s="103">
        <v>1.4078489999999999</v>
      </c>
      <c r="I317" s="91">
        <v>6.2106050000000001E-3</v>
      </c>
      <c r="J317" s="92">
        <f t="shared" si="4"/>
        <v>-2.5564672577461514E-3</v>
      </c>
      <c r="K317" s="92">
        <f>I317/'סכום נכסי הקרן'!$C$42</f>
        <v>8.3968052276279523E-6</v>
      </c>
    </row>
    <row r="318" spans="2:11">
      <c r="B318" s="87" t="s">
        <v>2282</v>
      </c>
      <c r="C318" s="88" t="s">
        <v>2283</v>
      </c>
      <c r="D318" s="89" t="s">
        <v>508</v>
      </c>
      <c r="E318" s="89" t="s">
        <v>122</v>
      </c>
      <c r="F318" s="102">
        <v>45183</v>
      </c>
      <c r="G318" s="91">
        <v>2025.2894310000004</v>
      </c>
      <c r="H318" s="103">
        <v>1.324182</v>
      </c>
      <c r="I318" s="91">
        <v>2.6818509000000001E-2</v>
      </c>
      <c r="J318" s="92">
        <f t="shared" si="4"/>
        <v>-1.1039285248388923E-2</v>
      </c>
      <c r="K318" s="92">
        <f>I318/'סכום נכסי הקרן'!$C$42</f>
        <v>3.6258914641711603E-5</v>
      </c>
    </row>
    <row r="319" spans="2:11">
      <c r="B319" s="87" t="s">
        <v>2282</v>
      </c>
      <c r="C319" s="88" t="s">
        <v>2284</v>
      </c>
      <c r="D319" s="89" t="s">
        <v>508</v>
      </c>
      <c r="E319" s="89" t="s">
        <v>122</v>
      </c>
      <c r="F319" s="102">
        <v>45183</v>
      </c>
      <c r="G319" s="91">
        <v>483.46894700000013</v>
      </c>
      <c r="H319" s="103">
        <v>1.324182</v>
      </c>
      <c r="I319" s="91">
        <v>6.4020070000000012E-3</v>
      </c>
      <c r="J319" s="92">
        <f t="shared" si="4"/>
        <v>-2.6352539373155543E-3</v>
      </c>
      <c r="K319" s="92">
        <f>I319/'סכום נכסי הקרן'!$C$42</f>
        <v>8.6555828047204342E-6</v>
      </c>
    </row>
    <row r="320" spans="2:11">
      <c r="B320" s="87" t="s">
        <v>2285</v>
      </c>
      <c r="C320" s="88" t="s">
        <v>2286</v>
      </c>
      <c r="D320" s="89" t="s">
        <v>508</v>
      </c>
      <c r="E320" s="89" t="s">
        <v>122</v>
      </c>
      <c r="F320" s="102">
        <v>45183</v>
      </c>
      <c r="G320" s="91">
        <v>314.35512100000005</v>
      </c>
      <c r="H320" s="103">
        <v>1.324182</v>
      </c>
      <c r="I320" s="91">
        <v>4.1626320000000012E-3</v>
      </c>
      <c r="J320" s="92">
        <f t="shared" si="4"/>
        <v>-1.7134614766268956E-3</v>
      </c>
      <c r="K320" s="92">
        <f>I320/'סכום נכסי הקרן'!$C$42</f>
        <v>5.6279235498460145E-6</v>
      </c>
    </row>
    <row r="321" spans="2:11">
      <c r="B321" s="87" t="s">
        <v>2287</v>
      </c>
      <c r="C321" s="88" t="s">
        <v>2288</v>
      </c>
      <c r="D321" s="89" t="s">
        <v>508</v>
      </c>
      <c r="E321" s="89" t="s">
        <v>122</v>
      </c>
      <c r="F321" s="102">
        <v>45183</v>
      </c>
      <c r="G321" s="91">
        <v>1749.9178970000003</v>
      </c>
      <c r="H321" s="103">
        <v>1.328735</v>
      </c>
      <c r="I321" s="91">
        <v>2.3251774000000006E-2</v>
      </c>
      <c r="J321" s="92">
        <f t="shared" si="4"/>
        <v>-9.5711124625561077E-3</v>
      </c>
      <c r="K321" s="92">
        <f>I321/'סכום נכסי הקרן'!$C$42</f>
        <v>3.1436650290080236E-5</v>
      </c>
    </row>
    <row r="322" spans="2:11">
      <c r="B322" s="87" t="s">
        <v>2289</v>
      </c>
      <c r="C322" s="88" t="s">
        <v>2290</v>
      </c>
      <c r="D322" s="89" t="s">
        <v>508</v>
      </c>
      <c r="E322" s="89" t="s">
        <v>122</v>
      </c>
      <c r="F322" s="102">
        <v>45161</v>
      </c>
      <c r="G322" s="91">
        <v>357.83397400000007</v>
      </c>
      <c r="H322" s="103">
        <v>2.2150789999999998</v>
      </c>
      <c r="I322" s="91">
        <v>7.9263040000000003E-3</v>
      </c>
      <c r="J322" s="92">
        <f t="shared" si="4"/>
        <v>-3.2626993104443694E-3</v>
      </c>
      <c r="K322" s="92">
        <f>I322/'סכום נכסי הקרן'!$C$42</f>
        <v>1.0716448858519958E-5</v>
      </c>
    </row>
    <row r="323" spans="2:11">
      <c r="B323" s="87" t="s">
        <v>2291</v>
      </c>
      <c r="C323" s="88" t="s">
        <v>2292</v>
      </c>
      <c r="D323" s="89" t="s">
        <v>508</v>
      </c>
      <c r="E323" s="89" t="s">
        <v>122</v>
      </c>
      <c r="F323" s="102">
        <v>45099</v>
      </c>
      <c r="G323" s="91">
        <v>1110.6274160000003</v>
      </c>
      <c r="H323" s="103">
        <v>4.0834000000000001</v>
      </c>
      <c r="I323" s="91">
        <v>4.5351356000000002E-2</v>
      </c>
      <c r="J323" s="92">
        <f t="shared" si="4"/>
        <v>-1.8667948888778062E-2</v>
      </c>
      <c r="K323" s="92">
        <f>I323/'סכום נכסי הקרן'!$C$42</f>
        <v>6.1315524516664048E-5</v>
      </c>
    </row>
    <row r="324" spans="2:11">
      <c r="B324" s="87" t="s">
        <v>2291</v>
      </c>
      <c r="C324" s="88" t="s">
        <v>2293</v>
      </c>
      <c r="D324" s="89" t="s">
        <v>508</v>
      </c>
      <c r="E324" s="89" t="s">
        <v>122</v>
      </c>
      <c r="F324" s="102">
        <v>45099</v>
      </c>
      <c r="G324" s="91">
        <v>278.05650800000001</v>
      </c>
      <c r="H324" s="103">
        <v>4.0834000000000001</v>
      </c>
      <c r="I324" s="91">
        <v>1.1354158000000001E-2</v>
      </c>
      <c r="J324" s="92">
        <f t="shared" si="4"/>
        <v>-4.6737046014480926E-3</v>
      </c>
      <c r="K324" s="92">
        <f>I324/'סכום נכסי הקרן'!$C$42</f>
        <v>1.5350944593918587E-5</v>
      </c>
    </row>
    <row r="325" spans="2:11">
      <c r="B325" s="87" t="s">
        <v>2294</v>
      </c>
      <c r="C325" s="88" t="s">
        <v>2295</v>
      </c>
      <c r="D325" s="89" t="s">
        <v>508</v>
      </c>
      <c r="E325" s="89" t="s">
        <v>122</v>
      </c>
      <c r="F325" s="102">
        <v>45148</v>
      </c>
      <c r="G325" s="91">
        <v>257.82462000000004</v>
      </c>
      <c r="H325" s="103">
        <v>4.1136619999999997</v>
      </c>
      <c r="I325" s="91">
        <v>1.0606032000000003E-2</v>
      </c>
      <c r="J325" s="92">
        <f t="shared" si="4"/>
        <v>-4.3657539873503369E-3</v>
      </c>
      <c r="K325" s="92">
        <f>I325/'סכום נכסי הקרן'!$C$42</f>
        <v>1.4339470138897799E-5</v>
      </c>
    </row>
    <row r="326" spans="2:11">
      <c r="B326" s="87" t="s">
        <v>2296</v>
      </c>
      <c r="C326" s="88" t="s">
        <v>2297</v>
      </c>
      <c r="D326" s="89" t="s">
        <v>508</v>
      </c>
      <c r="E326" s="89" t="s">
        <v>122</v>
      </c>
      <c r="F326" s="102">
        <v>45148</v>
      </c>
      <c r="G326" s="91">
        <v>292.32600700000006</v>
      </c>
      <c r="H326" s="103">
        <v>4.2417959999999999</v>
      </c>
      <c r="I326" s="91">
        <v>1.2399872000000003E-2</v>
      </c>
      <c r="J326" s="92">
        <f t="shared" si="4"/>
        <v>-5.1041511685646235E-3</v>
      </c>
      <c r="K326" s="92">
        <f>I326/'סכום נכסי הקרן'!$C$42</f>
        <v>1.6764761248142089E-5</v>
      </c>
    </row>
    <row r="327" spans="2:11">
      <c r="B327" s="87" t="s">
        <v>2296</v>
      </c>
      <c r="C327" s="88" t="s">
        <v>2298</v>
      </c>
      <c r="D327" s="89" t="s">
        <v>508</v>
      </c>
      <c r="E327" s="89" t="s">
        <v>122</v>
      </c>
      <c r="F327" s="102">
        <v>45148</v>
      </c>
      <c r="G327" s="91">
        <v>206.45311100000004</v>
      </c>
      <c r="H327" s="103">
        <v>4.2417959999999999</v>
      </c>
      <c r="I327" s="91">
        <v>8.757319000000003E-3</v>
      </c>
      <c r="J327" s="92">
        <f t="shared" si="4"/>
        <v>-3.6047694691802613E-3</v>
      </c>
      <c r="K327" s="92">
        <f>I327/'סכום נכסי הקרן'!$C$42</f>
        <v>1.1839990139319054E-5</v>
      </c>
    </row>
    <row r="328" spans="2:11">
      <c r="B328" s="87" t="s">
        <v>2299</v>
      </c>
      <c r="C328" s="88" t="s">
        <v>2300</v>
      </c>
      <c r="D328" s="89" t="s">
        <v>508</v>
      </c>
      <c r="E328" s="89" t="s">
        <v>122</v>
      </c>
      <c r="F328" s="102">
        <v>45133</v>
      </c>
      <c r="G328" s="91">
        <v>439.31092500000005</v>
      </c>
      <c r="H328" s="103">
        <v>4.4818499999999997</v>
      </c>
      <c r="I328" s="91">
        <v>1.9689256000000002E-2</v>
      </c>
      <c r="J328" s="92">
        <f t="shared" si="4"/>
        <v>-8.1046755176640544E-3</v>
      </c>
      <c r="K328" s="92">
        <f>I328/'סכום נכסי הקרן'!$C$42</f>
        <v>2.6620087368123562E-5</v>
      </c>
    </row>
    <row r="329" spans="2:11">
      <c r="B329" s="87" t="s">
        <v>2301</v>
      </c>
      <c r="C329" s="88" t="s">
        <v>2302</v>
      </c>
      <c r="D329" s="89" t="s">
        <v>508</v>
      </c>
      <c r="E329" s="89" t="s">
        <v>122</v>
      </c>
      <c r="F329" s="102">
        <v>45133</v>
      </c>
      <c r="G329" s="91">
        <v>1869.2988820000005</v>
      </c>
      <c r="H329" s="103">
        <v>4.5245829999999998</v>
      </c>
      <c r="I329" s="91">
        <v>8.4577988000000021E-2</v>
      </c>
      <c r="J329" s="92">
        <f t="shared" si="4"/>
        <v>-3.4814781659443315E-2</v>
      </c>
      <c r="K329" s="92">
        <f>I329/'סכום נכסי הקרן'!$C$42</f>
        <v>1.143503558478851E-4</v>
      </c>
    </row>
    <row r="330" spans="2:11">
      <c r="B330" s="87" t="s">
        <v>2303</v>
      </c>
      <c r="C330" s="88" t="s">
        <v>2304</v>
      </c>
      <c r="D330" s="89" t="s">
        <v>508</v>
      </c>
      <c r="E330" s="89" t="s">
        <v>122</v>
      </c>
      <c r="F330" s="102">
        <v>45133</v>
      </c>
      <c r="G330" s="91">
        <v>620.79801100000009</v>
      </c>
      <c r="H330" s="103">
        <v>4.5245829999999998</v>
      </c>
      <c r="I330" s="91">
        <v>2.8088524000000004E-2</v>
      </c>
      <c r="J330" s="92">
        <f t="shared" si="4"/>
        <v>-1.1562060688840615E-2</v>
      </c>
      <c r="K330" s="92">
        <f>I330/'סכום נכסי הקרן'!$C$42</f>
        <v>3.7975988677359648E-5</v>
      </c>
    </row>
    <row r="331" spans="2:11">
      <c r="B331" s="87" t="s">
        <v>2305</v>
      </c>
      <c r="C331" s="88" t="s">
        <v>2306</v>
      </c>
      <c r="D331" s="89" t="s">
        <v>508</v>
      </c>
      <c r="E331" s="89" t="s">
        <v>122</v>
      </c>
      <c r="F331" s="102">
        <v>45133</v>
      </c>
      <c r="G331" s="91">
        <v>827.74549300000012</v>
      </c>
      <c r="H331" s="103">
        <v>4.5262919999999998</v>
      </c>
      <c r="I331" s="91">
        <v>3.746617800000001E-2</v>
      </c>
      <c r="J331" s="92">
        <f t="shared" si="4"/>
        <v>-1.5422178246706917E-2</v>
      </c>
      <c r="K331" s="92">
        <f>I331/'סכום נכסי הקרן'!$C$42</f>
        <v>5.065467845558355E-5</v>
      </c>
    </row>
    <row r="332" spans="2:11">
      <c r="B332" s="87" t="s">
        <v>2307</v>
      </c>
      <c r="C332" s="88" t="s">
        <v>2308</v>
      </c>
      <c r="D332" s="89" t="s">
        <v>508</v>
      </c>
      <c r="E332" s="89" t="s">
        <v>122</v>
      </c>
      <c r="F332" s="102">
        <v>45127</v>
      </c>
      <c r="G332" s="91">
        <v>596.48904100000016</v>
      </c>
      <c r="H332" s="103">
        <v>5.743957</v>
      </c>
      <c r="I332" s="91">
        <v>3.4262072000000011E-2</v>
      </c>
      <c r="J332" s="92">
        <f t="shared" ref="J332:J366" si="5">IFERROR(I332/$I$11,0)</f>
        <v>-1.4103274198011502E-2</v>
      </c>
      <c r="K332" s="92">
        <f>I332/'סכום נכסי הקרן'!$C$42</f>
        <v>4.6322692439619872E-5</v>
      </c>
    </row>
    <row r="333" spans="2:11">
      <c r="B333" s="87" t="s">
        <v>2307</v>
      </c>
      <c r="C333" s="88" t="s">
        <v>2309</v>
      </c>
      <c r="D333" s="89" t="s">
        <v>508</v>
      </c>
      <c r="E333" s="89" t="s">
        <v>122</v>
      </c>
      <c r="F333" s="102">
        <v>45127</v>
      </c>
      <c r="G333" s="91">
        <v>1197.6350490000002</v>
      </c>
      <c r="H333" s="103">
        <v>5.743957</v>
      </c>
      <c r="I333" s="91">
        <v>6.8791638000000002E-2</v>
      </c>
      <c r="J333" s="92">
        <f t="shared" si="5"/>
        <v>-2.8316656775584013E-2</v>
      </c>
      <c r="K333" s="92">
        <f>I333/'סכום נכסי הקרן'!$C$42</f>
        <v>9.300703966449158E-5</v>
      </c>
    </row>
    <row r="334" spans="2:11">
      <c r="B334" s="87" t="s">
        <v>2310</v>
      </c>
      <c r="C334" s="88" t="s">
        <v>2311</v>
      </c>
      <c r="D334" s="89" t="s">
        <v>508</v>
      </c>
      <c r="E334" s="89" t="s">
        <v>122</v>
      </c>
      <c r="F334" s="102">
        <v>45127</v>
      </c>
      <c r="G334" s="91">
        <v>135.33660399999999</v>
      </c>
      <c r="H334" s="103">
        <v>5.743957</v>
      </c>
      <c r="I334" s="91">
        <v>7.7736760000000019E-3</v>
      </c>
      <c r="J334" s="92">
        <f t="shared" si="5"/>
        <v>-3.1998731470327087E-3</v>
      </c>
      <c r="K334" s="92">
        <f>I334/'סכום נכסי הקרן'!$C$42</f>
        <v>1.0510094149392204E-5</v>
      </c>
    </row>
    <row r="335" spans="2:11">
      <c r="B335" s="87" t="s">
        <v>2312</v>
      </c>
      <c r="C335" s="88" t="s">
        <v>2313</v>
      </c>
      <c r="D335" s="89" t="s">
        <v>508</v>
      </c>
      <c r="E335" s="89" t="s">
        <v>122</v>
      </c>
      <c r="F335" s="102">
        <v>45127</v>
      </c>
      <c r="G335" s="91">
        <v>1037.9970840000001</v>
      </c>
      <c r="H335" s="103">
        <v>5.7772860000000001</v>
      </c>
      <c r="I335" s="91">
        <v>5.9968063000000009E-2</v>
      </c>
      <c r="J335" s="92">
        <f t="shared" si="5"/>
        <v>-2.4684614392633E-2</v>
      </c>
      <c r="K335" s="92">
        <f>I335/'סכום נכסי הקרן'!$C$42</f>
        <v>8.1077470695547775E-5</v>
      </c>
    </row>
    <row r="336" spans="2:11">
      <c r="B336" s="87" t="s">
        <v>2314</v>
      </c>
      <c r="C336" s="88" t="s">
        <v>2315</v>
      </c>
      <c r="D336" s="89" t="s">
        <v>508</v>
      </c>
      <c r="E336" s="89" t="s">
        <v>123</v>
      </c>
      <c r="F336" s="102">
        <v>45195</v>
      </c>
      <c r="G336" s="91">
        <v>239.90246200000004</v>
      </c>
      <c r="H336" s="103">
        <v>-0.37175000000000002</v>
      </c>
      <c r="I336" s="91">
        <v>-8.9183700000000025E-4</v>
      </c>
      <c r="J336" s="92">
        <f t="shared" si="5"/>
        <v>3.6710627865506746E-4</v>
      </c>
      <c r="K336" s="92">
        <f>I336/'סכום נכסי הקרן'!$C$42</f>
        <v>-1.2057732835677091E-6</v>
      </c>
    </row>
    <row r="337" spans="2:11">
      <c r="B337" s="87" t="s">
        <v>2316</v>
      </c>
      <c r="C337" s="88" t="s">
        <v>2317</v>
      </c>
      <c r="D337" s="89" t="s">
        <v>508</v>
      </c>
      <c r="E337" s="89" t="s">
        <v>123</v>
      </c>
      <c r="F337" s="102">
        <v>45153</v>
      </c>
      <c r="G337" s="91">
        <v>998.01170100000013</v>
      </c>
      <c r="H337" s="103">
        <v>3.4994689999999999</v>
      </c>
      <c r="I337" s="91">
        <v>3.4925113000000008E-2</v>
      </c>
      <c r="J337" s="92">
        <f t="shared" si="5"/>
        <v>-1.4376201329433201E-2</v>
      </c>
      <c r="K337" s="92">
        <f>I337/'סכום נכסי הקרן'!$C$42</f>
        <v>4.7219131053077281E-5</v>
      </c>
    </row>
    <row r="338" spans="2:11">
      <c r="B338" s="87" t="s">
        <v>2318</v>
      </c>
      <c r="C338" s="88" t="s">
        <v>2319</v>
      </c>
      <c r="D338" s="89" t="s">
        <v>508</v>
      </c>
      <c r="E338" s="89" t="s">
        <v>123</v>
      </c>
      <c r="F338" s="102">
        <v>45153</v>
      </c>
      <c r="G338" s="91">
        <v>332.69809500000008</v>
      </c>
      <c r="H338" s="103">
        <v>3.5074540000000001</v>
      </c>
      <c r="I338" s="91">
        <v>1.1669233000000003E-2</v>
      </c>
      <c r="J338" s="92">
        <f t="shared" si="5"/>
        <v>-4.8033987167934366E-3</v>
      </c>
      <c r="K338" s="92">
        <f>I338/'סכום נכסי הקרן'!$C$42</f>
        <v>1.5776929406524587E-5</v>
      </c>
    </row>
    <row r="339" spans="2:11">
      <c r="B339" s="87" t="s">
        <v>2320</v>
      </c>
      <c r="C339" s="88" t="s">
        <v>2321</v>
      </c>
      <c r="D339" s="89" t="s">
        <v>508</v>
      </c>
      <c r="E339" s="89" t="s">
        <v>123</v>
      </c>
      <c r="F339" s="102">
        <v>45152</v>
      </c>
      <c r="G339" s="91">
        <v>361.43405300000006</v>
      </c>
      <c r="H339" s="103">
        <v>3.5135830000000001</v>
      </c>
      <c r="I339" s="91">
        <v>1.2699284000000002E-2</v>
      </c>
      <c r="J339" s="92">
        <f t="shared" si="5"/>
        <v>-5.2273979335056052E-3</v>
      </c>
      <c r="K339" s="92">
        <f>I339/'סכום נכסי הקרן'!$C$42</f>
        <v>1.7169569515100706E-5</v>
      </c>
    </row>
    <row r="340" spans="2:11">
      <c r="B340" s="87" t="s">
        <v>2322</v>
      </c>
      <c r="C340" s="88" t="s">
        <v>2323</v>
      </c>
      <c r="D340" s="89" t="s">
        <v>508</v>
      </c>
      <c r="E340" s="89" t="s">
        <v>123</v>
      </c>
      <c r="F340" s="102">
        <v>45153</v>
      </c>
      <c r="G340" s="91">
        <v>715.41364000000021</v>
      </c>
      <c r="H340" s="103">
        <v>3.522659</v>
      </c>
      <c r="I340" s="91">
        <v>2.5201585000000006E-2</v>
      </c>
      <c r="J340" s="92">
        <f t="shared" si="5"/>
        <v>-1.0373711884076762E-2</v>
      </c>
      <c r="K340" s="92">
        <f>I340/'סכום נכסי הקרן'!$C$42</f>
        <v>3.4072815880660614E-5</v>
      </c>
    </row>
    <row r="341" spans="2:11">
      <c r="B341" s="87" t="s">
        <v>2324</v>
      </c>
      <c r="C341" s="88" t="s">
        <v>2325</v>
      </c>
      <c r="D341" s="89" t="s">
        <v>508</v>
      </c>
      <c r="E341" s="89" t="s">
        <v>123</v>
      </c>
      <c r="F341" s="102">
        <v>45113</v>
      </c>
      <c r="G341" s="91">
        <v>85.467942000000008</v>
      </c>
      <c r="H341" s="103">
        <v>3.643138</v>
      </c>
      <c r="I341" s="91">
        <v>3.1137150000000004E-3</v>
      </c>
      <c r="J341" s="92">
        <f t="shared" si="5"/>
        <v>-1.2816964607237232E-3</v>
      </c>
      <c r="K341" s="92">
        <f>I341/'סכום נכסי הקרן'!$C$42</f>
        <v>4.2097764049305295E-6</v>
      </c>
    </row>
    <row r="342" spans="2:11">
      <c r="B342" s="87" t="s">
        <v>2324</v>
      </c>
      <c r="C342" s="88" t="s">
        <v>2326</v>
      </c>
      <c r="D342" s="89" t="s">
        <v>508</v>
      </c>
      <c r="E342" s="89" t="s">
        <v>123</v>
      </c>
      <c r="F342" s="102">
        <v>45113</v>
      </c>
      <c r="G342" s="91">
        <v>795.61794700000019</v>
      </c>
      <c r="H342" s="103">
        <v>3.643138</v>
      </c>
      <c r="I342" s="91">
        <v>2.8985462000000004E-2</v>
      </c>
      <c r="J342" s="92">
        <f t="shared" si="5"/>
        <v>-1.1931266688775938E-2</v>
      </c>
      <c r="K342" s="92">
        <f>I342/'סכום נכסי הקרן'!$C$42</f>
        <v>3.9188658568176756E-5</v>
      </c>
    </row>
    <row r="343" spans="2:11">
      <c r="B343" s="87" t="s">
        <v>2327</v>
      </c>
      <c r="C343" s="88" t="s">
        <v>2328</v>
      </c>
      <c r="D343" s="89" t="s">
        <v>508</v>
      </c>
      <c r="E343" s="89" t="s">
        <v>123</v>
      </c>
      <c r="F343" s="102">
        <v>45113</v>
      </c>
      <c r="G343" s="91">
        <v>832.90535600000021</v>
      </c>
      <c r="H343" s="103">
        <v>3.659062</v>
      </c>
      <c r="I343" s="91">
        <v>3.0476520000000003E-2</v>
      </c>
      <c r="J343" s="92">
        <f t="shared" si="5"/>
        <v>-1.2545029914162268E-2</v>
      </c>
      <c r="K343" s="92">
        <f>I343/'סכום נכסי הקרן'!$C$42</f>
        <v>4.1204585133961643E-5</v>
      </c>
    </row>
    <row r="344" spans="2:11">
      <c r="B344" s="87" t="s">
        <v>2329</v>
      </c>
      <c r="C344" s="88" t="s">
        <v>2330</v>
      </c>
      <c r="D344" s="89" t="s">
        <v>508</v>
      </c>
      <c r="E344" s="89" t="s">
        <v>123</v>
      </c>
      <c r="F344" s="102">
        <v>45113</v>
      </c>
      <c r="G344" s="91">
        <v>1166.3703090000001</v>
      </c>
      <c r="H344" s="103">
        <v>3.6840730000000002</v>
      </c>
      <c r="I344" s="91">
        <v>4.2969937999999999E-2</v>
      </c>
      <c r="J344" s="92">
        <f t="shared" si="5"/>
        <v>-1.7687687361276742E-2</v>
      </c>
      <c r="K344" s="92">
        <f>I344/'סכום נכסי הקרן'!$C$42</f>
        <v>5.8095821587308967E-5</v>
      </c>
    </row>
    <row r="345" spans="2:11">
      <c r="B345" s="87" t="s">
        <v>2331</v>
      </c>
      <c r="C345" s="88" t="s">
        <v>2332</v>
      </c>
      <c r="D345" s="89" t="s">
        <v>508</v>
      </c>
      <c r="E345" s="89" t="s">
        <v>120</v>
      </c>
      <c r="F345" s="102">
        <v>45127</v>
      </c>
      <c r="G345" s="91">
        <v>1550.7800000000002</v>
      </c>
      <c r="H345" s="103">
        <v>7.1248019999999999</v>
      </c>
      <c r="I345" s="91">
        <v>0.11049000000000002</v>
      </c>
      <c r="J345" s="92">
        <f t="shared" si="5"/>
        <v>-4.5480926143004155E-2</v>
      </c>
      <c r="K345" s="92">
        <f>I345/'סכום נכסי הקרן'!$C$42</f>
        <v>1.4938367672724518E-4</v>
      </c>
    </row>
    <row r="346" spans="2:11">
      <c r="B346" s="87" t="s">
        <v>2333</v>
      </c>
      <c r="C346" s="88" t="s">
        <v>2334</v>
      </c>
      <c r="D346" s="89" t="s">
        <v>508</v>
      </c>
      <c r="E346" s="89" t="s">
        <v>120</v>
      </c>
      <c r="F346" s="102">
        <v>45141</v>
      </c>
      <c r="G346" s="91">
        <v>532.74113200000011</v>
      </c>
      <c r="H346" s="103">
        <v>4.7432480000000004</v>
      </c>
      <c r="I346" s="91">
        <v>2.5269232000000003E-2</v>
      </c>
      <c r="J346" s="92">
        <f t="shared" si="5"/>
        <v>-1.040155737426407E-2</v>
      </c>
      <c r="K346" s="92">
        <f>I346/'סכום נכסי הקרן'!$C$42</f>
        <v>3.4164275357351429E-5</v>
      </c>
    </row>
    <row r="347" spans="2:11">
      <c r="B347" s="93"/>
      <c r="C347" s="88"/>
      <c r="D347" s="88"/>
      <c r="E347" s="88"/>
      <c r="F347" s="88"/>
      <c r="G347" s="91"/>
      <c r="H347" s="103"/>
      <c r="I347" s="88"/>
      <c r="J347" s="92"/>
      <c r="K347" s="88"/>
    </row>
    <row r="348" spans="2:11">
      <c r="B348" s="86" t="s">
        <v>180</v>
      </c>
      <c r="C348" s="81"/>
      <c r="D348" s="82"/>
      <c r="E348" s="82"/>
      <c r="F348" s="100"/>
      <c r="G348" s="84"/>
      <c r="H348" s="101"/>
      <c r="I348" s="84">
        <v>-3.2140829000000003E-2</v>
      </c>
      <c r="J348" s="85">
        <f t="shared" si="5"/>
        <v>1.3230108334907467E-2</v>
      </c>
      <c r="K348" s="85">
        <f>I348/'סכום נכסי הקרן'!$C$42</f>
        <v>-4.3454748928243885E-5</v>
      </c>
    </row>
    <row r="349" spans="2:11">
      <c r="B349" s="87" t="s">
        <v>2335</v>
      </c>
      <c r="C349" s="88" t="s">
        <v>2336</v>
      </c>
      <c r="D349" s="89" t="s">
        <v>508</v>
      </c>
      <c r="E349" s="89" t="s">
        <v>121</v>
      </c>
      <c r="F349" s="102">
        <v>45119</v>
      </c>
      <c r="G349" s="91">
        <v>862.20000000000016</v>
      </c>
      <c r="H349" s="103">
        <v>-2.4624030000000001</v>
      </c>
      <c r="I349" s="91">
        <v>-2.1230838999999998E-2</v>
      </c>
      <c r="J349" s="92">
        <f t="shared" si="5"/>
        <v>8.739236315621431E-3</v>
      </c>
      <c r="K349" s="92">
        <f>I349/'סכום נכסי הקרן'!$C$42</f>
        <v>-2.8704324281149322E-5</v>
      </c>
    </row>
    <row r="350" spans="2:11">
      <c r="B350" s="87" t="s">
        <v>2337</v>
      </c>
      <c r="C350" s="88" t="s">
        <v>2338</v>
      </c>
      <c r="D350" s="89" t="s">
        <v>508</v>
      </c>
      <c r="E350" s="89" t="s">
        <v>121</v>
      </c>
      <c r="F350" s="102">
        <v>45196</v>
      </c>
      <c r="G350" s="91">
        <v>431.10000000000008</v>
      </c>
      <c r="H350" s="103">
        <v>-1.4406319999999999</v>
      </c>
      <c r="I350" s="91">
        <v>-6.2105649999999995E-3</v>
      </c>
      <c r="J350" s="92">
        <f t="shared" si="5"/>
        <v>2.5564507925724188E-3</v>
      </c>
      <c r="K350" s="92">
        <f>I350/'סכום נכסי הקרן'!$C$42</f>
        <v>-8.3967511471947072E-6</v>
      </c>
    </row>
    <row r="351" spans="2:11">
      <c r="B351" s="87" t="s">
        <v>2339</v>
      </c>
      <c r="C351" s="88" t="s">
        <v>2340</v>
      </c>
      <c r="D351" s="89" t="s">
        <v>508</v>
      </c>
      <c r="E351" s="89" t="s">
        <v>121</v>
      </c>
      <c r="F351" s="102">
        <v>45196</v>
      </c>
      <c r="G351" s="91">
        <v>431.10000000000008</v>
      </c>
      <c r="H351" s="103">
        <v>-1.090101</v>
      </c>
      <c r="I351" s="91">
        <v>-4.699425000000001E-3</v>
      </c>
      <c r="J351" s="92">
        <f t="shared" si="5"/>
        <v>1.9344212267136149E-3</v>
      </c>
      <c r="K351" s="92">
        <f>I351/'סכום נכסי הקרן'!$C$42</f>
        <v>-6.3536734998998484E-6</v>
      </c>
    </row>
    <row r="352" spans="2:11">
      <c r="B352" s="93"/>
      <c r="C352" s="88"/>
      <c r="D352" s="88"/>
      <c r="E352" s="88"/>
      <c r="F352" s="88"/>
      <c r="G352" s="91"/>
      <c r="H352" s="103"/>
      <c r="I352" s="88"/>
      <c r="J352" s="92"/>
      <c r="K352" s="88"/>
    </row>
    <row r="353" spans="2:11">
      <c r="B353" s="80" t="s">
        <v>187</v>
      </c>
      <c r="C353" s="81"/>
      <c r="D353" s="82"/>
      <c r="E353" s="82"/>
      <c r="F353" s="100"/>
      <c r="G353" s="84"/>
      <c r="H353" s="101"/>
      <c r="I353" s="84">
        <v>0.49123491500000005</v>
      </c>
      <c r="J353" s="85">
        <f t="shared" si="5"/>
        <v>-0.20220670547542693</v>
      </c>
      <c r="K353" s="85">
        <f>I353/'סכום נכסי הקרן'!$C$42</f>
        <v>6.6415492569006933E-4</v>
      </c>
    </row>
    <row r="354" spans="2:11">
      <c r="B354" s="86" t="s">
        <v>179</v>
      </c>
      <c r="C354" s="81"/>
      <c r="D354" s="82"/>
      <c r="E354" s="82"/>
      <c r="F354" s="100"/>
      <c r="G354" s="84"/>
      <c r="H354" s="101"/>
      <c r="I354" s="84">
        <v>0.50918344800000004</v>
      </c>
      <c r="J354" s="85">
        <f t="shared" si="5"/>
        <v>-0.20959484832770561</v>
      </c>
      <c r="K354" s="85">
        <f>I354/'סכום נכסי הקרן'!$C$42</f>
        <v>6.884215367082637E-4</v>
      </c>
    </row>
    <row r="355" spans="2:11">
      <c r="B355" s="87" t="s">
        <v>2341</v>
      </c>
      <c r="C355" s="88" t="s">
        <v>2342</v>
      </c>
      <c r="D355" s="89" t="s">
        <v>508</v>
      </c>
      <c r="E355" s="89" t="s">
        <v>120</v>
      </c>
      <c r="F355" s="102">
        <v>45068</v>
      </c>
      <c r="G355" s="91">
        <v>657.57794600000011</v>
      </c>
      <c r="H355" s="103">
        <v>4.9135770000000001</v>
      </c>
      <c r="I355" s="91">
        <v>3.231059700000001E-2</v>
      </c>
      <c r="J355" s="92">
        <f t="shared" si="5"/>
        <v>-1.3299989825263569E-2</v>
      </c>
      <c r="K355" s="92">
        <f>I355/'סכום נכסי הקרן'!$C$42</f>
        <v>4.3684277103016555E-5</v>
      </c>
    </row>
    <row r="356" spans="2:11">
      <c r="B356" s="87" t="s">
        <v>2343</v>
      </c>
      <c r="C356" s="88" t="s">
        <v>2344</v>
      </c>
      <c r="D356" s="89" t="s">
        <v>508</v>
      </c>
      <c r="E356" s="89" t="s">
        <v>129</v>
      </c>
      <c r="F356" s="102">
        <v>44909</v>
      </c>
      <c r="G356" s="91">
        <v>2283.5201780000007</v>
      </c>
      <c r="H356" s="103">
        <v>15.957428</v>
      </c>
      <c r="I356" s="91">
        <v>0.36439107800000003</v>
      </c>
      <c r="J356" s="92">
        <f t="shared" si="5"/>
        <v>-0.14999406014741301</v>
      </c>
      <c r="K356" s="92">
        <f>I356/'סכום נכסי הקרן'!$C$42</f>
        <v>4.9266068420892738E-4</v>
      </c>
    </row>
    <row r="357" spans="2:11">
      <c r="B357" s="87" t="s">
        <v>2345</v>
      </c>
      <c r="C357" s="88" t="s">
        <v>2346</v>
      </c>
      <c r="D357" s="89" t="s">
        <v>508</v>
      </c>
      <c r="E357" s="89" t="s">
        <v>120</v>
      </c>
      <c r="F357" s="102">
        <v>44868</v>
      </c>
      <c r="G357" s="91">
        <v>1475.6552030000003</v>
      </c>
      <c r="H357" s="103">
        <v>-4.7118099999999998</v>
      </c>
      <c r="I357" s="91">
        <v>-6.9530071000000027E-2</v>
      </c>
      <c r="J357" s="92">
        <f t="shared" si="5"/>
        <v>2.8620617466457016E-2</v>
      </c>
      <c r="K357" s="92">
        <f>I357/'סכום נכסי הקרן'!$C$42</f>
        <v>-9.4005409078526633E-5</v>
      </c>
    </row>
    <row r="358" spans="2:11">
      <c r="B358" s="87" t="s">
        <v>2347</v>
      </c>
      <c r="C358" s="88" t="s">
        <v>2348</v>
      </c>
      <c r="D358" s="89" t="s">
        <v>508</v>
      </c>
      <c r="E358" s="89" t="s">
        <v>120</v>
      </c>
      <c r="F358" s="102">
        <v>44972</v>
      </c>
      <c r="G358" s="91">
        <v>6533.6909170000008</v>
      </c>
      <c r="H358" s="103">
        <v>-4.1344789999999998</v>
      </c>
      <c r="I358" s="91">
        <v>-0.27013406000000001</v>
      </c>
      <c r="J358" s="92">
        <f t="shared" si="5"/>
        <v>0.11119510572513215</v>
      </c>
      <c r="K358" s="92">
        <f>I358/'סכום נכסי הקרן'!$C$42</f>
        <v>-3.6522417496658748E-4</v>
      </c>
    </row>
    <row r="359" spans="2:11">
      <c r="B359" s="87" t="s">
        <v>2347</v>
      </c>
      <c r="C359" s="88" t="s">
        <v>2349</v>
      </c>
      <c r="D359" s="89" t="s">
        <v>508</v>
      </c>
      <c r="E359" s="89" t="s">
        <v>120</v>
      </c>
      <c r="F359" s="102">
        <v>45069</v>
      </c>
      <c r="G359" s="91">
        <v>5185.949520000001</v>
      </c>
      <c r="H359" s="103">
        <v>2.166995</v>
      </c>
      <c r="I359" s="91">
        <v>0.11237927200000002</v>
      </c>
      <c r="J359" s="92">
        <f t="shared" si="5"/>
        <v>-4.6258605935709789E-2</v>
      </c>
      <c r="K359" s="92">
        <f>I359/'סכום נכסי הקרן'!$C$42</f>
        <v>1.5193799293412215E-4</v>
      </c>
    </row>
    <row r="360" spans="2:11">
      <c r="B360" s="87" t="s">
        <v>2347</v>
      </c>
      <c r="C360" s="88" t="s">
        <v>2350</v>
      </c>
      <c r="D360" s="89" t="s">
        <v>508</v>
      </c>
      <c r="E360" s="89" t="s">
        <v>120</v>
      </c>
      <c r="F360" s="102">
        <v>45153</v>
      </c>
      <c r="G360" s="91">
        <v>6954.2025730000005</v>
      </c>
      <c r="H360" s="103">
        <v>-3.882339</v>
      </c>
      <c r="I360" s="91">
        <v>-0.26998572500000007</v>
      </c>
      <c r="J360" s="92">
        <f t="shared" si="5"/>
        <v>0.11113404668649136</v>
      </c>
      <c r="K360" s="92">
        <f>I360/'סכום נכסי הקרן'!$C$42</f>
        <v>-3.6502362443995766E-4</v>
      </c>
    </row>
    <row r="361" spans="2:11">
      <c r="B361" s="87" t="s">
        <v>2351</v>
      </c>
      <c r="C361" s="88" t="s">
        <v>2352</v>
      </c>
      <c r="D361" s="89" t="s">
        <v>508</v>
      </c>
      <c r="E361" s="89" t="s">
        <v>120</v>
      </c>
      <c r="F361" s="102">
        <v>45126</v>
      </c>
      <c r="G361" s="91">
        <v>886.14825400000007</v>
      </c>
      <c r="H361" s="103">
        <v>-6.9081549999999998</v>
      </c>
      <c r="I361" s="91">
        <v>-6.1216494000000003E-2</v>
      </c>
      <c r="J361" s="92">
        <f t="shared" si="5"/>
        <v>2.5198505225338553E-2</v>
      </c>
      <c r="K361" s="92">
        <f>I361/'סכום נכסי הקרן'!$C$42</f>
        <v>-8.2765362929417542E-5</v>
      </c>
    </row>
    <row r="362" spans="2:11">
      <c r="B362" s="87" t="s">
        <v>2353</v>
      </c>
      <c r="C362" s="88" t="s">
        <v>2354</v>
      </c>
      <c r="D362" s="89" t="s">
        <v>508</v>
      </c>
      <c r="E362" s="89" t="s">
        <v>129</v>
      </c>
      <c r="F362" s="102">
        <v>45082</v>
      </c>
      <c r="G362" s="91">
        <v>1612.2185780000002</v>
      </c>
      <c r="H362" s="103">
        <v>5.7461880000000001</v>
      </c>
      <c r="I362" s="91">
        <v>9.2641113000000025E-2</v>
      </c>
      <c r="J362" s="92">
        <f t="shared" si="5"/>
        <v>-3.8133800508269547E-2</v>
      </c>
      <c r="K362" s="92">
        <f>I362/'סכום נכסי הקרן'!$C$42</f>
        <v>1.2525178818032574E-4</v>
      </c>
    </row>
    <row r="363" spans="2:11">
      <c r="B363" s="87" t="s">
        <v>2353</v>
      </c>
      <c r="C363" s="88" t="s">
        <v>2355</v>
      </c>
      <c r="D363" s="89" t="s">
        <v>508</v>
      </c>
      <c r="E363" s="89" t="s">
        <v>129</v>
      </c>
      <c r="F363" s="102">
        <v>44972</v>
      </c>
      <c r="G363" s="91">
        <v>3089.4230860000007</v>
      </c>
      <c r="H363" s="103">
        <v>18.719602999999999</v>
      </c>
      <c r="I363" s="91">
        <v>0.57832773800000004</v>
      </c>
      <c r="J363" s="92">
        <f t="shared" si="5"/>
        <v>-0.23805666701446879</v>
      </c>
      <c r="K363" s="92">
        <f>I363/'סכום נכסי הקרן'!$C$42</f>
        <v>7.8190536569636116E-4</v>
      </c>
    </row>
    <row r="364" spans="2:11">
      <c r="B364" s="93"/>
      <c r="C364" s="88"/>
      <c r="D364" s="88"/>
      <c r="E364" s="88"/>
      <c r="F364" s="88"/>
      <c r="G364" s="91"/>
      <c r="H364" s="103"/>
      <c r="I364" s="88"/>
      <c r="J364" s="92"/>
      <c r="K364" s="88"/>
    </row>
    <row r="365" spans="2:11">
      <c r="B365" s="93" t="s">
        <v>180</v>
      </c>
      <c r="C365" s="88"/>
      <c r="D365" s="89"/>
      <c r="E365" s="89"/>
      <c r="F365" s="102"/>
      <c r="G365" s="91"/>
      <c r="H365" s="103"/>
      <c r="I365" s="91">
        <v>-1.7948533000000006E-2</v>
      </c>
      <c r="J365" s="92">
        <f t="shared" si="5"/>
        <v>7.3881428522786941E-3</v>
      </c>
      <c r="K365" s="92">
        <f>I365/'סכום נכסי הקרן'!$C$42</f>
        <v>-2.4266611018194341E-5</v>
      </c>
    </row>
    <row r="366" spans="2:11">
      <c r="B366" s="87" t="s">
        <v>2356</v>
      </c>
      <c r="C366" s="88" t="s">
        <v>2357</v>
      </c>
      <c r="D366" s="89" t="s">
        <v>508</v>
      </c>
      <c r="E366" s="89" t="s">
        <v>120</v>
      </c>
      <c r="F366" s="102">
        <v>45195</v>
      </c>
      <c r="G366" s="91">
        <v>2769.4275570000004</v>
      </c>
      <c r="H366" s="103">
        <v>-0.64809499999999998</v>
      </c>
      <c r="I366" s="91">
        <v>-1.7948533000000006E-2</v>
      </c>
      <c r="J366" s="92">
        <f t="shared" si="5"/>
        <v>7.3881428522786941E-3</v>
      </c>
      <c r="K366" s="92">
        <f>I366/'סכום נכסי הקרן'!$C$42</f>
        <v>-2.4266611018194341E-5</v>
      </c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110" t="s">
        <v>205</v>
      </c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110" t="s">
        <v>100</v>
      </c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110" t="s">
        <v>188</v>
      </c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110" t="s">
        <v>196</v>
      </c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134</v>
      </c>
      <c r="C1" s="46" t="s" vm="1">
        <v>214</v>
      </c>
    </row>
    <row r="2" spans="2:17">
      <c r="B2" s="46" t="s">
        <v>133</v>
      </c>
      <c r="C2" s="46" t="s">
        <v>2403</v>
      </c>
    </row>
    <row r="3" spans="2:17">
      <c r="B3" s="46" t="s">
        <v>135</v>
      </c>
      <c r="C3" s="68" t="s">
        <v>2404</v>
      </c>
    </row>
    <row r="4" spans="2:17">
      <c r="B4" s="46" t="s">
        <v>136</v>
      </c>
      <c r="C4" s="68">
        <v>14244</v>
      </c>
    </row>
    <row r="6" spans="2:17" ht="26.25" customHeight="1">
      <c r="B6" s="134" t="s">
        <v>162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2:17" ht="26.25" customHeight="1">
      <c r="B7" s="134" t="s">
        <v>90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2:17" s="3" customFormat="1" ht="63">
      <c r="B8" s="21" t="s">
        <v>104</v>
      </c>
      <c r="C8" s="29" t="s">
        <v>40</v>
      </c>
      <c r="D8" s="29" t="s">
        <v>46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99</v>
      </c>
      <c r="O8" s="29" t="s">
        <v>53</v>
      </c>
      <c r="P8" s="29" t="s">
        <v>137</v>
      </c>
      <c r="Q8" s="30" t="s">
        <v>139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197</v>
      </c>
      <c r="M9" s="15"/>
      <c r="N9" s="15" t="s">
        <v>193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101</v>
      </c>
    </row>
    <row r="11" spans="2:17" s="4" customFormat="1" ht="18" customHeight="1">
      <c r="B11" s="107" t="s">
        <v>2406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</row>
    <row r="12" spans="2:17" ht="18" customHeight="1">
      <c r="B12" s="110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0" t="s">
        <v>100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0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134</v>
      </c>
      <c r="C1" s="46" t="s" vm="1">
        <v>214</v>
      </c>
    </row>
    <row r="2" spans="2:18">
      <c r="B2" s="46" t="s">
        <v>133</v>
      </c>
      <c r="C2" s="46" t="s">
        <v>2403</v>
      </c>
    </row>
    <row r="3" spans="2:18">
      <c r="B3" s="46" t="s">
        <v>135</v>
      </c>
      <c r="C3" s="68" t="s">
        <v>2404</v>
      </c>
    </row>
    <row r="4" spans="2:18">
      <c r="B4" s="46" t="s">
        <v>136</v>
      </c>
      <c r="C4" s="68">
        <v>14244</v>
      </c>
    </row>
    <row r="6" spans="2:18" ht="26.25" customHeight="1">
      <c r="B6" s="134" t="s">
        <v>163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s="3" customFormat="1" ht="78.75">
      <c r="B7" s="47" t="s">
        <v>104</v>
      </c>
      <c r="C7" s="48" t="s">
        <v>175</v>
      </c>
      <c r="D7" s="48" t="s">
        <v>40</v>
      </c>
      <c r="E7" s="48" t="s">
        <v>105</v>
      </c>
      <c r="F7" s="48" t="s">
        <v>14</v>
      </c>
      <c r="G7" s="48" t="s">
        <v>92</v>
      </c>
      <c r="H7" s="48" t="s">
        <v>59</v>
      </c>
      <c r="I7" s="48" t="s">
        <v>17</v>
      </c>
      <c r="J7" s="48" t="s">
        <v>213</v>
      </c>
      <c r="K7" s="48" t="s">
        <v>91</v>
      </c>
      <c r="L7" s="48" t="s">
        <v>35</v>
      </c>
      <c r="M7" s="48" t="s">
        <v>18</v>
      </c>
      <c r="N7" s="48" t="s">
        <v>190</v>
      </c>
      <c r="O7" s="48" t="s">
        <v>189</v>
      </c>
      <c r="P7" s="48" t="s">
        <v>99</v>
      </c>
      <c r="Q7" s="48" t="s">
        <v>137</v>
      </c>
      <c r="R7" s="50" t="s">
        <v>139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197</v>
      </c>
      <c r="O8" s="15"/>
      <c r="P8" s="15" t="s">
        <v>193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101</v>
      </c>
      <c r="R9" s="19" t="s">
        <v>102</v>
      </c>
    </row>
    <row r="10" spans="2:18" s="4" customFormat="1" ht="18" customHeight="1">
      <c r="B10" s="107" t="s">
        <v>2407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08">
        <v>0</v>
      </c>
      <c r="Q10" s="109">
        <v>0</v>
      </c>
      <c r="R10" s="109">
        <v>0</v>
      </c>
    </row>
    <row r="11" spans="2:18" ht="21.75" customHeight="1">
      <c r="B11" s="110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0" t="s">
        <v>100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0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0" t="s">
        <v>196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94"/>
      <c r="C110" s="94"/>
      <c r="D110" s="94"/>
      <c r="E110" s="94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4"/>
      <c r="D111" s="94"/>
      <c r="E111" s="94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4"/>
      <c r="D112" s="94"/>
      <c r="E112" s="94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4"/>
      <c r="D113" s="94"/>
      <c r="E113" s="94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4"/>
      <c r="D114" s="94"/>
      <c r="E114" s="94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4"/>
      <c r="D115" s="94"/>
      <c r="E115" s="94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4"/>
      <c r="D116" s="94"/>
      <c r="E116" s="94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4"/>
      <c r="D117" s="94"/>
      <c r="E117" s="94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4"/>
      <c r="D118" s="94"/>
      <c r="E118" s="94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4"/>
      <c r="D119" s="94"/>
      <c r="E119" s="94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4"/>
      <c r="D120" s="94"/>
      <c r="E120" s="94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4"/>
      <c r="D121" s="94"/>
      <c r="E121" s="94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4"/>
      <c r="D122" s="94"/>
      <c r="E122" s="94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4"/>
      <c r="D123" s="94"/>
      <c r="E123" s="94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4"/>
      <c r="D124" s="94"/>
      <c r="E124" s="94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4"/>
      <c r="D125" s="94"/>
      <c r="E125" s="94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4"/>
      <c r="D126" s="94"/>
      <c r="E126" s="94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4"/>
      <c r="D127" s="94"/>
      <c r="E127" s="94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4"/>
      <c r="D128" s="94"/>
      <c r="E128" s="94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4"/>
      <c r="D129" s="94"/>
      <c r="E129" s="94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4"/>
      <c r="D130" s="94"/>
      <c r="E130" s="94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4"/>
      <c r="D131" s="94"/>
      <c r="E131" s="94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4"/>
      <c r="D132" s="94"/>
      <c r="E132" s="94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4"/>
      <c r="D133" s="94"/>
      <c r="E133" s="94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4"/>
      <c r="D134" s="94"/>
      <c r="E134" s="94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4"/>
      <c r="D135" s="94"/>
      <c r="E135" s="94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4"/>
      <c r="D136" s="94"/>
      <c r="E136" s="94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4"/>
      <c r="D137" s="94"/>
      <c r="E137" s="94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4"/>
      <c r="D138" s="94"/>
      <c r="E138" s="94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4"/>
      <c r="D139" s="94"/>
      <c r="E139" s="94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4"/>
      <c r="D140" s="94"/>
      <c r="E140" s="94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4"/>
      <c r="D141" s="94"/>
      <c r="E141" s="94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4"/>
      <c r="D142" s="94"/>
      <c r="E142" s="94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4"/>
      <c r="D143" s="94"/>
      <c r="E143" s="94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4"/>
      <c r="D144" s="94"/>
      <c r="E144" s="94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4"/>
      <c r="D145" s="94"/>
      <c r="E145" s="94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4"/>
      <c r="D146" s="94"/>
      <c r="E146" s="94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4"/>
      <c r="D147" s="94"/>
      <c r="E147" s="94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4"/>
      <c r="D148" s="94"/>
      <c r="E148" s="94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4"/>
      <c r="D149" s="94"/>
      <c r="E149" s="94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4"/>
      <c r="D150" s="94"/>
      <c r="E150" s="94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4"/>
      <c r="D151" s="94"/>
      <c r="E151" s="94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4"/>
      <c r="D152" s="94"/>
      <c r="E152" s="94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4"/>
      <c r="D153" s="94"/>
      <c r="E153" s="94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4"/>
      <c r="D154" s="94"/>
      <c r="E154" s="94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4"/>
      <c r="D155" s="94"/>
      <c r="E155" s="94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4"/>
      <c r="D156" s="94"/>
      <c r="E156" s="94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4"/>
      <c r="D157" s="94"/>
      <c r="E157" s="94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4"/>
      <c r="D158" s="94"/>
      <c r="E158" s="94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4"/>
      <c r="D159" s="94"/>
      <c r="E159" s="94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4"/>
      <c r="D160" s="94"/>
      <c r="E160" s="94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4"/>
      <c r="D161" s="94"/>
      <c r="E161" s="94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4"/>
      <c r="D162" s="94"/>
      <c r="E162" s="94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4"/>
      <c r="D163" s="94"/>
      <c r="E163" s="94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4"/>
      <c r="D164" s="94"/>
      <c r="E164" s="94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4"/>
      <c r="D165" s="94"/>
      <c r="E165" s="94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4"/>
      <c r="D166" s="94"/>
      <c r="E166" s="94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4"/>
      <c r="D167" s="94"/>
      <c r="E167" s="94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4"/>
      <c r="D168" s="94"/>
      <c r="E168" s="94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4"/>
      <c r="D169" s="94"/>
      <c r="E169" s="94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4"/>
      <c r="D170" s="94"/>
      <c r="E170" s="94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4"/>
      <c r="D171" s="94"/>
      <c r="E171" s="94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4"/>
      <c r="D172" s="94"/>
      <c r="E172" s="94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4"/>
      <c r="D173" s="94"/>
      <c r="E173" s="94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4"/>
      <c r="D174" s="94"/>
      <c r="E174" s="94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4"/>
      <c r="D175" s="94"/>
      <c r="E175" s="94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4"/>
      <c r="D176" s="94"/>
      <c r="E176" s="94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4"/>
      <c r="D177" s="94"/>
      <c r="E177" s="94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4"/>
      <c r="D178" s="94"/>
      <c r="E178" s="94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4"/>
      <c r="D179" s="94"/>
      <c r="E179" s="94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4"/>
      <c r="D180" s="94"/>
      <c r="E180" s="94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4"/>
      <c r="D181" s="94"/>
      <c r="E181" s="94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4"/>
      <c r="D182" s="94"/>
      <c r="E182" s="94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4"/>
      <c r="D183" s="94"/>
      <c r="E183" s="94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4"/>
      <c r="D184" s="94"/>
      <c r="E184" s="94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4"/>
      <c r="D185" s="94"/>
      <c r="E185" s="94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4"/>
      <c r="D186" s="94"/>
      <c r="E186" s="94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4"/>
      <c r="D187" s="94"/>
      <c r="E187" s="94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4"/>
      <c r="D188" s="94"/>
      <c r="E188" s="94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4"/>
      <c r="D189" s="94"/>
      <c r="E189" s="94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4"/>
      <c r="D190" s="94"/>
      <c r="E190" s="94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4"/>
      <c r="D191" s="94"/>
      <c r="E191" s="94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4"/>
      <c r="D192" s="94"/>
      <c r="E192" s="94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4"/>
      <c r="D193" s="94"/>
      <c r="E193" s="94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4"/>
      <c r="D194" s="94"/>
      <c r="E194" s="94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4"/>
      <c r="D195" s="94"/>
      <c r="E195" s="94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4"/>
      <c r="D196" s="94"/>
      <c r="E196" s="94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4"/>
      <c r="D197" s="94"/>
      <c r="E197" s="94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4"/>
      <c r="D198" s="94"/>
      <c r="E198" s="94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4"/>
      <c r="D199" s="94"/>
      <c r="E199" s="94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4"/>
      <c r="D200" s="94"/>
      <c r="E200" s="94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4"/>
      <c r="D201" s="94"/>
      <c r="E201" s="94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4"/>
      <c r="D202" s="94"/>
      <c r="E202" s="94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4"/>
      <c r="D203" s="94"/>
      <c r="E203" s="94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4"/>
      <c r="D204" s="94"/>
      <c r="E204" s="94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4"/>
      <c r="D205" s="94"/>
      <c r="E205" s="94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4"/>
      <c r="D206" s="94"/>
      <c r="E206" s="94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4"/>
      <c r="D207" s="94"/>
      <c r="E207" s="94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4"/>
      <c r="D208" s="94"/>
      <c r="E208" s="94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4"/>
      <c r="D209" s="94"/>
      <c r="E209" s="94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4"/>
      <c r="D210" s="94"/>
      <c r="E210" s="94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4"/>
      <c r="D211" s="94"/>
      <c r="E211" s="94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4"/>
      <c r="D212" s="94"/>
      <c r="E212" s="94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4"/>
      <c r="D213" s="94"/>
      <c r="E213" s="94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4"/>
      <c r="D214" s="94"/>
      <c r="E214" s="94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4"/>
      <c r="D215" s="94"/>
      <c r="E215" s="94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4"/>
      <c r="D216" s="94"/>
      <c r="E216" s="94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4"/>
      <c r="D217" s="94"/>
      <c r="E217" s="94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4"/>
      <c r="D218" s="94"/>
      <c r="E218" s="94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4"/>
      <c r="D219" s="94"/>
      <c r="E219" s="94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4"/>
      <c r="D220" s="94"/>
      <c r="E220" s="94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4"/>
      <c r="D221" s="94"/>
      <c r="E221" s="94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4"/>
      <c r="D222" s="94"/>
      <c r="E222" s="94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4"/>
      <c r="D223" s="94"/>
      <c r="E223" s="94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4"/>
      <c r="D224" s="94"/>
      <c r="E224" s="94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4"/>
      <c r="D225" s="94"/>
      <c r="E225" s="94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4"/>
      <c r="D226" s="94"/>
      <c r="E226" s="94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4"/>
      <c r="D227" s="94"/>
      <c r="E227" s="94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4"/>
      <c r="D228" s="94"/>
      <c r="E228" s="94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4"/>
      <c r="D229" s="94"/>
      <c r="E229" s="94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4"/>
      <c r="D230" s="94"/>
      <c r="E230" s="94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4"/>
      <c r="D231" s="94"/>
      <c r="E231" s="94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4"/>
      <c r="D232" s="94"/>
      <c r="E232" s="94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4"/>
      <c r="D233" s="94"/>
      <c r="E233" s="94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4"/>
      <c r="D234" s="94"/>
      <c r="E234" s="94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4"/>
      <c r="D235" s="94"/>
      <c r="E235" s="94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4"/>
      <c r="D236" s="94"/>
      <c r="E236" s="94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4"/>
      <c r="D237" s="94"/>
      <c r="E237" s="94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4"/>
      <c r="D238" s="94"/>
      <c r="E238" s="94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4"/>
      <c r="D239" s="94"/>
      <c r="E239" s="94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4"/>
      <c r="D240" s="94"/>
      <c r="E240" s="94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4"/>
      <c r="D241" s="94"/>
      <c r="E241" s="94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4"/>
      <c r="D242" s="94"/>
      <c r="E242" s="94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4"/>
      <c r="D243" s="94"/>
      <c r="E243" s="94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4"/>
      <c r="D244" s="94"/>
      <c r="E244" s="94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4"/>
      <c r="D245" s="94"/>
      <c r="E245" s="94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4"/>
      <c r="D246" s="94"/>
      <c r="E246" s="94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4"/>
      <c r="D247" s="94"/>
      <c r="E247" s="94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4"/>
      <c r="D248" s="94"/>
      <c r="E248" s="94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4"/>
      <c r="D249" s="94"/>
      <c r="E249" s="94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4"/>
      <c r="D250" s="94"/>
      <c r="E250" s="94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4"/>
      <c r="D251" s="94"/>
      <c r="E251" s="94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4"/>
      <c r="D252" s="94"/>
      <c r="E252" s="94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4"/>
      <c r="D253" s="94"/>
      <c r="E253" s="94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4"/>
      <c r="D254" s="94"/>
      <c r="E254" s="94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4"/>
      <c r="D255" s="94"/>
      <c r="E255" s="94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4"/>
      <c r="D256" s="94"/>
      <c r="E256" s="94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4"/>
      <c r="D257" s="94"/>
      <c r="E257" s="94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4"/>
      <c r="D258" s="94"/>
      <c r="E258" s="94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4"/>
      <c r="D259" s="94"/>
      <c r="E259" s="94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4"/>
      <c r="D260" s="94"/>
      <c r="E260" s="94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4"/>
      <c r="D261" s="94"/>
      <c r="E261" s="94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4"/>
      <c r="D262" s="94"/>
      <c r="E262" s="94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4"/>
      <c r="D263" s="94"/>
      <c r="E263" s="94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4"/>
      <c r="D264" s="94"/>
      <c r="E264" s="94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4"/>
      <c r="D265" s="94"/>
      <c r="E265" s="94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4"/>
      <c r="D266" s="94"/>
      <c r="E266" s="94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4"/>
      <c r="D267" s="94"/>
      <c r="E267" s="94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4"/>
      <c r="D268" s="94"/>
      <c r="E268" s="94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4"/>
      <c r="D269" s="94"/>
      <c r="E269" s="94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4"/>
      <c r="D270" s="94"/>
      <c r="E270" s="94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4"/>
      <c r="D271" s="94"/>
      <c r="E271" s="94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4"/>
      <c r="D272" s="94"/>
      <c r="E272" s="94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4"/>
      <c r="D273" s="94"/>
      <c r="E273" s="94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4"/>
      <c r="D274" s="94"/>
      <c r="E274" s="94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4"/>
      <c r="D275" s="94"/>
      <c r="E275" s="94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4"/>
      <c r="D276" s="94"/>
      <c r="E276" s="94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4"/>
      <c r="D277" s="94"/>
      <c r="E277" s="94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4"/>
      <c r="D278" s="94"/>
      <c r="E278" s="94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4"/>
      <c r="D279" s="94"/>
      <c r="E279" s="94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4"/>
      <c r="D280" s="94"/>
      <c r="E280" s="94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4"/>
      <c r="D281" s="94"/>
      <c r="E281" s="94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4"/>
      <c r="D282" s="94"/>
      <c r="E282" s="94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4"/>
      <c r="D283" s="94"/>
      <c r="E283" s="94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4"/>
      <c r="D284" s="94"/>
      <c r="E284" s="94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4"/>
      <c r="D285" s="94"/>
      <c r="E285" s="94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4"/>
      <c r="D286" s="94"/>
      <c r="E286" s="94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4"/>
      <c r="D287" s="94"/>
      <c r="E287" s="94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4"/>
      <c r="D288" s="94"/>
      <c r="E288" s="94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4"/>
      <c r="D289" s="94"/>
      <c r="E289" s="94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4"/>
      <c r="D290" s="94"/>
      <c r="E290" s="94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4"/>
      <c r="D291" s="94"/>
      <c r="E291" s="94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4"/>
      <c r="D292" s="94"/>
      <c r="E292" s="94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4"/>
      <c r="D293" s="94"/>
      <c r="E293" s="94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4"/>
      <c r="D294" s="94"/>
      <c r="E294" s="94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4"/>
      <c r="D295" s="94"/>
      <c r="E295" s="94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4"/>
      <c r="D296" s="94"/>
      <c r="E296" s="94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4"/>
      <c r="D297" s="94"/>
      <c r="E297" s="94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4"/>
      <c r="D298" s="94"/>
      <c r="E298" s="94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4"/>
      <c r="D299" s="94"/>
      <c r="E299" s="94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4"/>
      <c r="D300" s="94"/>
      <c r="E300" s="94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4"/>
      <c r="D301" s="94"/>
      <c r="E301" s="94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4"/>
      <c r="D302" s="94"/>
      <c r="E302" s="94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4"/>
      <c r="D303" s="94"/>
      <c r="E303" s="94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4"/>
      <c r="D304" s="94"/>
      <c r="E304" s="94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4"/>
      <c r="D305" s="94"/>
      <c r="E305" s="94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4"/>
      <c r="D306" s="94"/>
      <c r="E306" s="94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4"/>
      <c r="D307" s="94"/>
      <c r="E307" s="94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4"/>
      <c r="D308" s="94"/>
      <c r="E308" s="94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4"/>
      <c r="D309" s="94"/>
      <c r="E309" s="94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4"/>
      <c r="D310" s="94"/>
      <c r="E310" s="94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4"/>
      <c r="D311" s="94"/>
      <c r="E311" s="94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4"/>
      <c r="D312" s="94"/>
      <c r="E312" s="94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4"/>
      <c r="D313" s="94"/>
      <c r="E313" s="94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4"/>
      <c r="D314" s="94"/>
      <c r="E314" s="94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4"/>
      <c r="D315" s="94"/>
      <c r="E315" s="94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4"/>
      <c r="D316" s="94"/>
      <c r="E316" s="94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4"/>
      <c r="D317" s="94"/>
      <c r="E317" s="94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4"/>
      <c r="D318" s="94"/>
      <c r="E318" s="94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4"/>
      <c r="D319" s="94"/>
      <c r="E319" s="94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4"/>
      <c r="D320" s="94"/>
      <c r="E320" s="94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4"/>
      <c r="D321" s="94"/>
      <c r="E321" s="94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4"/>
      <c r="D322" s="94"/>
      <c r="E322" s="94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4"/>
      <c r="D323" s="94"/>
      <c r="E323" s="94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4"/>
      <c r="D324" s="94"/>
      <c r="E324" s="94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4"/>
      <c r="D325" s="94"/>
      <c r="E325" s="94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4"/>
      <c r="D326" s="94"/>
      <c r="E326" s="94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4"/>
      <c r="D327" s="94"/>
      <c r="E327" s="94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4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134</v>
      </c>
      <c r="C1" s="46" t="s" vm="1">
        <v>214</v>
      </c>
    </row>
    <row r="2" spans="2:15">
      <c r="B2" s="46" t="s">
        <v>133</v>
      </c>
      <c r="C2" s="46" t="s">
        <v>2403</v>
      </c>
    </row>
    <row r="3" spans="2:15">
      <c r="B3" s="46" t="s">
        <v>135</v>
      </c>
      <c r="C3" s="68" t="s">
        <v>2404</v>
      </c>
    </row>
    <row r="4" spans="2:15">
      <c r="B4" s="46" t="s">
        <v>136</v>
      </c>
      <c r="C4" s="68">
        <v>14244</v>
      </c>
    </row>
    <row r="6" spans="2:15" ht="26.25" customHeight="1">
      <c r="B6" s="134" t="s">
        <v>164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15" s="3" customFormat="1" ht="63">
      <c r="B7" s="47" t="s">
        <v>104</v>
      </c>
      <c r="C7" s="48" t="s">
        <v>40</v>
      </c>
      <c r="D7" s="48" t="s">
        <v>105</v>
      </c>
      <c r="E7" s="48" t="s">
        <v>14</v>
      </c>
      <c r="F7" s="48" t="s">
        <v>59</v>
      </c>
      <c r="G7" s="48" t="s">
        <v>17</v>
      </c>
      <c r="H7" s="48" t="s">
        <v>91</v>
      </c>
      <c r="I7" s="48" t="s">
        <v>48</v>
      </c>
      <c r="J7" s="48" t="s">
        <v>18</v>
      </c>
      <c r="K7" s="48" t="s">
        <v>190</v>
      </c>
      <c r="L7" s="48" t="s">
        <v>189</v>
      </c>
      <c r="M7" s="48" t="s">
        <v>99</v>
      </c>
      <c r="N7" s="48" t="s">
        <v>137</v>
      </c>
      <c r="O7" s="50" t="s">
        <v>139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197</v>
      </c>
      <c r="L8" s="31"/>
      <c r="M8" s="31" t="s">
        <v>193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2408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</row>
    <row r="11" spans="2:15" ht="20.25" customHeight="1">
      <c r="B11" s="110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0" t="s">
        <v>100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196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134</v>
      </c>
      <c r="C1" s="46" t="s" vm="1">
        <v>214</v>
      </c>
    </row>
    <row r="2" spans="2:10">
      <c r="B2" s="46" t="s">
        <v>133</v>
      </c>
      <c r="C2" s="46" t="s">
        <v>2403</v>
      </c>
    </row>
    <row r="3" spans="2:10">
      <c r="B3" s="46" t="s">
        <v>135</v>
      </c>
      <c r="C3" s="68" t="s">
        <v>2404</v>
      </c>
    </row>
    <row r="4" spans="2:10">
      <c r="B4" s="46" t="s">
        <v>136</v>
      </c>
      <c r="C4" s="68">
        <v>14244</v>
      </c>
    </row>
    <row r="6" spans="2:10" ht="26.25" customHeight="1">
      <c r="B6" s="134" t="s">
        <v>165</v>
      </c>
      <c r="C6" s="135"/>
      <c r="D6" s="135"/>
      <c r="E6" s="135"/>
      <c r="F6" s="135"/>
      <c r="G6" s="135"/>
      <c r="H6" s="135"/>
      <c r="I6" s="135"/>
      <c r="J6" s="136"/>
    </row>
    <row r="7" spans="2:10" s="3" customFormat="1" ht="63">
      <c r="B7" s="47" t="s">
        <v>104</v>
      </c>
      <c r="C7" s="49" t="s">
        <v>50</v>
      </c>
      <c r="D7" s="49" t="s">
        <v>76</v>
      </c>
      <c r="E7" s="49" t="s">
        <v>51</v>
      </c>
      <c r="F7" s="49" t="s">
        <v>91</v>
      </c>
      <c r="G7" s="49" t="s">
        <v>176</v>
      </c>
      <c r="H7" s="49" t="s">
        <v>137</v>
      </c>
      <c r="I7" s="49" t="s">
        <v>138</v>
      </c>
      <c r="J7" s="64" t="s">
        <v>200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2409</v>
      </c>
      <c r="C10" s="88"/>
      <c r="D10" s="88"/>
      <c r="E10" s="88"/>
      <c r="F10" s="88"/>
      <c r="G10" s="108">
        <v>0</v>
      </c>
      <c r="H10" s="109">
        <v>0</v>
      </c>
      <c r="I10" s="109">
        <v>0</v>
      </c>
      <c r="J10" s="88"/>
    </row>
    <row r="11" spans="2:10" ht="22.5" customHeight="1">
      <c r="B11" s="124"/>
      <c r="C11" s="88"/>
      <c r="D11" s="88"/>
      <c r="E11" s="88"/>
      <c r="F11" s="88"/>
      <c r="G11" s="88"/>
      <c r="H11" s="88"/>
      <c r="I11" s="88"/>
      <c r="J11" s="88"/>
    </row>
    <row r="12" spans="2:10">
      <c r="B12" s="124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94"/>
      <c r="C110" s="94"/>
      <c r="D110" s="95"/>
      <c r="E110" s="95"/>
      <c r="F110" s="114"/>
      <c r="G110" s="114"/>
      <c r="H110" s="114"/>
      <c r="I110" s="114"/>
      <c r="J110" s="95"/>
    </row>
    <row r="111" spans="2:10">
      <c r="B111" s="94"/>
      <c r="C111" s="94"/>
      <c r="D111" s="95"/>
      <c r="E111" s="95"/>
      <c r="F111" s="114"/>
      <c r="G111" s="114"/>
      <c r="H111" s="114"/>
      <c r="I111" s="114"/>
      <c r="J111" s="95"/>
    </row>
    <row r="112" spans="2:10">
      <c r="B112" s="94"/>
      <c r="C112" s="94"/>
      <c r="D112" s="95"/>
      <c r="E112" s="95"/>
      <c r="F112" s="114"/>
      <c r="G112" s="114"/>
      <c r="H112" s="114"/>
      <c r="I112" s="114"/>
      <c r="J112" s="95"/>
    </row>
    <row r="113" spans="2:10">
      <c r="B113" s="94"/>
      <c r="C113" s="94"/>
      <c r="D113" s="95"/>
      <c r="E113" s="95"/>
      <c r="F113" s="114"/>
      <c r="G113" s="114"/>
      <c r="H113" s="114"/>
      <c r="I113" s="114"/>
      <c r="J113" s="95"/>
    </row>
    <row r="114" spans="2:10">
      <c r="B114" s="94"/>
      <c r="C114" s="94"/>
      <c r="D114" s="95"/>
      <c r="E114" s="95"/>
      <c r="F114" s="114"/>
      <c r="G114" s="114"/>
      <c r="H114" s="114"/>
      <c r="I114" s="114"/>
      <c r="J114" s="95"/>
    </row>
    <row r="115" spans="2:10">
      <c r="B115" s="94"/>
      <c r="C115" s="94"/>
      <c r="D115" s="95"/>
      <c r="E115" s="95"/>
      <c r="F115" s="114"/>
      <c r="G115" s="114"/>
      <c r="H115" s="114"/>
      <c r="I115" s="114"/>
      <c r="J115" s="95"/>
    </row>
    <row r="116" spans="2:10">
      <c r="B116" s="94"/>
      <c r="C116" s="94"/>
      <c r="D116" s="95"/>
      <c r="E116" s="95"/>
      <c r="F116" s="114"/>
      <c r="G116" s="114"/>
      <c r="H116" s="114"/>
      <c r="I116" s="114"/>
      <c r="J116" s="95"/>
    </row>
    <row r="117" spans="2:10">
      <c r="B117" s="94"/>
      <c r="C117" s="94"/>
      <c r="D117" s="95"/>
      <c r="E117" s="95"/>
      <c r="F117" s="114"/>
      <c r="G117" s="114"/>
      <c r="H117" s="114"/>
      <c r="I117" s="114"/>
      <c r="J117" s="95"/>
    </row>
    <row r="118" spans="2:10">
      <c r="B118" s="94"/>
      <c r="C118" s="94"/>
      <c r="D118" s="95"/>
      <c r="E118" s="95"/>
      <c r="F118" s="114"/>
      <c r="G118" s="114"/>
      <c r="H118" s="114"/>
      <c r="I118" s="114"/>
      <c r="J118" s="95"/>
    </row>
    <row r="119" spans="2:10">
      <c r="B119" s="94"/>
      <c r="C119" s="94"/>
      <c r="D119" s="95"/>
      <c r="E119" s="95"/>
      <c r="F119" s="114"/>
      <c r="G119" s="114"/>
      <c r="H119" s="114"/>
      <c r="I119" s="114"/>
      <c r="J119" s="95"/>
    </row>
    <row r="120" spans="2:10">
      <c r="B120" s="94"/>
      <c r="C120" s="94"/>
      <c r="D120" s="95"/>
      <c r="E120" s="95"/>
      <c r="F120" s="114"/>
      <c r="G120" s="114"/>
      <c r="H120" s="114"/>
      <c r="I120" s="114"/>
      <c r="J120" s="95"/>
    </row>
    <row r="121" spans="2:10">
      <c r="B121" s="94"/>
      <c r="C121" s="94"/>
      <c r="D121" s="95"/>
      <c r="E121" s="95"/>
      <c r="F121" s="114"/>
      <c r="G121" s="114"/>
      <c r="H121" s="114"/>
      <c r="I121" s="114"/>
      <c r="J121" s="95"/>
    </row>
    <row r="122" spans="2:10">
      <c r="B122" s="94"/>
      <c r="C122" s="94"/>
      <c r="D122" s="95"/>
      <c r="E122" s="95"/>
      <c r="F122" s="114"/>
      <c r="G122" s="114"/>
      <c r="H122" s="114"/>
      <c r="I122" s="114"/>
      <c r="J122" s="95"/>
    </row>
    <row r="123" spans="2:10">
      <c r="B123" s="94"/>
      <c r="C123" s="94"/>
      <c r="D123" s="95"/>
      <c r="E123" s="95"/>
      <c r="F123" s="114"/>
      <c r="G123" s="114"/>
      <c r="H123" s="114"/>
      <c r="I123" s="114"/>
      <c r="J123" s="95"/>
    </row>
    <row r="124" spans="2:10">
      <c r="B124" s="94"/>
      <c r="C124" s="94"/>
      <c r="D124" s="95"/>
      <c r="E124" s="95"/>
      <c r="F124" s="114"/>
      <c r="G124" s="114"/>
      <c r="H124" s="114"/>
      <c r="I124" s="114"/>
      <c r="J124" s="95"/>
    </row>
    <row r="125" spans="2:10">
      <c r="B125" s="94"/>
      <c r="C125" s="94"/>
      <c r="D125" s="95"/>
      <c r="E125" s="95"/>
      <c r="F125" s="114"/>
      <c r="G125" s="114"/>
      <c r="H125" s="114"/>
      <c r="I125" s="114"/>
      <c r="J125" s="95"/>
    </row>
    <row r="126" spans="2:10">
      <c r="B126" s="94"/>
      <c r="C126" s="94"/>
      <c r="D126" s="95"/>
      <c r="E126" s="95"/>
      <c r="F126" s="114"/>
      <c r="G126" s="114"/>
      <c r="H126" s="114"/>
      <c r="I126" s="114"/>
      <c r="J126" s="95"/>
    </row>
    <row r="127" spans="2:10">
      <c r="B127" s="94"/>
      <c r="C127" s="94"/>
      <c r="D127" s="95"/>
      <c r="E127" s="95"/>
      <c r="F127" s="114"/>
      <c r="G127" s="114"/>
      <c r="H127" s="114"/>
      <c r="I127" s="114"/>
      <c r="J127" s="95"/>
    </row>
    <row r="128" spans="2:10">
      <c r="B128" s="94"/>
      <c r="C128" s="94"/>
      <c r="D128" s="95"/>
      <c r="E128" s="95"/>
      <c r="F128" s="114"/>
      <c r="G128" s="114"/>
      <c r="H128" s="114"/>
      <c r="I128" s="114"/>
      <c r="J128" s="95"/>
    </row>
    <row r="129" spans="2:10">
      <c r="B129" s="94"/>
      <c r="C129" s="94"/>
      <c r="D129" s="95"/>
      <c r="E129" s="95"/>
      <c r="F129" s="114"/>
      <c r="G129" s="114"/>
      <c r="H129" s="114"/>
      <c r="I129" s="114"/>
      <c r="J129" s="95"/>
    </row>
    <row r="130" spans="2:10">
      <c r="B130" s="94"/>
      <c r="C130" s="94"/>
      <c r="D130" s="95"/>
      <c r="E130" s="95"/>
      <c r="F130" s="114"/>
      <c r="G130" s="114"/>
      <c r="H130" s="114"/>
      <c r="I130" s="114"/>
      <c r="J130" s="95"/>
    </row>
    <row r="131" spans="2:10">
      <c r="B131" s="94"/>
      <c r="C131" s="94"/>
      <c r="D131" s="95"/>
      <c r="E131" s="95"/>
      <c r="F131" s="114"/>
      <c r="G131" s="114"/>
      <c r="H131" s="114"/>
      <c r="I131" s="114"/>
      <c r="J131" s="95"/>
    </row>
    <row r="132" spans="2:10">
      <c r="B132" s="94"/>
      <c r="C132" s="94"/>
      <c r="D132" s="95"/>
      <c r="E132" s="95"/>
      <c r="F132" s="114"/>
      <c r="G132" s="114"/>
      <c r="H132" s="114"/>
      <c r="I132" s="114"/>
      <c r="J132" s="95"/>
    </row>
    <row r="133" spans="2:10">
      <c r="B133" s="94"/>
      <c r="C133" s="94"/>
      <c r="D133" s="95"/>
      <c r="E133" s="95"/>
      <c r="F133" s="114"/>
      <c r="G133" s="114"/>
      <c r="H133" s="114"/>
      <c r="I133" s="114"/>
      <c r="J133" s="95"/>
    </row>
    <row r="134" spans="2:10">
      <c r="B134" s="94"/>
      <c r="C134" s="94"/>
      <c r="D134" s="95"/>
      <c r="E134" s="95"/>
      <c r="F134" s="114"/>
      <c r="G134" s="114"/>
      <c r="H134" s="114"/>
      <c r="I134" s="114"/>
      <c r="J134" s="95"/>
    </row>
    <row r="135" spans="2:10">
      <c r="B135" s="94"/>
      <c r="C135" s="94"/>
      <c r="D135" s="95"/>
      <c r="E135" s="95"/>
      <c r="F135" s="114"/>
      <c r="G135" s="114"/>
      <c r="H135" s="114"/>
      <c r="I135" s="114"/>
      <c r="J135" s="95"/>
    </row>
    <row r="136" spans="2:10">
      <c r="B136" s="94"/>
      <c r="C136" s="94"/>
      <c r="D136" s="95"/>
      <c r="E136" s="95"/>
      <c r="F136" s="114"/>
      <c r="G136" s="114"/>
      <c r="H136" s="114"/>
      <c r="I136" s="114"/>
      <c r="J136" s="95"/>
    </row>
    <row r="137" spans="2:10">
      <c r="B137" s="94"/>
      <c r="C137" s="94"/>
      <c r="D137" s="95"/>
      <c r="E137" s="95"/>
      <c r="F137" s="114"/>
      <c r="G137" s="114"/>
      <c r="H137" s="114"/>
      <c r="I137" s="114"/>
      <c r="J137" s="95"/>
    </row>
    <row r="138" spans="2:10">
      <c r="B138" s="94"/>
      <c r="C138" s="94"/>
      <c r="D138" s="95"/>
      <c r="E138" s="95"/>
      <c r="F138" s="114"/>
      <c r="G138" s="114"/>
      <c r="H138" s="114"/>
      <c r="I138" s="114"/>
      <c r="J138" s="95"/>
    </row>
    <row r="139" spans="2:10">
      <c r="B139" s="94"/>
      <c r="C139" s="94"/>
      <c r="D139" s="95"/>
      <c r="E139" s="95"/>
      <c r="F139" s="114"/>
      <c r="G139" s="114"/>
      <c r="H139" s="114"/>
      <c r="I139" s="114"/>
      <c r="J139" s="95"/>
    </row>
    <row r="140" spans="2:10">
      <c r="B140" s="94"/>
      <c r="C140" s="94"/>
      <c r="D140" s="95"/>
      <c r="E140" s="95"/>
      <c r="F140" s="114"/>
      <c r="G140" s="114"/>
      <c r="H140" s="114"/>
      <c r="I140" s="114"/>
      <c r="J140" s="95"/>
    </row>
    <row r="141" spans="2:10">
      <c r="B141" s="94"/>
      <c r="C141" s="94"/>
      <c r="D141" s="95"/>
      <c r="E141" s="95"/>
      <c r="F141" s="114"/>
      <c r="G141" s="114"/>
      <c r="H141" s="114"/>
      <c r="I141" s="114"/>
      <c r="J141" s="95"/>
    </row>
    <row r="142" spans="2:10">
      <c r="B142" s="94"/>
      <c r="C142" s="94"/>
      <c r="D142" s="95"/>
      <c r="E142" s="95"/>
      <c r="F142" s="114"/>
      <c r="G142" s="114"/>
      <c r="H142" s="114"/>
      <c r="I142" s="114"/>
      <c r="J142" s="95"/>
    </row>
    <row r="143" spans="2:10">
      <c r="B143" s="94"/>
      <c r="C143" s="94"/>
      <c r="D143" s="95"/>
      <c r="E143" s="95"/>
      <c r="F143" s="114"/>
      <c r="G143" s="114"/>
      <c r="H143" s="114"/>
      <c r="I143" s="114"/>
      <c r="J143" s="95"/>
    </row>
    <row r="144" spans="2:10">
      <c r="B144" s="94"/>
      <c r="C144" s="94"/>
      <c r="D144" s="95"/>
      <c r="E144" s="95"/>
      <c r="F144" s="114"/>
      <c r="G144" s="114"/>
      <c r="H144" s="114"/>
      <c r="I144" s="114"/>
      <c r="J144" s="95"/>
    </row>
    <row r="145" spans="2:10">
      <c r="B145" s="94"/>
      <c r="C145" s="94"/>
      <c r="D145" s="95"/>
      <c r="E145" s="95"/>
      <c r="F145" s="114"/>
      <c r="G145" s="114"/>
      <c r="H145" s="114"/>
      <c r="I145" s="114"/>
      <c r="J145" s="95"/>
    </row>
    <row r="146" spans="2:10">
      <c r="B146" s="94"/>
      <c r="C146" s="94"/>
      <c r="D146" s="95"/>
      <c r="E146" s="95"/>
      <c r="F146" s="114"/>
      <c r="G146" s="114"/>
      <c r="H146" s="114"/>
      <c r="I146" s="114"/>
      <c r="J146" s="95"/>
    </row>
    <row r="147" spans="2:10">
      <c r="B147" s="94"/>
      <c r="C147" s="94"/>
      <c r="D147" s="95"/>
      <c r="E147" s="95"/>
      <c r="F147" s="114"/>
      <c r="G147" s="114"/>
      <c r="H147" s="114"/>
      <c r="I147" s="114"/>
      <c r="J147" s="95"/>
    </row>
    <row r="148" spans="2:10">
      <c r="B148" s="94"/>
      <c r="C148" s="94"/>
      <c r="D148" s="95"/>
      <c r="E148" s="95"/>
      <c r="F148" s="114"/>
      <c r="G148" s="114"/>
      <c r="H148" s="114"/>
      <c r="I148" s="114"/>
      <c r="J148" s="95"/>
    </row>
    <row r="149" spans="2:10">
      <c r="B149" s="94"/>
      <c r="C149" s="94"/>
      <c r="D149" s="95"/>
      <c r="E149" s="95"/>
      <c r="F149" s="114"/>
      <c r="G149" s="114"/>
      <c r="H149" s="114"/>
      <c r="I149" s="114"/>
      <c r="J149" s="95"/>
    </row>
    <row r="150" spans="2:10">
      <c r="B150" s="94"/>
      <c r="C150" s="94"/>
      <c r="D150" s="95"/>
      <c r="E150" s="95"/>
      <c r="F150" s="114"/>
      <c r="G150" s="114"/>
      <c r="H150" s="114"/>
      <c r="I150" s="114"/>
      <c r="J150" s="95"/>
    </row>
    <row r="151" spans="2:10">
      <c r="B151" s="94"/>
      <c r="C151" s="94"/>
      <c r="D151" s="95"/>
      <c r="E151" s="95"/>
      <c r="F151" s="114"/>
      <c r="G151" s="114"/>
      <c r="H151" s="114"/>
      <c r="I151" s="114"/>
      <c r="J151" s="95"/>
    </row>
    <row r="152" spans="2:10">
      <c r="B152" s="94"/>
      <c r="C152" s="94"/>
      <c r="D152" s="95"/>
      <c r="E152" s="95"/>
      <c r="F152" s="114"/>
      <c r="G152" s="114"/>
      <c r="H152" s="114"/>
      <c r="I152" s="114"/>
      <c r="J152" s="95"/>
    </row>
    <row r="153" spans="2:10">
      <c r="B153" s="94"/>
      <c r="C153" s="94"/>
      <c r="D153" s="95"/>
      <c r="E153" s="95"/>
      <c r="F153" s="114"/>
      <c r="G153" s="114"/>
      <c r="H153" s="114"/>
      <c r="I153" s="114"/>
      <c r="J153" s="95"/>
    </row>
    <row r="154" spans="2:10">
      <c r="B154" s="94"/>
      <c r="C154" s="94"/>
      <c r="D154" s="95"/>
      <c r="E154" s="95"/>
      <c r="F154" s="114"/>
      <c r="G154" s="114"/>
      <c r="H154" s="114"/>
      <c r="I154" s="114"/>
      <c r="J154" s="95"/>
    </row>
    <row r="155" spans="2:10">
      <c r="B155" s="94"/>
      <c r="C155" s="94"/>
      <c r="D155" s="95"/>
      <c r="E155" s="95"/>
      <c r="F155" s="114"/>
      <c r="G155" s="114"/>
      <c r="H155" s="114"/>
      <c r="I155" s="114"/>
      <c r="J155" s="95"/>
    </row>
    <row r="156" spans="2:10">
      <c r="B156" s="94"/>
      <c r="C156" s="94"/>
      <c r="D156" s="95"/>
      <c r="E156" s="95"/>
      <c r="F156" s="114"/>
      <c r="G156" s="114"/>
      <c r="H156" s="114"/>
      <c r="I156" s="114"/>
      <c r="J156" s="95"/>
    </row>
    <row r="157" spans="2:10">
      <c r="B157" s="94"/>
      <c r="C157" s="94"/>
      <c r="D157" s="95"/>
      <c r="E157" s="95"/>
      <c r="F157" s="114"/>
      <c r="G157" s="114"/>
      <c r="H157" s="114"/>
      <c r="I157" s="114"/>
      <c r="J157" s="95"/>
    </row>
    <row r="158" spans="2:10">
      <c r="B158" s="94"/>
      <c r="C158" s="94"/>
      <c r="D158" s="95"/>
      <c r="E158" s="95"/>
      <c r="F158" s="114"/>
      <c r="G158" s="114"/>
      <c r="H158" s="114"/>
      <c r="I158" s="114"/>
      <c r="J158" s="95"/>
    </row>
    <row r="159" spans="2:10">
      <c r="B159" s="94"/>
      <c r="C159" s="94"/>
      <c r="D159" s="95"/>
      <c r="E159" s="95"/>
      <c r="F159" s="114"/>
      <c r="G159" s="114"/>
      <c r="H159" s="114"/>
      <c r="I159" s="114"/>
      <c r="J159" s="95"/>
    </row>
    <row r="160" spans="2:10">
      <c r="B160" s="94"/>
      <c r="C160" s="94"/>
      <c r="D160" s="95"/>
      <c r="E160" s="95"/>
      <c r="F160" s="114"/>
      <c r="G160" s="114"/>
      <c r="H160" s="114"/>
      <c r="I160" s="114"/>
      <c r="J160" s="95"/>
    </row>
    <row r="161" spans="2:10">
      <c r="B161" s="94"/>
      <c r="C161" s="94"/>
      <c r="D161" s="95"/>
      <c r="E161" s="95"/>
      <c r="F161" s="114"/>
      <c r="G161" s="114"/>
      <c r="H161" s="114"/>
      <c r="I161" s="114"/>
      <c r="J161" s="95"/>
    </row>
    <row r="162" spans="2:10">
      <c r="B162" s="94"/>
      <c r="C162" s="94"/>
      <c r="D162" s="95"/>
      <c r="E162" s="95"/>
      <c r="F162" s="114"/>
      <c r="G162" s="114"/>
      <c r="H162" s="114"/>
      <c r="I162" s="114"/>
      <c r="J162" s="95"/>
    </row>
    <row r="163" spans="2:10">
      <c r="B163" s="94"/>
      <c r="C163" s="94"/>
      <c r="D163" s="95"/>
      <c r="E163" s="95"/>
      <c r="F163" s="114"/>
      <c r="G163" s="114"/>
      <c r="H163" s="114"/>
      <c r="I163" s="114"/>
      <c r="J163" s="95"/>
    </row>
    <row r="164" spans="2:10">
      <c r="B164" s="94"/>
      <c r="C164" s="94"/>
      <c r="D164" s="95"/>
      <c r="E164" s="95"/>
      <c r="F164" s="114"/>
      <c r="G164" s="114"/>
      <c r="H164" s="114"/>
      <c r="I164" s="114"/>
      <c r="J164" s="95"/>
    </row>
    <row r="165" spans="2:10">
      <c r="B165" s="94"/>
      <c r="C165" s="94"/>
      <c r="D165" s="95"/>
      <c r="E165" s="95"/>
      <c r="F165" s="114"/>
      <c r="G165" s="114"/>
      <c r="H165" s="114"/>
      <c r="I165" s="114"/>
      <c r="J165" s="95"/>
    </row>
    <row r="166" spans="2:10">
      <c r="B166" s="94"/>
      <c r="C166" s="94"/>
      <c r="D166" s="95"/>
      <c r="E166" s="95"/>
      <c r="F166" s="114"/>
      <c r="G166" s="114"/>
      <c r="H166" s="114"/>
      <c r="I166" s="114"/>
      <c r="J166" s="95"/>
    </row>
    <row r="167" spans="2:10">
      <c r="B167" s="94"/>
      <c r="C167" s="94"/>
      <c r="D167" s="95"/>
      <c r="E167" s="95"/>
      <c r="F167" s="114"/>
      <c r="G167" s="114"/>
      <c r="H167" s="114"/>
      <c r="I167" s="114"/>
      <c r="J167" s="95"/>
    </row>
    <row r="168" spans="2:10">
      <c r="B168" s="94"/>
      <c r="C168" s="94"/>
      <c r="D168" s="95"/>
      <c r="E168" s="95"/>
      <c r="F168" s="114"/>
      <c r="G168" s="114"/>
      <c r="H168" s="114"/>
      <c r="I168" s="114"/>
      <c r="J168" s="95"/>
    </row>
    <row r="169" spans="2:10">
      <c r="B169" s="94"/>
      <c r="C169" s="94"/>
      <c r="D169" s="95"/>
      <c r="E169" s="95"/>
      <c r="F169" s="114"/>
      <c r="G169" s="114"/>
      <c r="H169" s="114"/>
      <c r="I169" s="114"/>
      <c r="J169" s="95"/>
    </row>
    <row r="170" spans="2:10">
      <c r="B170" s="94"/>
      <c r="C170" s="94"/>
      <c r="D170" s="95"/>
      <c r="E170" s="95"/>
      <c r="F170" s="114"/>
      <c r="G170" s="114"/>
      <c r="H170" s="114"/>
      <c r="I170" s="114"/>
      <c r="J170" s="95"/>
    </row>
    <row r="171" spans="2:10">
      <c r="B171" s="94"/>
      <c r="C171" s="94"/>
      <c r="D171" s="95"/>
      <c r="E171" s="95"/>
      <c r="F171" s="114"/>
      <c r="G171" s="114"/>
      <c r="H171" s="114"/>
      <c r="I171" s="114"/>
      <c r="J171" s="95"/>
    </row>
    <row r="172" spans="2:10">
      <c r="B172" s="94"/>
      <c r="C172" s="94"/>
      <c r="D172" s="95"/>
      <c r="E172" s="95"/>
      <c r="F172" s="114"/>
      <c r="G172" s="114"/>
      <c r="H172" s="114"/>
      <c r="I172" s="114"/>
      <c r="J172" s="95"/>
    </row>
    <row r="173" spans="2:10">
      <c r="B173" s="94"/>
      <c r="C173" s="94"/>
      <c r="D173" s="95"/>
      <c r="E173" s="95"/>
      <c r="F173" s="114"/>
      <c r="G173" s="114"/>
      <c r="H173" s="114"/>
      <c r="I173" s="114"/>
      <c r="J173" s="95"/>
    </row>
    <row r="174" spans="2:10">
      <c r="B174" s="94"/>
      <c r="C174" s="94"/>
      <c r="D174" s="95"/>
      <c r="E174" s="95"/>
      <c r="F174" s="114"/>
      <c r="G174" s="114"/>
      <c r="H174" s="114"/>
      <c r="I174" s="114"/>
      <c r="J174" s="95"/>
    </row>
    <row r="175" spans="2:10">
      <c r="B175" s="94"/>
      <c r="C175" s="94"/>
      <c r="D175" s="95"/>
      <c r="E175" s="95"/>
      <c r="F175" s="114"/>
      <c r="G175" s="114"/>
      <c r="H175" s="114"/>
      <c r="I175" s="114"/>
      <c r="J175" s="95"/>
    </row>
    <row r="176" spans="2:10">
      <c r="B176" s="94"/>
      <c r="C176" s="94"/>
      <c r="D176" s="95"/>
      <c r="E176" s="95"/>
      <c r="F176" s="114"/>
      <c r="G176" s="114"/>
      <c r="H176" s="114"/>
      <c r="I176" s="114"/>
      <c r="J176" s="95"/>
    </row>
    <row r="177" spans="2:10">
      <c r="B177" s="94"/>
      <c r="C177" s="94"/>
      <c r="D177" s="95"/>
      <c r="E177" s="95"/>
      <c r="F177" s="114"/>
      <c r="G177" s="114"/>
      <c r="H177" s="114"/>
      <c r="I177" s="114"/>
      <c r="J177" s="95"/>
    </row>
    <row r="178" spans="2:10">
      <c r="B178" s="94"/>
      <c r="C178" s="94"/>
      <c r="D178" s="95"/>
      <c r="E178" s="95"/>
      <c r="F178" s="114"/>
      <c r="G178" s="114"/>
      <c r="H178" s="114"/>
      <c r="I178" s="114"/>
      <c r="J178" s="95"/>
    </row>
    <row r="179" spans="2:10">
      <c r="B179" s="94"/>
      <c r="C179" s="94"/>
      <c r="D179" s="95"/>
      <c r="E179" s="95"/>
      <c r="F179" s="114"/>
      <c r="G179" s="114"/>
      <c r="H179" s="114"/>
      <c r="I179" s="114"/>
      <c r="J179" s="95"/>
    </row>
    <row r="180" spans="2:10">
      <c r="B180" s="94"/>
      <c r="C180" s="94"/>
      <c r="D180" s="95"/>
      <c r="E180" s="95"/>
      <c r="F180" s="114"/>
      <c r="G180" s="114"/>
      <c r="H180" s="114"/>
      <c r="I180" s="114"/>
      <c r="J180" s="95"/>
    </row>
    <row r="181" spans="2:10">
      <c r="B181" s="94"/>
      <c r="C181" s="94"/>
      <c r="D181" s="95"/>
      <c r="E181" s="95"/>
      <c r="F181" s="114"/>
      <c r="G181" s="114"/>
      <c r="H181" s="114"/>
      <c r="I181" s="114"/>
      <c r="J181" s="95"/>
    </row>
    <row r="182" spans="2:10">
      <c r="B182" s="94"/>
      <c r="C182" s="94"/>
      <c r="D182" s="95"/>
      <c r="E182" s="95"/>
      <c r="F182" s="114"/>
      <c r="G182" s="114"/>
      <c r="H182" s="114"/>
      <c r="I182" s="114"/>
      <c r="J182" s="95"/>
    </row>
    <row r="183" spans="2:10">
      <c r="B183" s="94"/>
      <c r="C183" s="94"/>
      <c r="D183" s="95"/>
      <c r="E183" s="95"/>
      <c r="F183" s="114"/>
      <c r="G183" s="114"/>
      <c r="H183" s="114"/>
      <c r="I183" s="114"/>
      <c r="J183" s="95"/>
    </row>
    <row r="184" spans="2:10">
      <c r="B184" s="94"/>
      <c r="C184" s="94"/>
      <c r="D184" s="95"/>
      <c r="E184" s="95"/>
      <c r="F184" s="114"/>
      <c r="G184" s="114"/>
      <c r="H184" s="114"/>
      <c r="I184" s="114"/>
      <c r="J184" s="95"/>
    </row>
    <row r="185" spans="2:10">
      <c r="B185" s="94"/>
      <c r="C185" s="94"/>
      <c r="D185" s="95"/>
      <c r="E185" s="95"/>
      <c r="F185" s="114"/>
      <c r="G185" s="114"/>
      <c r="H185" s="114"/>
      <c r="I185" s="114"/>
      <c r="J185" s="95"/>
    </row>
    <row r="186" spans="2:10">
      <c r="B186" s="94"/>
      <c r="C186" s="94"/>
      <c r="D186" s="95"/>
      <c r="E186" s="95"/>
      <c r="F186" s="114"/>
      <c r="G186" s="114"/>
      <c r="H186" s="114"/>
      <c r="I186" s="114"/>
      <c r="J186" s="95"/>
    </row>
    <row r="187" spans="2:10">
      <c r="B187" s="94"/>
      <c r="C187" s="94"/>
      <c r="D187" s="95"/>
      <c r="E187" s="95"/>
      <c r="F187" s="114"/>
      <c r="G187" s="114"/>
      <c r="H187" s="114"/>
      <c r="I187" s="114"/>
      <c r="J187" s="95"/>
    </row>
    <row r="188" spans="2:10">
      <c r="B188" s="94"/>
      <c r="C188" s="94"/>
      <c r="D188" s="95"/>
      <c r="E188" s="95"/>
      <c r="F188" s="114"/>
      <c r="G188" s="114"/>
      <c r="H188" s="114"/>
      <c r="I188" s="114"/>
      <c r="J188" s="95"/>
    </row>
    <row r="189" spans="2:10">
      <c r="B189" s="94"/>
      <c r="C189" s="94"/>
      <c r="D189" s="95"/>
      <c r="E189" s="95"/>
      <c r="F189" s="114"/>
      <c r="G189" s="114"/>
      <c r="H189" s="114"/>
      <c r="I189" s="114"/>
      <c r="J189" s="95"/>
    </row>
    <row r="190" spans="2:10">
      <c r="B190" s="94"/>
      <c r="C190" s="94"/>
      <c r="D190" s="95"/>
      <c r="E190" s="95"/>
      <c r="F190" s="114"/>
      <c r="G190" s="114"/>
      <c r="H190" s="114"/>
      <c r="I190" s="114"/>
      <c r="J190" s="95"/>
    </row>
    <row r="191" spans="2:10">
      <c r="B191" s="94"/>
      <c r="C191" s="94"/>
      <c r="D191" s="95"/>
      <c r="E191" s="95"/>
      <c r="F191" s="114"/>
      <c r="G191" s="114"/>
      <c r="H191" s="114"/>
      <c r="I191" s="114"/>
      <c r="J191" s="95"/>
    </row>
    <row r="192" spans="2:10">
      <c r="B192" s="94"/>
      <c r="C192" s="94"/>
      <c r="D192" s="95"/>
      <c r="E192" s="95"/>
      <c r="F192" s="114"/>
      <c r="G192" s="114"/>
      <c r="H192" s="114"/>
      <c r="I192" s="114"/>
      <c r="J192" s="95"/>
    </row>
    <row r="193" spans="2:10">
      <c r="B193" s="94"/>
      <c r="C193" s="94"/>
      <c r="D193" s="95"/>
      <c r="E193" s="95"/>
      <c r="F193" s="114"/>
      <c r="G193" s="114"/>
      <c r="H193" s="114"/>
      <c r="I193" s="114"/>
      <c r="J193" s="95"/>
    </row>
    <row r="194" spans="2:10">
      <c r="B194" s="94"/>
      <c r="C194" s="94"/>
      <c r="D194" s="95"/>
      <c r="E194" s="95"/>
      <c r="F194" s="114"/>
      <c r="G194" s="114"/>
      <c r="H194" s="114"/>
      <c r="I194" s="114"/>
      <c r="J194" s="95"/>
    </row>
    <row r="195" spans="2:10">
      <c r="B195" s="94"/>
      <c r="C195" s="94"/>
      <c r="D195" s="95"/>
      <c r="E195" s="95"/>
      <c r="F195" s="114"/>
      <c r="G195" s="114"/>
      <c r="H195" s="114"/>
      <c r="I195" s="114"/>
      <c r="J195" s="95"/>
    </row>
    <row r="196" spans="2:10">
      <c r="B196" s="94"/>
      <c r="C196" s="94"/>
      <c r="D196" s="95"/>
      <c r="E196" s="95"/>
      <c r="F196" s="114"/>
      <c r="G196" s="114"/>
      <c r="H196" s="114"/>
      <c r="I196" s="114"/>
      <c r="J196" s="95"/>
    </row>
    <row r="197" spans="2:10">
      <c r="B197" s="94"/>
      <c r="C197" s="94"/>
      <c r="D197" s="95"/>
      <c r="E197" s="95"/>
      <c r="F197" s="114"/>
      <c r="G197" s="114"/>
      <c r="H197" s="114"/>
      <c r="I197" s="114"/>
      <c r="J197" s="95"/>
    </row>
    <row r="198" spans="2:10">
      <c r="B198" s="94"/>
      <c r="C198" s="94"/>
      <c r="D198" s="95"/>
      <c r="E198" s="95"/>
      <c r="F198" s="114"/>
      <c r="G198" s="114"/>
      <c r="H198" s="114"/>
      <c r="I198" s="114"/>
      <c r="J198" s="95"/>
    </row>
    <row r="199" spans="2:10">
      <c r="B199" s="94"/>
      <c r="C199" s="94"/>
      <c r="D199" s="95"/>
      <c r="E199" s="95"/>
      <c r="F199" s="114"/>
      <c r="G199" s="114"/>
      <c r="H199" s="114"/>
      <c r="I199" s="114"/>
      <c r="J199" s="95"/>
    </row>
    <row r="200" spans="2:10">
      <c r="B200" s="94"/>
      <c r="C200" s="94"/>
      <c r="D200" s="95"/>
      <c r="E200" s="95"/>
      <c r="F200" s="114"/>
      <c r="G200" s="114"/>
      <c r="H200" s="114"/>
      <c r="I200" s="114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134</v>
      </c>
      <c r="C1" s="46" t="s" vm="1">
        <v>214</v>
      </c>
    </row>
    <row r="2" spans="2:11">
      <c r="B2" s="46" t="s">
        <v>133</v>
      </c>
      <c r="C2" s="46" t="s">
        <v>2403</v>
      </c>
    </row>
    <row r="3" spans="2:11">
      <c r="B3" s="46" t="s">
        <v>135</v>
      </c>
      <c r="C3" s="68" t="s">
        <v>2404</v>
      </c>
    </row>
    <row r="4" spans="2:11">
      <c r="B4" s="46" t="s">
        <v>136</v>
      </c>
      <c r="C4" s="68">
        <v>14244</v>
      </c>
    </row>
    <row r="6" spans="2:11" ht="26.25" customHeight="1">
      <c r="B6" s="134" t="s">
        <v>166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1" s="3" customFormat="1" ht="63">
      <c r="B7" s="47" t="s">
        <v>104</v>
      </c>
      <c r="C7" s="49" t="s">
        <v>105</v>
      </c>
      <c r="D7" s="49" t="s">
        <v>14</v>
      </c>
      <c r="E7" s="49" t="s">
        <v>15</v>
      </c>
      <c r="F7" s="49" t="s">
        <v>52</v>
      </c>
      <c r="G7" s="49" t="s">
        <v>91</v>
      </c>
      <c r="H7" s="49" t="s">
        <v>49</v>
      </c>
      <c r="I7" s="49" t="s">
        <v>99</v>
      </c>
      <c r="J7" s="49" t="s">
        <v>137</v>
      </c>
      <c r="K7" s="64" t="s">
        <v>138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2410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</row>
    <row r="11" spans="2:11" ht="21" customHeight="1">
      <c r="B11" s="12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4"/>
      <c r="E110" s="114"/>
      <c r="F110" s="114"/>
      <c r="G110" s="114"/>
      <c r="H110" s="114"/>
      <c r="I110" s="95"/>
      <c r="J110" s="95"/>
      <c r="K110" s="95"/>
    </row>
    <row r="111" spans="2:11">
      <c r="B111" s="94"/>
      <c r="C111" s="94"/>
      <c r="D111" s="114"/>
      <c r="E111" s="114"/>
      <c r="F111" s="114"/>
      <c r="G111" s="114"/>
      <c r="H111" s="114"/>
      <c r="I111" s="95"/>
      <c r="J111" s="95"/>
      <c r="K111" s="95"/>
    </row>
    <row r="112" spans="2:11">
      <c r="B112" s="94"/>
      <c r="C112" s="94"/>
      <c r="D112" s="114"/>
      <c r="E112" s="114"/>
      <c r="F112" s="114"/>
      <c r="G112" s="114"/>
      <c r="H112" s="114"/>
      <c r="I112" s="95"/>
      <c r="J112" s="95"/>
      <c r="K112" s="95"/>
    </row>
    <row r="113" spans="2:11">
      <c r="B113" s="94"/>
      <c r="C113" s="94"/>
      <c r="D113" s="114"/>
      <c r="E113" s="114"/>
      <c r="F113" s="114"/>
      <c r="G113" s="114"/>
      <c r="H113" s="114"/>
      <c r="I113" s="95"/>
      <c r="J113" s="95"/>
      <c r="K113" s="95"/>
    </row>
    <row r="114" spans="2:11">
      <c r="B114" s="94"/>
      <c r="C114" s="94"/>
      <c r="D114" s="114"/>
      <c r="E114" s="114"/>
      <c r="F114" s="114"/>
      <c r="G114" s="114"/>
      <c r="H114" s="114"/>
      <c r="I114" s="95"/>
      <c r="J114" s="95"/>
      <c r="K114" s="95"/>
    </row>
    <row r="115" spans="2:11">
      <c r="B115" s="94"/>
      <c r="C115" s="94"/>
      <c r="D115" s="114"/>
      <c r="E115" s="114"/>
      <c r="F115" s="114"/>
      <c r="G115" s="114"/>
      <c r="H115" s="114"/>
      <c r="I115" s="95"/>
      <c r="J115" s="95"/>
      <c r="K115" s="95"/>
    </row>
    <row r="116" spans="2:11">
      <c r="B116" s="94"/>
      <c r="C116" s="94"/>
      <c r="D116" s="114"/>
      <c r="E116" s="114"/>
      <c r="F116" s="114"/>
      <c r="G116" s="114"/>
      <c r="H116" s="114"/>
      <c r="I116" s="95"/>
      <c r="J116" s="95"/>
      <c r="K116" s="95"/>
    </row>
    <row r="117" spans="2:11">
      <c r="B117" s="94"/>
      <c r="C117" s="94"/>
      <c r="D117" s="114"/>
      <c r="E117" s="114"/>
      <c r="F117" s="114"/>
      <c r="G117" s="114"/>
      <c r="H117" s="114"/>
      <c r="I117" s="95"/>
      <c r="J117" s="95"/>
      <c r="K117" s="95"/>
    </row>
    <row r="118" spans="2:11">
      <c r="B118" s="94"/>
      <c r="C118" s="94"/>
      <c r="D118" s="114"/>
      <c r="E118" s="114"/>
      <c r="F118" s="114"/>
      <c r="G118" s="114"/>
      <c r="H118" s="114"/>
      <c r="I118" s="95"/>
      <c r="J118" s="95"/>
      <c r="K118" s="95"/>
    </row>
    <row r="119" spans="2:11">
      <c r="B119" s="94"/>
      <c r="C119" s="94"/>
      <c r="D119" s="114"/>
      <c r="E119" s="114"/>
      <c r="F119" s="114"/>
      <c r="G119" s="114"/>
      <c r="H119" s="114"/>
      <c r="I119" s="95"/>
      <c r="J119" s="95"/>
      <c r="K119" s="95"/>
    </row>
    <row r="120" spans="2:11">
      <c r="B120" s="94"/>
      <c r="C120" s="94"/>
      <c r="D120" s="114"/>
      <c r="E120" s="114"/>
      <c r="F120" s="114"/>
      <c r="G120" s="114"/>
      <c r="H120" s="114"/>
      <c r="I120" s="95"/>
      <c r="J120" s="95"/>
      <c r="K120" s="95"/>
    </row>
    <row r="121" spans="2:11">
      <c r="B121" s="94"/>
      <c r="C121" s="94"/>
      <c r="D121" s="114"/>
      <c r="E121" s="114"/>
      <c r="F121" s="114"/>
      <c r="G121" s="114"/>
      <c r="H121" s="114"/>
      <c r="I121" s="95"/>
      <c r="J121" s="95"/>
      <c r="K121" s="95"/>
    </row>
    <row r="122" spans="2:11">
      <c r="B122" s="94"/>
      <c r="C122" s="94"/>
      <c r="D122" s="114"/>
      <c r="E122" s="114"/>
      <c r="F122" s="114"/>
      <c r="G122" s="114"/>
      <c r="H122" s="114"/>
      <c r="I122" s="95"/>
      <c r="J122" s="95"/>
      <c r="K122" s="95"/>
    </row>
    <row r="123" spans="2:11">
      <c r="B123" s="94"/>
      <c r="C123" s="94"/>
      <c r="D123" s="114"/>
      <c r="E123" s="114"/>
      <c r="F123" s="114"/>
      <c r="G123" s="114"/>
      <c r="H123" s="114"/>
      <c r="I123" s="95"/>
      <c r="J123" s="95"/>
      <c r="K123" s="95"/>
    </row>
    <row r="124" spans="2:11">
      <c r="B124" s="94"/>
      <c r="C124" s="94"/>
      <c r="D124" s="114"/>
      <c r="E124" s="114"/>
      <c r="F124" s="114"/>
      <c r="G124" s="114"/>
      <c r="H124" s="114"/>
      <c r="I124" s="95"/>
      <c r="J124" s="95"/>
      <c r="K124" s="95"/>
    </row>
    <row r="125" spans="2:11">
      <c r="B125" s="94"/>
      <c r="C125" s="94"/>
      <c r="D125" s="114"/>
      <c r="E125" s="114"/>
      <c r="F125" s="114"/>
      <c r="G125" s="114"/>
      <c r="H125" s="114"/>
      <c r="I125" s="95"/>
      <c r="J125" s="95"/>
      <c r="K125" s="95"/>
    </row>
    <row r="126" spans="2:11">
      <c r="B126" s="94"/>
      <c r="C126" s="94"/>
      <c r="D126" s="114"/>
      <c r="E126" s="114"/>
      <c r="F126" s="114"/>
      <c r="G126" s="114"/>
      <c r="H126" s="114"/>
      <c r="I126" s="95"/>
      <c r="J126" s="95"/>
      <c r="K126" s="95"/>
    </row>
    <row r="127" spans="2:11">
      <c r="B127" s="94"/>
      <c r="C127" s="94"/>
      <c r="D127" s="114"/>
      <c r="E127" s="114"/>
      <c r="F127" s="114"/>
      <c r="G127" s="114"/>
      <c r="H127" s="114"/>
      <c r="I127" s="95"/>
      <c r="J127" s="95"/>
      <c r="K127" s="95"/>
    </row>
    <row r="128" spans="2:11">
      <c r="B128" s="94"/>
      <c r="C128" s="94"/>
      <c r="D128" s="114"/>
      <c r="E128" s="114"/>
      <c r="F128" s="114"/>
      <c r="G128" s="114"/>
      <c r="H128" s="114"/>
      <c r="I128" s="95"/>
      <c r="J128" s="95"/>
      <c r="K128" s="95"/>
    </row>
    <row r="129" spans="2:11">
      <c r="B129" s="94"/>
      <c r="C129" s="94"/>
      <c r="D129" s="114"/>
      <c r="E129" s="114"/>
      <c r="F129" s="114"/>
      <c r="G129" s="114"/>
      <c r="H129" s="114"/>
      <c r="I129" s="95"/>
      <c r="J129" s="95"/>
      <c r="K129" s="95"/>
    </row>
    <row r="130" spans="2:11">
      <c r="B130" s="94"/>
      <c r="C130" s="94"/>
      <c r="D130" s="114"/>
      <c r="E130" s="114"/>
      <c r="F130" s="114"/>
      <c r="G130" s="114"/>
      <c r="H130" s="114"/>
      <c r="I130" s="95"/>
      <c r="J130" s="95"/>
      <c r="K130" s="95"/>
    </row>
    <row r="131" spans="2:11">
      <c r="B131" s="94"/>
      <c r="C131" s="94"/>
      <c r="D131" s="114"/>
      <c r="E131" s="114"/>
      <c r="F131" s="114"/>
      <c r="G131" s="114"/>
      <c r="H131" s="114"/>
      <c r="I131" s="95"/>
      <c r="J131" s="95"/>
      <c r="K131" s="95"/>
    </row>
    <row r="132" spans="2:11">
      <c r="B132" s="94"/>
      <c r="C132" s="94"/>
      <c r="D132" s="114"/>
      <c r="E132" s="114"/>
      <c r="F132" s="114"/>
      <c r="G132" s="114"/>
      <c r="H132" s="114"/>
      <c r="I132" s="95"/>
      <c r="J132" s="95"/>
      <c r="K132" s="95"/>
    </row>
    <row r="133" spans="2:11">
      <c r="B133" s="94"/>
      <c r="C133" s="94"/>
      <c r="D133" s="114"/>
      <c r="E133" s="114"/>
      <c r="F133" s="114"/>
      <c r="G133" s="114"/>
      <c r="H133" s="114"/>
      <c r="I133" s="95"/>
      <c r="J133" s="95"/>
      <c r="K133" s="95"/>
    </row>
    <row r="134" spans="2:11">
      <c r="B134" s="94"/>
      <c r="C134" s="94"/>
      <c r="D134" s="114"/>
      <c r="E134" s="114"/>
      <c r="F134" s="114"/>
      <c r="G134" s="114"/>
      <c r="H134" s="114"/>
      <c r="I134" s="95"/>
      <c r="J134" s="95"/>
      <c r="K134" s="95"/>
    </row>
    <row r="135" spans="2:11">
      <c r="B135" s="94"/>
      <c r="C135" s="94"/>
      <c r="D135" s="114"/>
      <c r="E135" s="114"/>
      <c r="F135" s="114"/>
      <c r="G135" s="114"/>
      <c r="H135" s="114"/>
      <c r="I135" s="95"/>
      <c r="J135" s="95"/>
      <c r="K135" s="95"/>
    </row>
    <row r="136" spans="2:11">
      <c r="B136" s="94"/>
      <c r="C136" s="94"/>
      <c r="D136" s="114"/>
      <c r="E136" s="114"/>
      <c r="F136" s="114"/>
      <c r="G136" s="114"/>
      <c r="H136" s="114"/>
      <c r="I136" s="95"/>
      <c r="J136" s="95"/>
      <c r="K136" s="95"/>
    </row>
    <row r="137" spans="2:11">
      <c r="B137" s="94"/>
      <c r="C137" s="94"/>
      <c r="D137" s="114"/>
      <c r="E137" s="114"/>
      <c r="F137" s="114"/>
      <c r="G137" s="114"/>
      <c r="H137" s="114"/>
      <c r="I137" s="95"/>
      <c r="J137" s="95"/>
      <c r="K137" s="95"/>
    </row>
    <row r="138" spans="2:11">
      <c r="B138" s="94"/>
      <c r="C138" s="94"/>
      <c r="D138" s="114"/>
      <c r="E138" s="114"/>
      <c r="F138" s="114"/>
      <c r="G138" s="114"/>
      <c r="H138" s="114"/>
      <c r="I138" s="95"/>
      <c r="J138" s="95"/>
      <c r="K138" s="95"/>
    </row>
    <row r="139" spans="2:11">
      <c r="B139" s="94"/>
      <c r="C139" s="94"/>
      <c r="D139" s="114"/>
      <c r="E139" s="114"/>
      <c r="F139" s="114"/>
      <c r="G139" s="114"/>
      <c r="H139" s="114"/>
      <c r="I139" s="95"/>
      <c r="J139" s="95"/>
      <c r="K139" s="95"/>
    </row>
    <row r="140" spans="2:11">
      <c r="B140" s="94"/>
      <c r="C140" s="94"/>
      <c r="D140" s="114"/>
      <c r="E140" s="114"/>
      <c r="F140" s="114"/>
      <c r="G140" s="114"/>
      <c r="H140" s="114"/>
      <c r="I140" s="95"/>
      <c r="J140" s="95"/>
      <c r="K140" s="95"/>
    </row>
    <row r="141" spans="2:11">
      <c r="B141" s="94"/>
      <c r="C141" s="94"/>
      <c r="D141" s="114"/>
      <c r="E141" s="114"/>
      <c r="F141" s="114"/>
      <c r="G141" s="114"/>
      <c r="H141" s="114"/>
      <c r="I141" s="95"/>
      <c r="J141" s="95"/>
      <c r="K141" s="95"/>
    </row>
    <row r="142" spans="2:11">
      <c r="B142" s="94"/>
      <c r="C142" s="94"/>
      <c r="D142" s="114"/>
      <c r="E142" s="114"/>
      <c r="F142" s="114"/>
      <c r="G142" s="114"/>
      <c r="H142" s="114"/>
      <c r="I142" s="95"/>
      <c r="J142" s="95"/>
      <c r="K142" s="95"/>
    </row>
    <row r="143" spans="2:11">
      <c r="B143" s="94"/>
      <c r="C143" s="94"/>
      <c r="D143" s="114"/>
      <c r="E143" s="114"/>
      <c r="F143" s="114"/>
      <c r="G143" s="114"/>
      <c r="H143" s="114"/>
      <c r="I143" s="95"/>
      <c r="J143" s="95"/>
      <c r="K143" s="95"/>
    </row>
    <row r="144" spans="2:11">
      <c r="B144" s="94"/>
      <c r="C144" s="94"/>
      <c r="D144" s="114"/>
      <c r="E144" s="114"/>
      <c r="F144" s="114"/>
      <c r="G144" s="114"/>
      <c r="H144" s="114"/>
      <c r="I144" s="95"/>
      <c r="J144" s="95"/>
      <c r="K144" s="95"/>
    </row>
    <row r="145" spans="2:11">
      <c r="B145" s="94"/>
      <c r="C145" s="94"/>
      <c r="D145" s="114"/>
      <c r="E145" s="114"/>
      <c r="F145" s="114"/>
      <c r="G145" s="114"/>
      <c r="H145" s="114"/>
      <c r="I145" s="95"/>
      <c r="J145" s="95"/>
      <c r="K145" s="95"/>
    </row>
    <row r="146" spans="2:11">
      <c r="B146" s="94"/>
      <c r="C146" s="94"/>
      <c r="D146" s="114"/>
      <c r="E146" s="114"/>
      <c r="F146" s="114"/>
      <c r="G146" s="114"/>
      <c r="H146" s="114"/>
      <c r="I146" s="95"/>
      <c r="J146" s="95"/>
      <c r="K146" s="95"/>
    </row>
    <row r="147" spans="2:11">
      <c r="B147" s="94"/>
      <c r="C147" s="94"/>
      <c r="D147" s="114"/>
      <c r="E147" s="114"/>
      <c r="F147" s="114"/>
      <c r="G147" s="114"/>
      <c r="H147" s="114"/>
      <c r="I147" s="95"/>
      <c r="J147" s="95"/>
      <c r="K147" s="95"/>
    </row>
    <row r="148" spans="2:11">
      <c r="B148" s="94"/>
      <c r="C148" s="94"/>
      <c r="D148" s="114"/>
      <c r="E148" s="114"/>
      <c r="F148" s="114"/>
      <c r="G148" s="114"/>
      <c r="H148" s="114"/>
      <c r="I148" s="95"/>
      <c r="J148" s="95"/>
      <c r="K148" s="95"/>
    </row>
    <row r="149" spans="2:11">
      <c r="B149" s="94"/>
      <c r="C149" s="94"/>
      <c r="D149" s="114"/>
      <c r="E149" s="114"/>
      <c r="F149" s="114"/>
      <c r="G149" s="114"/>
      <c r="H149" s="114"/>
      <c r="I149" s="95"/>
      <c r="J149" s="95"/>
      <c r="K149" s="95"/>
    </row>
    <row r="150" spans="2:11">
      <c r="B150" s="94"/>
      <c r="C150" s="94"/>
      <c r="D150" s="114"/>
      <c r="E150" s="114"/>
      <c r="F150" s="114"/>
      <c r="G150" s="114"/>
      <c r="H150" s="114"/>
      <c r="I150" s="95"/>
      <c r="J150" s="95"/>
      <c r="K150" s="95"/>
    </row>
    <row r="151" spans="2:11">
      <c r="B151" s="94"/>
      <c r="C151" s="94"/>
      <c r="D151" s="114"/>
      <c r="E151" s="114"/>
      <c r="F151" s="114"/>
      <c r="G151" s="114"/>
      <c r="H151" s="114"/>
      <c r="I151" s="95"/>
      <c r="J151" s="95"/>
      <c r="K151" s="95"/>
    </row>
    <row r="152" spans="2:11">
      <c r="B152" s="94"/>
      <c r="C152" s="94"/>
      <c r="D152" s="114"/>
      <c r="E152" s="114"/>
      <c r="F152" s="114"/>
      <c r="G152" s="114"/>
      <c r="H152" s="114"/>
      <c r="I152" s="95"/>
      <c r="J152" s="95"/>
      <c r="K152" s="95"/>
    </row>
    <row r="153" spans="2:11">
      <c r="B153" s="94"/>
      <c r="C153" s="94"/>
      <c r="D153" s="114"/>
      <c r="E153" s="114"/>
      <c r="F153" s="114"/>
      <c r="G153" s="114"/>
      <c r="H153" s="114"/>
      <c r="I153" s="95"/>
      <c r="J153" s="95"/>
      <c r="K153" s="95"/>
    </row>
    <row r="154" spans="2:11">
      <c r="B154" s="94"/>
      <c r="C154" s="94"/>
      <c r="D154" s="114"/>
      <c r="E154" s="114"/>
      <c r="F154" s="114"/>
      <c r="G154" s="114"/>
      <c r="H154" s="114"/>
      <c r="I154" s="95"/>
      <c r="J154" s="95"/>
      <c r="K154" s="95"/>
    </row>
    <row r="155" spans="2:11">
      <c r="B155" s="94"/>
      <c r="C155" s="94"/>
      <c r="D155" s="114"/>
      <c r="E155" s="114"/>
      <c r="F155" s="114"/>
      <c r="G155" s="114"/>
      <c r="H155" s="114"/>
      <c r="I155" s="95"/>
      <c r="J155" s="95"/>
      <c r="K155" s="95"/>
    </row>
    <row r="156" spans="2:11">
      <c r="B156" s="94"/>
      <c r="C156" s="94"/>
      <c r="D156" s="114"/>
      <c r="E156" s="114"/>
      <c r="F156" s="114"/>
      <c r="G156" s="114"/>
      <c r="H156" s="114"/>
      <c r="I156" s="95"/>
      <c r="J156" s="95"/>
      <c r="K156" s="95"/>
    </row>
    <row r="157" spans="2:11">
      <c r="B157" s="94"/>
      <c r="C157" s="94"/>
      <c r="D157" s="114"/>
      <c r="E157" s="114"/>
      <c r="F157" s="114"/>
      <c r="G157" s="114"/>
      <c r="H157" s="114"/>
      <c r="I157" s="95"/>
      <c r="J157" s="95"/>
      <c r="K157" s="95"/>
    </row>
    <row r="158" spans="2:11">
      <c r="B158" s="94"/>
      <c r="C158" s="94"/>
      <c r="D158" s="114"/>
      <c r="E158" s="114"/>
      <c r="F158" s="114"/>
      <c r="G158" s="114"/>
      <c r="H158" s="114"/>
      <c r="I158" s="95"/>
      <c r="J158" s="95"/>
      <c r="K158" s="95"/>
    </row>
    <row r="159" spans="2:11">
      <c r="B159" s="94"/>
      <c r="C159" s="94"/>
      <c r="D159" s="114"/>
      <c r="E159" s="114"/>
      <c r="F159" s="114"/>
      <c r="G159" s="114"/>
      <c r="H159" s="114"/>
      <c r="I159" s="95"/>
      <c r="J159" s="95"/>
      <c r="K159" s="95"/>
    </row>
    <row r="160" spans="2:11">
      <c r="B160" s="94"/>
      <c r="C160" s="94"/>
      <c r="D160" s="114"/>
      <c r="E160" s="114"/>
      <c r="F160" s="114"/>
      <c r="G160" s="114"/>
      <c r="H160" s="114"/>
      <c r="I160" s="95"/>
      <c r="J160" s="95"/>
      <c r="K160" s="95"/>
    </row>
    <row r="161" spans="2:11">
      <c r="B161" s="94"/>
      <c r="C161" s="94"/>
      <c r="D161" s="114"/>
      <c r="E161" s="114"/>
      <c r="F161" s="114"/>
      <c r="G161" s="114"/>
      <c r="H161" s="114"/>
      <c r="I161" s="95"/>
      <c r="J161" s="95"/>
      <c r="K161" s="95"/>
    </row>
    <row r="162" spans="2:11">
      <c r="B162" s="94"/>
      <c r="C162" s="94"/>
      <c r="D162" s="114"/>
      <c r="E162" s="114"/>
      <c r="F162" s="114"/>
      <c r="G162" s="114"/>
      <c r="H162" s="114"/>
      <c r="I162" s="95"/>
      <c r="J162" s="95"/>
      <c r="K162" s="95"/>
    </row>
    <row r="163" spans="2:11">
      <c r="B163" s="94"/>
      <c r="C163" s="94"/>
      <c r="D163" s="114"/>
      <c r="E163" s="114"/>
      <c r="F163" s="114"/>
      <c r="G163" s="114"/>
      <c r="H163" s="114"/>
      <c r="I163" s="95"/>
      <c r="J163" s="95"/>
      <c r="K163" s="95"/>
    </row>
    <row r="164" spans="2:11">
      <c r="B164" s="94"/>
      <c r="C164" s="94"/>
      <c r="D164" s="114"/>
      <c r="E164" s="114"/>
      <c r="F164" s="114"/>
      <c r="G164" s="114"/>
      <c r="H164" s="114"/>
      <c r="I164" s="95"/>
      <c r="J164" s="95"/>
      <c r="K164" s="95"/>
    </row>
    <row r="165" spans="2:11">
      <c r="B165" s="94"/>
      <c r="C165" s="94"/>
      <c r="D165" s="114"/>
      <c r="E165" s="114"/>
      <c r="F165" s="114"/>
      <c r="G165" s="114"/>
      <c r="H165" s="114"/>
      <c r="I165" s="95"/>
      <c r="J165" s="95"/>
      <c r="K165" s="95"/>
    </row>
    <row r="166" spans="2:11">
      <c r="B166" s="94"/>
      <c r="C166" s="94"/>
      <c r="D166" s="114"/>
      <c r="E166" s="114"/>
      <c r="F166" s="114"/>
      <c r="G166" s="114"/>
      <c r="H166" s="114"/>
      <c r="I166" s="95"/>
      <c r="J166" s="95"/>
      <c r="K166" s="95"/>
    </row>
    <row r="167" spans="2:11">
      <c r="B167" s="94"/>
      <c r="C167" s="94"/>
      <c r="D167" s="114"/>
      <c r="E167" s="114"/>
      <c r="F167" s="114"/>
      <c r="G167" s="114"/>
      <c r="H167" s="114"/>
      <c r="I167" s="95"/>
      <c r="J167" s="95"/>
      <c r="K167" s="95"/>
    </row>
    <row r="168" spans="2:11">
      <c r="B168" s="94"/>
      <c r="C168" s="94"/>
      <c r="D168" s="114"/>
      <c r="E168" s="114"/>
      <c r="F168" s="114"/>
      <c r="G168" s="114"/>
      <c r="H168" s="114"/>
      <c r="I168" s="95"/>
      <c r="J168" s="95"/>
      <c r="K168" s="95"/>
    </row>
    <row r="169" spans="2:11">
      <c r="B169" s="94"/>
      <c r="C169" s="94"/>
      <c r="D169" s="114"/>
      <c r="E169" s="114"/>
      <c r="F169" s="114"/>
      <c r="G169" s="114"/>
      <c r="H169" s="114"/>
      <c r="I169" s="95"/>
      <c r="J169" s="95"/>
      <c r="K169" s="95"/>
    </row>
    <row r="170" spans="2:11">
      <c r="B170" s="94"/>
      <c r="C170" s="94"/>
      <c r="D170" s="114"/>
      <c r="E170" s="114"/>
      <c r="F170" s="114"/>
      <c r="G170" s="114"/>
      <c r="H170" s="114"/>
      <c r="I170" s="95"/>
      <c r="J170" s="95"/>
      <c r="K170" s="95"/>
    </row>
    <row r="171" spans="2:11">
      <c r="B171" s="94"/>
      <c r="C171" s="94"/>
      <c r="D171" s="114"/>
      <c r="E171" s="114"/>
      <c r="F171" s="114"/>
      <c r="G171" s="114"/>
      <c r="H171" s="114"/>
      <c r="I171" s="95"/>
      <c r="J171" s="95"/>
      <c r="K171" s="95"/>
    </row>
    <row r="172" spans="2:11">
      <c r="B172" s="94"/>
      <c r="C172" s="94"/>
      <c r="D172" s="114"/>
      <c r="E172" s="114"/>
      <c r="F172" s="114"/>
      <c r="G172" s="114"/>
      <c r="H172" s="114"/>
      <c r="I172" s="95"/>
      <c r="J172" s="95"/>
      <c r="K172" s="95"/>
    </row>
    <row r="173" spans="2:11">
      <c r="B173" s="94"/>
      <c r="C173" s="94"/>
      <c r="D173" s="114"/>
      <c r="E173" s="114"/>
      <c r="F173" s="114"/>
      <c r="G173" s="114"/>
      <c r="H173" s="114"/>
      <c r="I173" s="95"/>
      <c r="J173" s="95"/>
      <c r="K173" s="95"/>
    </row>
    <row r="174" spans="2:11">
      <c r="B174" s="94"/>
      <c r="C174" s="94"/>
      <c r="D174" s="114"/>
      <c r="E174" s="114"/>
      <c r="F174" s="114"/>
      <c r="G174" s="114"/>
      <c r="H174" s="114"/>
      <c r="I174" s="95"/>
      <c r="J174" s="95"/>
      <c r="K174" s="95"/>
    </row>
    <row r="175" spans="2:11">
      <c r="B175" s="94"/>
      <c r="C175" s="94"/>
      <c r="D175" s="114"/>
      <c r="E175" s="114"/>
      <c r="F175" s="114"/>
      <c r="G175" s="114"/>
      <c r="H175" s="114"/>
      <c r="I175" s="95"/>
      <c r="J175" s="95"/>
      <c r="K175" s="95"/>
    </row>
    <row r="176" spans="2:11">
      <c r="B176" s="94"/>
      <c r="C176" s="94"/>
      <c r="D176" s="114"/>
      <c r="E176" s="114"/>
      <c r="F176" s="114"/>
      <c r="G176" s="114"/>
      <c r="H176" s="114"/>
      <c r="I176" s="95"/>
      <c r="J176" s="95"/>
      <c r="K176" s="95"/>
    </row>
    <row r="177" spans="2:11">
      <c r="B177" s="94"/>
      <c r="C177" s="94"/>
      <c r="D177" s="114"/>
      <c r="E177" s="114"/>
      <c r="F177" s="114"/>
      <c r="G177" s="114"/>
      <c r="H177" s="114"/>
      <c r="I177" s="95"/>
      <c r="J177" s="95"/>
      <c r="K177" s="95"/>
    </row>
    <row r="178" spans="2:11">
      <c r="B178" s="94"/>
      <c r="C178" s="94"/>
      <c r="D178" s="114"/>
      <c r="E178" s="114"/>
      <c r="F178" s="114"/>
      <c r="G178" s="114"/>
      <c r="H178" s="114"/>
      <c r="I178" s="95"/>
      <c r="J178" s="95"/>
      <c r="K178" s="95"/>
    </row>
    <row r="179" spans="2:11">
      <c r="B179" s="94"/>
      <c r="C179" s="94"/>
      <c r="D179" s="114"/>
      <c r="E179" s="114"/>
      <c r="F179" s="114"/>
      <c r="G179" s="114"/>
      <c r="H179" s="114"/>
      <c r="I179" s="95"/>
      <c r="J179" s="95"/>
      <c r="K179" s="95"/>
    </row>
    <row r="180" spans="2:11">
      <c r="B180" s="94"/>
      <c r="C180" s="94"/>
      <c r="D180" s="114"/>
      <c r="E180" s="114"/>
      <c r="F180" s="114"/>
      <c r="G180" s="114"/>
      <c r="H180" s="114"/>
      <c r="I180" s="95"/>
      <c r="J180" s="95"/>
      <c r="K180" s="95"/>
    </row>
    <row r="181" spans="2:11">
      <c r="B181" s="94"/>
      <c r="C181" s="94"/>
      <c r="D181" s="114"/>
      <c r="E181" s="114"/>
      <c r="F181" s="114"/>
      <c r="G181" s="114"/>
      <c r="H181" s="114"/>
      <c r="I181" s="95"/>
      <c r="J181" s="95"/>
      <c r="K181" s="95"/>
    </row>
    <row r="182" spans="2:11">
      <c r="B182" s="94"/>
      <c r="C182" s="94"/>
      <c r="D182" s="114"/>
      <c r="E182" s="114"/>
      <c r="F182" s="114"/>
      <c r="G182" s="114"/>
      <c r="H182" s="114"/>
      <c r="I182" s="95"/>
      <c r="J182" s="95"/>
      <c r="K182" s="95"/>
    </row>
    <row r="183" spans="2:11">
      <c r="B183" s="94"/>
      <c r="C183" s="94"/>
      <c r="D183" s="114"/>
      <c r="E183" s="114"/>
      <c r="F183" s="114"/>
      <c r="G183" s="114"/>
      <c r="H183" s="114"/>
      <c r="I183" s="95"/>
      <c r="J183" s="95"/>
      <c r="K183" s="95"/>
    </row>
    <row r="184" spans="2:11">
      <c r="B184" s="94"/>
      <c r="C184" s="94"/>
      <c r="D184" s="114"/>
      <c r="E184" s="114"/>
      <c r="F184" s="114"/>
      <c r="G184" s="114"/>
      <c r="H184" s="114"/>
      <c r="I184" s="95"/>
      <c r="J184" s="95"/>
      <c r="K184" s="95"/>
    </row>
    <row r="185" spans="2:11">
      <c r="B185" s="94"/>
      <c r="C185" s="94"/>
      <c r="D185" s="114"/>
      <c r="E185" s="114"/>
      <c r="F185" s="114"/>
      <c r="G185" s="114"/>
      <c r="H185" s="114"/>
      <c r="I185" s="95"/>
      <c r="J185" s="95"/>
      <c r="K185" s="95"/>
    </row>
    <row r="186" spans="2:11">
      <c r="B186" s="94"/>
      <c r="C186" s="94"/>
      <c r="D186" s="114"/>
      <c r="E186" s="114"/>
      <c r="F186" s="114"/>
      <c r="G186" s="114"/>
      <c r="H186" s="114"/>
      <c r="I186" s="95"/>
      <c r="J186" s="95"/>
      <c r="K186" s="95"/>
    </row>
    <row r="187" spans="2:11">
      <c r="B187" s="94"/>
      <c r="C187" s="94"/>
      <c r="D187" s="114"/>
      <c r="E187" s="114"/>
      <c r="F187" s="114"/>
      <c r="G187" s="114"/>
      <c r="H187" s="114"/>
      <c r="I187" s="95"/>
      <c r="J187" s="95"/>
      <c r="K187" s="95"/>
    </row>
    <row r="188" spans="2:11">
      <c r="B188" s="94"/>
      <c r="C188" s="94"/>
      <c r="D188" s="114"/>
      <c r="E188" s="114"/>
      <c r="F188" s="114"/>
      <c r="G188" s="114"/>
      <c r="H188" s="114"/>
      <c r="I188" s="95"/>
      <c r="J188" s="95"/>
      <c r="K188" s="95"/>
    </row>
    <row r="189" spans="2:11">
      <c r="B189" s="94"/>
      <c r="C189" s="94"/>
      <c r="D189" s="114"/>
      <c r="E189" s="114"/>
      <c r="F189" s="114"/>
      <c r="G189" s="114"/>
      <c r="H189" s="114"/>
      <c r="I189" s="95"/>
      <c r="J189" s="95"/>
      <c r="K189" s="95"/>
    </row>
    <row r="190" spans="2:11">
      <c r="B190" s="94"/>
      <c r="C190" s="94"/>
      <c r="D190" s="114"/>
      <c r="E190" s="114"/>
      <c r="F190" s="114"/>
      <c r="G190" s="114"/>
      <c r="H190" s="114"/>
      <c r="I190" s="95"/>
      <c r="J190" s="95"/>
      <c r="K190" s="95"/>
    </row>
    <row r="191" spans="2:11">
      <c r="B191" s="94"/>
      <c r="C191" s="94"/>
      <c r="D191" s="114"/>
      <c r="E191" s="114"/>
      <c r="F191" s="114"/>
      <c r="G191" s="114"/>
      <c r="H191" s="114"/>
      <c r="I191" s="95"/>
      <c r="J191" s="95"/>
      <c r="K191" s="95"/>
    </row>
    <row r="192" spans="2:11">
      <c r="B192" s="94"/>
      <c r="C192" s="94"/>
      <c r="D192" s="114"/>
      <c r="E192" s="114"/>
      <c r="F192" s="114"/>
      <c r="G192" s="114"/>
      <c r="H192" s="114"/>
      <c r="I192" s="95"/>
      <c r="J192" s="95"/>
      <c r="K192" s="95"/>
    </row>
    <row r="193" spans="2:11">
      <c r="B193" s="94"/>
      <c r="C193" s="94"/>
      <c r="D193" s="114"/>
      <c r="E193" s="114"/>
      <c r="F193" s="114"/>
      <c r="G193" s="114"/>
      <c r="H193" s="114"/>
      <c r="I193" s="95"/>
      <c r="J193" s="95"/>
      <c r="K193" s="95"/>
    </row>
    <row r="194" spans="2:11">
      <c r="B194" s="94"/>
      <c r="C194" s="94"/>
      <c r="D194" s="114"/>
      <c r="E194" s="114"/>
      <c r="F194" s="114"/>
      <c r="G194" s="114"/>
      <c r="H194" s="114"/>
      <c r="I194" s="95"/>
      <c r="J194" s="95"/>
      <c r="K194" s="95"/>
    </row>
    <row r="195" spans="2:11">
      <c r="B195" s="94"/>
      <c r="C195" s="94"/>
      <c r="D195" s="114"/>
      <c r="E195" s="114"/>
      <c r="F195" s="114"/>
      <c r="G195" s="114"/>
      <c r="H195" s="114"/>
      <c r="I195" s="95"/>
      <c r="J195" s="95"/>
      <c r="K195" s="95"/>
    </row>
    <row r="196" spans="2:11">
      <c r="B196" s="94"/>
      <c r="C196" s="94"/>
      <c r="D196" s="114"/>
      <c r="E196" s="114"/>
      <c r="F196" s="114"/>
      <c r="G196" s="114"/>
      <c r="H196" s="114"/>
      <c r="I196" s="95"/>
      <c r="J196" s="95"/>
      <c r="K196" s="95"/>
    </row>
    <row r="197" spans="2:11">
      <c r="B197" s="94"/>
      <c r="C197" s="94"/>
      <c r="D197" s="114"/>
      <c r="E197" s="114"/>
      <c r="F197" s="114"/>
      <c r="G197" s="114"/>
      <c r="H197" s="114"/>
      <c r="I197" s="95"/>
      <c r="J197" s="95"/>
      <c r="K197" s="95"/>
    </row>
    <row r="198" spans="2:11">
      <c r="B198" s="94"/>
      <c r="C198" s="94"/>
      <c r="D198" s="114"/>
      <c r="E198" s="114"/>
      <c r="F198" s="114"/>
      <c r="G198" s="114"/>
      <c r="H198" s="114"/>
      <c r="I198" s="95"/>
      <c r="J198" s="95"/>
      <c r="K198" s="95"/>
    </row>
    <row r="199" spans="2:11">
      <c r="B199" s="94"/>
      <c r="C199" s="94"/>
      <c r="D199" s="114"/>
      <c r="E199" s="114"/>
      <c r="F199" s="114"/>
      <c r="G199" s="114"/>
      <c r="H199" s="114"/>
      <c r="I199" s="95"/>
      <c r="J199" s="95"/>
      <c r="K199" s="95"/>
    </row>
    <row r="200" spans="2:11">
      <c r="B200" s="94"/>
      <c r="C200" s="94"/>
      <c r="D200" s="114"/>
      <c r="E200" s="114"/>
      <c r="F200" s="114"/>
      <c r="G200" s="114"/>
      <c r="H200" s="114"/>
      <c r="I200" s="95"/>
      <c r="J200" s="95"/>
      <c r="K200" s="95"/>
    </row>
    <row r="201" spans="2:11">
      <c r="B201" s="94"/>
      <c r="C201" s="94"/>
      <c r="D201" s="114"/>
      <c r="E201" s="114"/>
      <c r="F201" s="114"/>
      <c r="G201" s="114"/>
      <c r="H201" s="114"/>
      <c r="I201" s="95"/>
      <c r="J201" s="95"/>
      <c r="K201" s="95"/>
    </row>
    <row r="202" spans="2:11">
      <c r="B202" s="94"/>
      <c r="C202" s="94"/>
      <c r="D202" s="114"/>
      <c r="E202" s="114"/>
      <c r="F202" s="114"/>
      <c r="G202" s="114"/>
      <c r="H202" s="114"/>
      <c r="I202" s="95"/>
      <c r="J202" s="95"/>
      <c r="K202" s="95"/>
    </row>
    <row r="203" spans="2:11">
      <c r="B203" s="94"/>
      <c r="C203" s="94"/>
      <c r="D203" s="114"/>
      <c r="E203" s="114"/>
      <c r="F203" s="114"/>
      <c r="G203" s="114"/>
      <c r="H203" s="114"/>
      <c r="I203" s="95"/>
      <c r="J203" s="95"/>
      <c r="K203" s="95"/>
    </row>
    <row r="204" spans="2:11">
      <c r="B204" s="94"/>
      <c r="C204" s="94"/>
      <c r="D204" s="114"/>
      <c r="E204" s="114"/>
      <c r="F204" s="114"/>
      <c r="G204" s="114"/>
      <c r="H204" s="114"/>
      <c r="I204" s="95"/>
      <c r="J204" s="95"/>
      <c r="K204" s="95"/>
    </row>
    <row r="205" spans="2:11">
      <c r="B205" s="94"/>
      <c r="C205" s="94"/>
      <c r="D205" s="114"/>
      <c r="E205" s="114"/>
      <c r="F205" s="114"/>
      <c r="G205" s="114"/>
      <c r="H205" s="114"/>
      <c r="I205" s="95"/>
      <c r="J205" s="95"/>
      <c r="K205" s="95"/>
    </row>
    <row r="206" spans="2:11">
      <c r="B206" s="94"/>
      <c r="C206" s="94"/>
      <c r="D206" s="114"/>
      <c r="E206" s="114"/>
      <c r="F206" s="114"/>
      <c r="G206" s="114"/>
      <c r="H206" s="114"/>
      <c r="I206" s="95"/>
      <c r="J206" s="95"/>
      <c r="K206" s="95"/>
    </row>
    <row r="207" spans="2:11">
      <c r="B207" s="94"/>
      <c r="C207" s="94"/>
      <c r="D207" s="114"/>
      <c r="E207" s="114"/>
      <c r="F207" s="114"/>
      <c r="G207" s="114"/>
      <c r="H207" s="114"/>
      <c r="I207" s="95"/>
      <c r="J207" s="95"/>
      <c r="K207" s="95"/>
    </row>
    <row r="208" spans="2:11">
      <c r="B208" s="94"/>
      <c r="C208" s="94"/>
      <c r="D208" s="114"/>
      <c r="E208" s="114"/>
      <c r="F208" s="114"/>
      <c r="G208" s="114"/>
      <c r="H208" s="114"/>
      <c r="I208" s="95"/>
      <c r="J208" s="95"/>
      <c r="K208" s="95"/>
    </row>
    <row r="209" spans="2:11">
      <c r="B209" s="94"/>
      <c r="C209" s="94"/>
      <c r="D209" s="114"/>
      <c r="E209" s="114"/>
      <c r="F209" s="114"/>
      <c r="G209" s="114"/>
      <c r="H209" s="114"/>
      <c r="I209" s="95"/>
      <c r="J209" s="95"/>
      <c r="K209" s="95"/>
    </row>
    <row r="210" spans="2:11">
      <c r="B210" s="94"/>
      <c r="C210" s="94"/>
      <c r="D210" s="114"/>
      <c r="E210" s="114"/>
      <c r="F210" s="114"/>
      <c r="G210" s="114"/>
      <c r="H210" s="114"/>
      <c r="I210" s="95"/>
      <c r="J210" s="95"/>
      <c r="K210" s="95"/>
    </row>
    <row r="211" spans="2:11">
      <c r="B211" s="94"/>
      <c r="C211" s="94"/>
      <c r="D211" s="114"/>
      <c r="E211" s="114"/>
      <c r="F211" s="114"/>
      <c r="G211" s="114"/>
      <c r="H211" s="114"/>
      <c r="I211" s="95"/>
      <c r="J211" s="95"/>
      <c r="K211" s="95"/>
    </row>
    <row r="212" spans="2:11">
      <c r="B212" s="94"/>
      <c r="C212" s="94"/>
      <c r="D212" s="114"/>
      <c r="E212" s="114"/>
      <c r="F212" s="114"/>
      <c r="G212" s="114"/>
      <c r="H212" s="114"/>
      <c r="I212" s="95"/>
      <c r="J212" s="95"/>
      <c r="K212" s="95"/>
    </row>
    <row r="213" spans="2:11">
      <c r="B213" s="94"/>
      <c r="C213" s="94"/>
      <c r="D213" s="114"/>
      <c r="E213" s="114"/>
      <c r="F213" s="114"/>
      <c r="G213" s="114"/>
      <c r="H213" s="114"/>
      <c r="I213" s="95"/>
      <c r="J213" s="95"/>
      <c r="K213" s="95"/>
    </row>
    <row r="214" spans="2:11">
      <c r="B214" s="94"/>
      <c r="C214" s="94"/>
      <c r="D214" s="114"/>
      <c r="E214" s="114"/>
      <c r="F214" s="114"/>
      <c r="G214" s="114"/>
      <c r="H214" s="114"/>
      <c r="I214" s="95"/>
      <c r="J214" s="95"/>
      <c r="K214" s="95"/>
    </row>
    <row r="215" spans="2:11">
      <c r="B215" s="94"/>
      <c r="C215" s="94"/>
      <c r="D215" s="114"/>
      <c r="E215" s="114"/>
      <c r="F215" s="114"/>
      <c r="G215" s="114"/>
      <c r="H215" s="114"/>
      <c r="I215" s="95"/>
      <c r="J215" s="95"/>
      <c r="K215" s="95"/>
    </row>
    <row r="216" spans="2:11">
      <c r="B216" s="94"/>
      <c r="C216" s="94"/>
      <c r="D216" s="114"/>
      <c r="E216" s="114"/>
      <c r="F216" s="114"/>
      <c r="G216" s="114"/>
      <c r="H216" s="114"/>
      <c r="I216" s="95"/>
      <c r="J216" s="95"/>
      <c r="K216" s="95"/>
    </row>
    <row r="217" spans="2:11">
      <c r="B217" s="94"/>
      <c r="C217" s="94"/>
      <c r="D217" s="114"/>
      <c r="E217" s="114"/>
      <c r="F217" s="114"/>
      <c r="G217" s="114"/>
      <c r="H217" s="114"/>
      <c r="I217" s="95"/>
      <c r="J217" s="95"/>
      <c r="K217" s="95"/>
    </row>
    <row r="218" spans="2:11">
      <c r="B218" s="94"/>
      <c r="C218" s="94"/>
      <c r="D218" s="114"/>
      <c r="E218" s="114"/>
      <c r="F218" s="114"/>
      <c r="G218" s="114"/>
      <c r="H218" s="114"/>
      <c r="I218" s="95"/>
      <c r="J218" s="95"/>
      <c r="K218" s="95"/>
    </row>
    <row r="219" spans="2:11">
      <c r="B219" s="94"/>
      <c r="C219" s="94"/>
      <c r="D219" s="114"/>
      <c r="E219" s="114"/>
      <c r="F219" s="114"/>
      <c r="G219" s="114"/>
      <c r="H219" s="114"/>
      <c r="I219" s="95"/>
      <c r="J219" s="95"/>
      <c r="K219" s="95"/>
    </row>
    <row r="220" spans="2:11">
      <c r="B220" s="94"/>
      <c r="C220" s="94"/>
      <c r="D220" s="114"/>
      <c r="E220" s="114"/>
      <c r="F220" s="114"/>
      <c r="G220" s="114"/>
      <c r="H220" s="114"/>
      <c r="I220" s="95"/>
      <c r="J220" s="95"/>
      <c r="K220" s="95"/>
    </row>
    <row r="221" spans="2:11">
      <c r="B221" s="94"/>
      <c r="C221" s="94"/>
      <c r="D221" s="114"/>
      <c r="E221" s="114"/>
      <c r="F221" s="114"/>
      <c r="G221" s="114"/>
      <c r="H221" s="114"/>
      <c r="I221" s="95"/>
      <c r="J221" s="95"/>
      <c r="K221" s="95"/>
    </row>
    <row r="222" spans="2:11">
      <c r="B222" s="94"/>
      <c r="C222" s="94"/>
      <c r="D222" s="114"/>
      <c r="E222" s="114"/>
      <c r="F222" s="114"/>
      <c r="G222" s="114"/>
      <c r="H222" s="114"/>
      <c r="I222" s="95"/>
      <c r="J222" s="95"/>
      <c r="K222" s="95"/>
    </row>
    <row r="223" spans="2:11">
      <c r="B223" s="94"/>
      <c r="C223" s="94"/>
      <c r="D223" s="114"/>
      <c r="E223" s="114"/>
      <c r="F223" s="114"/>
      <c r="G223" s="114"/>
      <c r="H223" s="114"/>
      <c r="I223" s="95"/>
      <c r="J223" s="95"/>
      <c r="K223" s="95"/>
    </row>
    <row r="224" spans="2:11">
      <c r="B224" s="94"/>
      <c r="C224" s="94"/>
      <c r="D224" s="114"/>
      <c r="E224" s="114"/>
      <c r="F224" s="114"/>
      <c r="G224" s="114"/>
      <c r="H224" s="114"/>
      <c r="I224" s="95"/>
      <c r="J224" s="95"/>
      <c r="K224" s="95"/>
    </row>
    <row r="225" spans="2:11">
      <c r="B225" s="94"/>
      <c r="C225" s="94"/>
      <c r="D225" s="114"/>
      <c r="E225" s="114"/>
      <c r="F225" s="114"/>
      <c r="G225" s="114"/>
      <c r="H225" s="114"/>
      <c r="I225" s="95"/>
      <c r="J225" s="95"/>
      <c r="K225" s="95"/>
    </row>
    <row r="226" spans="2:11">
      <c r="B226" s="94"/>
      <c r="C226" s="94"/>
      <c r="D226" s="114"/>
      <c r="E226" s="114"/>
      <c r="F226" s="114"/>
      <c r="G226" s="114"/>
      <c r="H226" s="114"/>
      <c r="I226" s="95"/>
      <c r="J226" s="95"/>
      <c r="K226" s="95"/>
    </row>
    <row r="227" spans="2:11">
      <c r="B227" s="94"/>
      <c r="C227" s="94"/>
      <c r="D227" s="114"/>
      <c r="E227" s="114"/>
      <c r="F227" s="114"/>
      <c r="G227" s="114"/>
      <c r="H227" s="114"/>
      <c r="I227" s="95"/>
      <c r="J227" s="95"/>
      <c r="K227" s="95"/>
    </row>
    <row r="228" spans="2:11">
      <c r="B228" s="94"/>
      <c r="C228" s="94"/>
      <c r="D228" s="114"/>
      <c r="E228" s="114"/>
      <c r="F228" s="114"/>
      <c r="G228" s="114"/>
      <c r="H228" s="114"/>
      <c r="I228" s="95"/>
      <c r="J228" s="95"/>
      <c r="K228" s="95"/>
    </row>
    <row r="229" spans="2:11">
      <c r="B229" s="94"/>
      <c r="C229" s="94"/>
      <c r="D229" s="114"/>
      <c r="E229" s="114"/>
      <c r="F229" s="114"/>
      <c r="G229" s="114"/>
      <c r="H229" s="114"/>
      <c r="I229" s="95"/>
      <c r="J229" s="95"/>
      <c r="K229" s="95"/>
    </row>
    <row r="230" spans="2:11">
      <c r="B230" s="94"/>
      <c r="C230" s="94"/>
      <c r="D230" s="114"/>
      <c r="E230" s="114"/>
      <c r="F230" s="114"/>
      <c r="G230" s="114"/>
      <c r="H230" s="114"/>
      <c r="I230" s="95"/>
      <c r="J230" s="95"/>
      <c r="K230" s="95"/>
    </row>
    <row r="231" spans="2:11">
      <c r="B231" s="94"/>
      <c r="C231" s="94"/>
      <c r="D231" s="114"/>
      <c r="E231" s="114"/>
      <c r="F231" s="114"/>
      <c r="G231" s="114"/>
      <c r="H231" s="114"/>
      <c r="I231" s="95"/>
      <c r="J231" s="95"/>
      <c r="K231" s="95"/>
    </row>
    <row r="232" spans="2:11">
      <c r="B232" s="94"/>
      <c r="C232" s="94"/>
      <c r="D232" s="114"/>
      <c r="E232" s="114"/>
      <c r="F232" s="114"/>
      <c r="G232" s="114"/>
      <c r="H232" s="114"/>
      <c r="I232" s="95"/>
      <c r="J232" s="95"/>
      <c r="K232" s="95"/>
    </row>
    <row r="233" spans="2:11">
      <c r="B233" s="94"/>
      <c r="C233" s="94"/>
      <c r="D233" s="114"/>
      <c r="E233" s="114"/>
      <c r="F233" s="114"/>
      <c r="G233" s="114"/>
      <c r="H233" s="114"/>
      <c r="I233" s="95"/>
      <c r="J233" s="95"/>
      <c r="K233" s="95"/>
    </row>
    <row r="234" spans="2:11">
      <c r="B234" s="94"/>
      <c r="C234" s="94"/>
      <c r="D234" s="114"/>
      <c r="E234" s="114"/>
      <c r="F234" s="114"/>
      <c r="G234" s="114"/>
      <c r="H234" s="114"/>
      <c r="I234" s="95"/>
      <c r="J234" s="95"/>
      <c r="K234" s="95"/>
    </row>
    <row r="235" spans="2:11">
      <c r="B235" s="94"/>
      <c r="C235" s="94"/>
      <c r="D235" s="114"/>
      <c r="E235" s="114"/>
      <c r="F235" s="114"/>
      <c r="G235" s="114"/>
      <c r="H235" s="114"/>
      <c r="I235" s="95"/>
      <c r="J235" s="95"/>
      <c r="K235" s="95"/>
    </row>
    <row r="236" spans="2:11">
      <c r="B236" s="94"/>
      <c r="C236" s="94"/>
      <c r="D236" s="114"/>
      <c r="E236" s="114"/>
      <c r="F236" s="114"/>
      <c r="G236" s="114"/>
      <c r="H236" s="114"/>
      <c r="I236" s="95"/>
      <c r="J236" s="95"/>
      <c r="K236" s="95"/>
    </row>
    <row r="237" spans="2:11">
      <c r="B237" s="94"/>
      <c r="C237" s="94"/>
      <c r="D237" s="114"/>
      <c r="E237" s="114"/>
      <c r="F237" s="114"/>
      <c r="G237" s="114"/>
      <c r="H237" s="114"/>
      <c r="I237" s="95"/>
      <c r="J237" s="95"/>
      <c r="K237" s="95"/>
    </row>
    <row r="238" spans="2:11">
      <c r="B238" s="94"/>
      <c r="C238" s="94"/>
      <c r="D238" s="114"/>
      <c r="E238" s="114"/>
      <c r="F238" s="114"/>
      <c r="G238" s="114"/>
      <c r="H238" s="114"/>
      <c r="I238" s="95"/>
      <c r="J238" s="95"/>
      <c r="K238" s="95"/>
    </row>
    <row r="239" spans="2:11">
      <c r="B239" s="94"/>
      <c r="C239" s="94"/>
      <c r="D239" s="114"/>
      <c r="E239" s="114"/>
      <c r="F239" s="114"/>
      <c r="G239" s="114"/>
      <c r="H239" s="114"/>
      <c r="I239" s="95"/>
      <c r="J239" s="95"/>
      <c r="K239" s="95"/>
    </row>
    <row r="240" spans="2:11">
      <c r="B240" s="94"/>
      <c r="C240" s="94"/>
      <c r="D240" s="114"/>
      <c r="E240" s="114"/>
      <c r="F240" s="114"/>
      <c r="G240" s="114"/>
      <c r="H240" s="114"/>
      <c r="I240" s="95"/>
      <c r="J240" s="95"/>
      <c r="K240" s="95"/>
    </row>
    <row r="241" spans="2:11">
      <c r="B241" s="94"/>
      <c r="C241" s="94"/>
      <c r="D241" s="114"/>
      <c r="E241" s="114"/>
      <c r="F241" s="114"/>
      <c r="G241" s="114"/>
      <c r="H241" s="114"/>
      <c r="I241" s="95"/>
      <c r="J241" s="95"/>
      <c r="K241" s="95"/>
    </row>
    <row r="242" spans="2:11">
      <c r="B242" s="94"/>
      <c r="C242" s="94"/>
      <c r="D242" s="114"/>
      <c r="E242" s="114"/>
      <c r="F242" s="114"/>
      <c r="G242" s="114"/>
      <c r="H242" s="114"/>
      <c r="I242" s="95"/>
      <c r="J242" s="95"/>
      <c r="K242" s="95"/>
    </row>
    <row r="243" spans="2:11">
      <c r="B243" s="94"/>
      <c r="C243" s="94"/>
      <c r="D243" s="114"/>
      <c r="E243" s="114"/>
      <c r="F243" s="114"/>
      <c r="G243" s="114"/>
      <c r="H243" s="114"/>
      <c r="I243" s="95"/>
      <c r="J243" s="95"/>
      <c r="K243" s="95"/>
    </row>
    <row r="244" spans="2:11">
      <c r="B244" s="94"/>
      <c r="C244" s="94"/>
      <c r="D244" s="114"/>
      <c r="E244" s="114"/>
      <c r="F244" s="114"/>
      <c r="G244" s="114"/>
      <c r="H244" s="114"/>
      <c r="I244" s="95"/>
      <c r="J244" s="95"/>
      <c r="K244" s="95"/>
    </row>
    <row r="245" spans="2:11">
      <c r="B245" s="94"/>
      <c r="C245" s="94"/>
      <c r="D245" s="114"/>
      <c r="E245" s="114"/>
      <c r="F245" s="114"/>
      <c r="G245" s="114"/>
      <c r="H245" s="114"/>
      <c r="I245" s="95"/>
      <c r="J245" s="95"/>
      <c r="K245" s="95"/>
    </row>
    <row r="246" spans="2:11">
      <c r="B246" s="94"/>
      <c r="C246" s="94"/>
      <c r="D246" s="114"/>
      <c r="E246" s="114"/>
      <c r="F246" s="114"/>
      <c r="G246" s="114"/>
      <c r="H246" s="114"/>
      <c r="I246" s="95"/>
      <c r="J246" s="95"/>
      <c r="K246" s="95"/>
    </row>
    <row r="247" spans="2:11">
      <c r="B247" s="94"/>
      <c r="C247" s="94"/>
      <c r="D247" s="114"/>
      <c r="E247" s="114"/>
      <c r="F247" s="114"/>
      <c r="G247" s="114"/>
      <c r="H247" s="114"/>
      <c r="I247" s="95"/>
      <c r="J247" s="95"/>
      <c r="K247" s="95"/>
    </row>
    <row r="248" spans="2:11">
      <c r="B248" s="94"/>
      <c r="C248" s="94"/>
      <c r="D248" s="114"/>
      <c r="E248" s="114"/>
      <c r="F248" s="114"/>
      <c r="G248" s="114"/>
      <c r="H248" s="114"/>
      <c r="I248" s="95"/>
      <c r="J248" s="95"/>
      <c r="K248" s="95"/>
    </row>
    <row r="249" spans="2:11">
      <c r="B249" s="94"/>
      <c r="C249" s="94"/>
      <c r="D249" s="114"/>
      <c r="E249" s="114"/>
      <c r="F249" s="114"/>
      <c r="G249" s="114"/>
      <c r="H249" s="114"/>
      <c r="I249" s="95"/>
      <c r="J249" s="95"/>
      <c r="K249" s="95"/>
    </row>
    <row r="250" spans="2:11">
      <c r="B250" s="94"/>
      <c r="C250" s="94"/>
      <c r="D250" s="114"/>
      <c r="E250" s="114"/>
      <c r="F250" s="114"/>
      <c r="G250" s="114"/>
      <c r="H250" s="114"/>
      <c r="I250" s="95"/>
      <c r="J250" s="95"/>
      <c r="K250" s="95"/>
    </row>
    <row r="251" spans="2:11">
      <c r="B251" s="94"/>
      <c r="C251" s="94"/>
      <c r="D251" s="114"/>
      <c r="E251" s="114"/>
      <c r="F251" s="114"/>
      <c r="G251" s="114"/>
      <c r="H251" s="114"/>
      <c r="I251" s="95"/>
      <c r="J251" s="95"/>
      <c r="K251" s="95"/>
    </row>
    <row r="252" spans="2:11">
      <c r="B252" s="94"/>
      <c r="C252" s="94"/>
      <c r="D252" s="114"/>
      <c r="E252" s="114"/>
      <c r="F252" s="114"/>
      <c r="G252" s="114"/>
      <c r="H252" s="114"/>
      <c r="I252" s="95"/>
      <c r="J252" s="95"/>
      <c r="K252" s="95"/>
    </row>
    <row r="253" spans="2:11">
      <c r="B253" s="94"/>
      <c r="C253" s="94"/>
      <c r="D253" s="114"/>
      <c r="E253" s="114"/>
      <c r="F253" s="114"/>
      <c r="G253" s="114"/>
      <c r="H253" s="114"/>
      <c r="I253" s="95"/>
      <c r="J253" s="95"/>
      <c r="K253" s="95"/>
    </row>
    <row r="254" spans="2:11">
      <c r="B254" s="94"/>
      <c r="C254" s="94"/>
      <c r="D254" s="114"/>
      <c r="E254" s="114"/>
      <c r="F254" s="114"/>
      <c r="G254" s="114"/>
      <c r="H254" s="114"/>
      <c r="I254" s="95"/>
      <c r="J254" s="95"/>
      <c r="K254" s="95"/>
    </row>
    <row r="255" spans="2:11">
      <c r="B255" s="94"/>
      <c r="C255" s="94"/>
      <c r="D255" s="114"/>
      <c r="E255" s="114"/>
      <c r="F255" s="114"/>
      <c r="G255" s="114"/>
      <c r="H255" s="114"/>
      <c r="I255" s="95"/>
      <c r="J255" s="95"/>
      <c r="K255" s="95"/>
    </row>
    <row r="256" spans="2:11">
      <c r="B256" s="94"/>
      <c r="C256" s="94"/>
      <c r="D256" s="114"/>
      <c r="E256" s="114"/>
      <c r="F256" s="114"/>
      <c r="G256" s="114"/>
      <c r="H256" s="114"/>
      <c r="I256" s="95"/>
      <c r="J256" s="95"/>
      <c r="K256" s="95"/>
    </row>
    <row r="257" spans="2:11">
      <c r="B257" s="94"/>
      <c r="C257" s="94"/>
      <c r="D257" s="114"/>
      <c r="E257" s="114"/>
      <c r="F257" s="114"/>
      <c r="G257" s="114"/>
      <c r="H257" s="114"/>
      <c r="I257" s="95"/>
      <c r="J257" s="95"/>
      <c r="K257" s="95"/>
    </row>
    <row r="258" spans="2:11">
      <c r="B258" s="94"/>
      <c r="C258" s="94"/>
      <c r="D258" s="114"/>
      <c r="E258" s="114"/>
      <c r="F258" s="114"/>
      <c r="G258" s="114"/>
      <c r="H258" s="114"/>
      <c r="I258" s="95"/>
      <c r="J258" s="95"/>
      <c r="K258" s="95"/>
    </row>
    <row r="259" spans="2:11">
      <c r="B259" s="94"/>
      <c r="C259" s="94"/>
      <c r="D259" s="114"/>
      <c r="E259" s="114"/>
      <c r="F259" s="114"/>
      <c r="G259" s="114"/>
      <c r="H259" s="114"/>
      <c r="I259" s="95"/>
      <c r="J259" s="95"/>
      <c r="K259" s="95"/>
    </row>
    <row r="260" spans="2:11">
      <c r="B260" s="94"/>
      <c r="C260" s="94"/>
      <c r="D260" s="114"/>
      <c r="E260" s="114"/>
      <c r="F260" s="114"/>
      <c r="G260" s="114"/>
      <c r="H260" s="114"/>
      <c r="I260" s="95"/>
      <c r="J260" s="95"/>
      <c r="K260" s="95"/>
    </row>
    <row r="261" spans="2:11">
      <c r="B261" s="94"/>
      <c r="C261" s="94"/>
      <c r="D261" s="114"/>
      <c r="E261" s="114"/>
      <c r="F261" s="114"/>
      <c r="G261" s="114"/>
      <c r="H261" s="114"/>
      <c r="I261" s="95"/>
      <c r="J261" s="95"/>
      <c r="K261" s="95"/>
    </row>
    <row r="262" spans="2:11">
      <c r="B262" s="94"/>
      <c r="C262" s="94"/>
      <c r="D262" s="114"/>
      <c r="E262" s="114"/>
      <c r="F262" s="114"/>
      <c r="G262" s="114"/>
      <c r="H262" s="114"/>
      <c r="I262" s="95"/>
      <c r="J262" s="95"/>
      <c r="K262" s="95"/>
    </row>
    <row r="263" spans="2:11">
      <c r="B263" s="94"/>
      <c r="C263" s="94"/>
      <c r="D263" s="114"/>
      <c r="E263" s="114"/>
      <c r="F263" s="114"/>
      <c r="G263" s="114"/>
      <c r="H263" s="114"/>
      <c r="I263" s="95"/>
      <c r="J263" s="95"/>
      <c r="K263" s="95"/>
    </row>
    <row r="264" spans="2:11">
      <c r="B264" s="94"/>
      <c r="C264" s="94"/>
      <c r="D264" s="114"/>
      <c r="E264" s="114"/>
      <c r="F264" s="114"/>
      <c r="G264" s="114"/>
      <c r="H264" s="114"/>
      <c r="I264" s="95"/>
      <c r="J264" s="95"/>
      <c r="K264" s="95"/>
    </row>
    <row r="265" spans="2:11">
      <c r="B265" s="94"/>
      <c r="C265" s="94"/>
      <c r="D265" s="114"/>
      <c r="E265" s="114"/>
      <c r="F265" s="114"/>
      <c r="G265" s="114"/>
      <c r="H265" s="114"/>
      <c r="I265" s="95"/>
      <c r="J265" s="95"/>
      <c r="K265" s="95"/>
    </row>
    <row r="266" spans="2:11">
      <c r="B266" s="94"/>
      <c r="C266" s="94"/>
      <c r="D266" s="114"/>
      <c r="E266" s="114"/>
      <c r="F266" s="114"/>
      <c r="G266" s="114"/>
      <c r="H266" s="114"/>
      <c r="I266" s="95"/>
      <c r="J266" s="95"/>
      <c r="K266" s="95"/>
    </row>
    <row r="267" spans="2:11">
      <c r="B267" s="94"/>
      <c r="C267" s="94"/>
      <c r="D267" s="114"/>
      <c r="E267" s="114"/>
      <c r="F267" s="114"/>
      <c r="G267" s="114"/>
      <c r="H267" s="114"/>
      <c r="I267" s="95"/>
      <c r="J267" s="95"/>
      <c r="K267" s="95"/>
    </row>
    <row r="268" spans="2:11">
      <c r="B268" s="94"/>
      <c r="C268" s="94"/>
      <c r="D268" s="114"/>
      <c r="E268" s="114"/>
      <c r="F268" s="114"/>
      <c r="G268" s="114"/>
      <c r="H268" s="114"/>
      <c r="I268" s="95"/>
      <c r="J268" s="95"/>
      <c r="K268" s="95"/>
    </row>
    <row r="269" spans="2:11">
      <c r="B269" s="94"/>
      <c r="C269" s="94"/>
      <c r="D269" s="114"/>
      <c r="E269" s="114"/>
      <c r="F269" s="114"/>
      <c r="G269" s="114"/>
      <c r="H269" s="114"/>
      <c r="I269" s="95"/>
      <c r="J269" s="95"/>
      <c r="K269" s="95"/>
    </row>
    <row r="270" spans="2:11">
      <c r="B270" s="94"/>
      <c r="C270" s="94"/>
      <c r="D270" s="114"/>
      <c r="E270" s="114"/>
      <c r="F270" s="114"/>
      <c r="G270" s="114"/>
      <c r="H270" s="114"/>
      <c r="I270" s="95"/>
      <c r="J270" s="95"/>
      <c r="K270" s="95"/>
    </row>
    <row r="271" spans="2:11">
      <c r="B271" s="94"/>
      <c r="C271" s="94"/>
      <c r="D271" s="114"/>
      <c r="E271" s="114"/>
      <c r="F271" s="114"/>
      <c r="G271" s="114"/>
      <c r="H271" s="114"/>
      <c r="I271" s="95"/>
      <c r="J271" s="95"/>
      <c r="K271" s="95"/>
    </row>
    <row r="272" spans="2:11">
      <c r="B272" s="94"/>
      <c r="C272" s="94"/>
      <c r="D272" s="114"/>
      <c r="E272" s="114"/>
      <c r="F272" s="114"/>
      <c r="G272" s="114"/>
      <c r="H272" s="114"/>
      <c r="I272" s="95"/>
      <c r="J272" s="95"/>
      <c r="K272" s="95"/>
    </row>
    <row r="273" spans="2:11">
      <c r="B273" s="94"/>
      <c r="C273" s="94"/>
      <c r="D273" s="114"/>
      <c r="E273" s="114"/>
      <c r="F273" s="114"/>
      <c r="G273" s="114"/>
      <c r="H273" s="114"/>
      <c r="I273" s="95"/>
      <c r="J273" s="95"/>
      <c r="K273" s="95"/>
    </row>
    <row r="274" spans="2:11">
      <c r="B274" s="94"/>
      <c r="C274" s="94"/>
      <c r="D274" s="114"/>
      <c r="E274" s="114"/>
      <c r="F274" s="114"/>
      <c r="G274" s="114"/>
      <c r="H274" s="114"/>
      <c r="I274" s="95"/>
      <c r="J274" s="95"/>
      <c r="K274" s="95"/>
    </row>
    <row r="275" spans="2:11">
      <c r="B275" s="94"/>
      <c r="C275" s="94"/>
      <c r="D275" s="114"/>
      <c r="E275" s="114"/>
      <c r="F275" s="114"/>
      <c r="G275" s="114"/>
      <c r="H275" s="114"/>
      <c r="I275" s="95"/>
      <c r="J275" s="95"/>
      <c r="K275" s="95"/>
    </row>
    <row r="276" spans="2:11">
      <c r="B276" s="94"/>
      <c r="C276" s="94"/>
      <c r="D276" s="114"/>
      <c r="E276" s="114"/>
      <c r="F276" s="114"/>
      <c r="G276" s="114"/>
      <c r="H276" s="114"/>
      <c r="I276" s="95"/>
      <c r="J276" s="95"/>
      <c r="K276" s="95"/>
    </row>
    <row r="277" spans="2:11">
      <c r="B277" s="94"/>
      <c r="C277" s="94"/>
      <c r="D277" s="114"/>
      <c r="E277" s="114"/>
      <c r="F277" s="114"/>
      <c r="G277" s="114"/>
      <c r="H277" s="114"/>
      <c r="I277" s="95"/>
      <c r="J277" s="95"/>
      <c r="K277" s="95"/>
    </row>
    <row r="278" spans="2:11">
      <c r="B278" s="94"/>
      <c r="C278" s="94"/>
      <c r="D278" s="114"/>
      <c r="E278" s="114"/>
      <c r="F278" s="114"/>
      <c r="G278" s="114"/>
      <c r="H278" s="114"/>
      <c r="I278" s="95"/>
      <c r="J278" s="95"/>
      <c r="K278" s="95"/>
    </row>
    <row r="279" spans="2:11">
      <c r="B279" s="94"/>
      <c r="C279" s="94"/>
      <c r="D279" s="114"/>
      <c r="E279" s="114"/>
      <c r="F279" s="114"/>
      <c r="G279" s="114"/>
      <c r="H279" s="114"/>
      <c r="I279" s="95"/>
      <c r="J279" s="95"/>
      <c r="K279" s="95"/>
    </row>
    <row r="280" spans="2:11">
      <c r="B280" s="94"/>
      <c r="C280" s="94"/>
      <c r="D280" s="114"/>
      <c r="E280" s="114"/>
      <c r="F280" s="114"/>
      <c r="G280" s="114"/>
      <c r="H280" s="114"/>
      <c r="I280" s="95"/>
      <c r="J280" s="95"/>
      <c r="K280" s="95"/>
    </row>
    <row r="281" spans="2:11">
      <c r="B281" s="94"/>
      <c r="C281" s="94"/>
      <c r="D281" s="114"/>
      <c r="E281" s="114"/>
      <c r="F281" s="114"/>
      <c r="G281" s="114"/>
      <c r="H281" s="114"/>
      <c r="I281" s="95"/>
      <c r="J281" s="95"/>
      <c r="K281" s="95"/>
    </row>
    <row r="282" spans="2:11">
      <c r="B282" s="94"/>
      <c r="C282" s="94"/>
      <c r="D282" s="114"/>
      <c r="E282" s="114"/>
      <c r="F282" s="114"/>
      <c r="G282" s="114"/>
      <c r="H282" s="114"/>
      <c r="I282" s="95"/>
      <c r="J282" s="95"/>
      <c r="K282" s="95"/>
    </row>
    <row r="283" spans="2:11">
      <c r="B283" s="94"/>
      <c r="C283" s="94"/>
      <c r="D283" s="114"/>
      <c r="E283" s="114"/>
      <c r="F283" s="114"/>
      <c r="G283" s="114"/>
      <c r="H283" s="114"/>
      <c r="I283" s="95"/>
      <c r="J283" s="95"/>
      <c r="K283" s="95"/>
    </row>
    <row r="284" spans="2:11">
      <c r="B284" s="94"/>
      <c r="C284" s="94"/>
      <c r="D284" s="114"/>
      <c r="E284" s="114"/>
      <c r="F284" s="114"/>
      <c r="G284" s="114"/>
      <c r="H284" s="114"/>
      <c r="I284" s="95"/>
      <c r="J284" s="95"/>
      <c r="K284" s="95"/>
    </row>
    <row r="285" spans="2:11">
      <c r="B285" s="94"/>
      <c r="C285" s="94"/>
      <c r="D285" s="114"/>
      <c r="E285" s="114"/>
      <c r="F285" s="114"/>
      <c r="G285" s="114"/>
      <c r="H285" s="114"/>
      <c r="I285" s="95"/>
      <c r="J285" s="95"/>
      <c r="K285" s="95"/>
    </row>
    <row r="286" spans="2:11">
      <c r="B286" s="94"/>
      <c r="C286" s="94"/>
      <c r="D286" s="114"/>
      <c r="E286" s="114"/>
      <c r="F286" s="114"/>
      <c r="G286" s="114"/>
      <c r="H286" s="114"/>
      <c r="I286" s="95"/>
      <c r="J286" s="95"/>
      <c r="K286" s="95"/>
    </row>
    <row r="287" spans="2:11">
      <c r="B287" s="94"/>
      <c r="C287" s="94"/>
      <c r="D287" s="114"/>
      <c r="E287" s="114"/>
      <c r="F287" s="114"/>
      <c r="G287" s="114"/>
      <c r="H287" s="114"/>
      <c r="I287" s="95"/>
      <c r="J287" s="95"/>
      <c r="K287" s="95"/>
    </row>
    <row r="288" spans="2:11">
      <c r="B288" s="94"/>
      <c r="C288" s="94"/>
      <c r="D288" s="114"/>
      <c r="E288" s="114"/>
      <c r="F288" s="114"/>
      <c r="G288" s="114"/>
      <c r="H288" s="114"/>
      <c r="I288" s="95"/>
      <c r="J288" s="95"/>
      <c r="K288" s="95"/>
    </row>
    <row r="289" spans="2:11">
      <c r="B289" s="94"/>
      <c r="C289" s="94"/>
      <c r="D289" s="114"/>
      <c r="E289" s="114"/>
      <c r="F289" s="114"/>
      <c r="G289" s="114"/>
      <c r="H289" s="114"/>
      <c r="I289" s="95"/>
      <c r="J289" s="95"/>
      <c r="K289" s="95"/>
    </row>
    <row r="290" spans="2:11">
      <c r="B290" s="94"/>
      <c r="C290" s="94"/>
      <c r="D290" s="114"/>
      <c r="E290" s="114"/>
      <c r="F290" s="114"/>
      <c r="G290" s="114"/>
      <c r="H290" s="114"/>
      <c r="I290" s="95"/>
      <c r="J290" s="95"/>
      <c r="K290" s="95"/>
    </row>
    <row r="291" spans="2:11">
      <c r="B291" s="94"/>
      <c r="C291" s="94"/>
      <c r="D291" s="114"/>
      <c r="E291" s="114"/>
      <c r="F291" s="114"/>
      <c r="G291" s="114"/>
      <c r="H291" s="114"/>
      <c r="I291" s="95"/>
      <c r="J291" s="95"/>
      <c r="K291" s="95"/>
    </row>
    <row r="292" spans="2:11">
      <c r="B292" s="94"/>
      <c r="C292" s="94"/>
      <c r="D292" s="114"/>
      <c r="E292" s="114"/>
      <c r="F292" s="114"/>
      <c r="G292" s="114"/>
      <c r="H292" s="114"/>
      <c r="I292" s="95"/>
      <c r="J292" s="95"/>
      <c r="K292" s="95"/>
    </row>
    <row r="293" spans="2:11">
      <c r="B293" s="94"/>
      <c r="C293" s="94"/>
      <c r="D293" s="114"/>
      <c r="E293" s="114"/>
      <c r="F293" s="114"/>
      <c r="G293" s="114"/>
      <c r="H293" s="114"/>
      <c r="I293" s="95"/>
      <c r="J293" s="95"/>
      <c r="K293" s="95"/>
    </row>
    <row r="294" spans="2:11">
      <c r="B294" s="94"/>
      <c r="C294" s="94"/>
      <c r="D294" s="114"/>
      <c r="E294" s="114"/>
      <c r="F294" s="114"/>
      <c r="G294" s="114"/>
      <c r="H294" s="114"/>
      <c r="I294" s="95"/>
      <c r="J294" s="95"/>
      <c r="K294" s="95"/>
    </row>
    <row r="295" spans="2:11">
      <c r="B295" s="94"/>
      <c r="C295" s="94"/>
      <c r="D295" s="114"/>
      <c r="E295" s="114"/>
      <c r="F295" s="114"/>
      <c r="G295" s="114"/>
      <c r="H295" s="114"/>
      <c r="I295" s="95"/>
      <c r="J295" s="95"/>
      <c r="K295" s="95"/>
    </row>
    <row r="296" spans="2:11">
      <c r="B296" s="94"/>
      <c r="C296" s="94"/>
      <c r="D296" s="114"/>
      <c r="E296" s="114"/>
      <c r="F296" s="114"/>
      <c r="G296" s="114"/>
      <c r="H296" s="114"/>
      <c r="I296" s="95"/>
      <c r="J296" s="95"/>
      <c r="K296" s="95"/>
    </row>
    <row r="297" spans="2:11">
      <c r="B297" s="94"/>
      <c r="C297" s="94"/>
      <c r="D297" s="114"/>
      <c r="E297" s="114"/>
      <c r="F297" s="114"/>
      <c r="G297" s="114"/>
      <c r="H297" s="114"/>
      <c r="I297" s="95"/>
      <c r="J297" s="95"/>
      <c r="K297" s="95"/>
    </row>
    <row r="298" spans="2:11">
      <c r="B298" s="94"/>
      <c r="C298" s="94"/>
      <c r="D298" s="114"/>
      <c r="E298" s="114"/>
      <c r="F298" s="114"/>
      <c r="G298" s="114"/>
      <c r="H298" s="114"/>
      <c r="I298" s="95"/>
      <c r="J298" s="95"/>
      <c r="K298" s="95"/>
    </row>
    <row r="299" spans="2:11">
      <c r="B299" s="94"/>
      <c r="C299" s="94"/>
      <c r="D299" s="114"/>
      <c r="E299" s="114"/>
      <c r="F299" s="114"/>
      <c r="G299" s="114"/>
      <c r="H299" s="114"/>
      <c r="I299" s="95"/>
      <c r="J299" s="95"/>
      <c r="K299" s="95"/>
    </row>
    <row r="300" spans="2:11">
      <c r="B300" s="94"/>
      <c r="C300" s="94"/>
      <c r="D300" s="114"/>
      <c r="E300" s="114"/>
      <c r="F300" s="114"/>
      <c r="G300" s="114"/>
      <c r="H300" s="114"/>
      <c r="I300" s="95"/>
      <c r="J300" s="95"/>
      <c r="K300" s="95"/>
    </row>
    <row r="301" spans="2:11">
      <c r="B301" s="94"/>
      <c r="C301" s="94"/>
      <c r="D301" s="114"/>
      <c r="E301" s="114"/>
      <c r="F301" s="114"/>
      <c r="G301" s="114"/>
      <c r="H301" s="114"/>
      <c r="I301" s="95"/>
      <c r="J301" s="95"/>
      <c r="K301" s="95"/>
    </row>
    <row r="302" spans="2:11">
      <c r="B302" s="94"/>
      <c r="C302" s="94"/>
      <c r="D302" s="114"/>
      <c r="E302" s="114"/>
      <c r="F302" s="114"/>
      <c r="G302" s="114"/>
      <c r="H302" s="114"/>
      <c r="I302" s="95"/>
      <c r="J302" s="95"/>
      <c r="K302" s="95"/>
    </row>
    <row r="303" spans="2:11">
      <c r="B303" s="94"/>
      <c r="C303" s="94"/>
      <c r="D303" s="114"/>
      <c r="E303" s="114"/>
      <c r="F303" s="114"/>
      <c r="G303" s="114"/>
      <c r="H303" s="114"/>
      <c r="I303" s="95"/>
      <c r="J303" s="95"/>
      <c r="K303" s="95"/>
    </row>
    <row r="304" spans="2:11">
      <c r="B304" s="94"/>
      <c r="C304" s="94"/>
      <c r="D304" s="114"/>
      <c r="E304" s="114"/>
      <c r="F304" s="114"/>
      <c r="G304" s="114"/>
      <c r="H304" s="114"/>
      <c r="I304" s="95"/>
      <c r="J304" s="95"/>
      <c r="K304" s="95"/>
    </row>
    <row r="305" spans="2:11">
      <c r="B305" s="94"/>
      <c r="C305" s="94"/>
      <c r="D305" s="114"/>
      <c r="E305" s="114"/>
      <c r="F305" s="114"/>
      <c r="G305" s="114"/>
      <c r="H305" s="114"/>
      <c r="I305" s="95"/>
      <c r="J305" s="95"/>
      <c r="K305" s="95"/>
    </row>
    <row r="306" spans="2:11">
      <c r="B306" s="94"/>
      <c r="C306" s="94"/>
      <c r="D306" s="114"/>
      <c r="E306" s="114"/>
      <c r="F306" s="114"/>
      <c r="G306" s="114"/>
      <c r="H306" s="114"/>
      <c r="I306" s="95"/>
      <c r="J306" s="95"/>
      <c r="K306" s="95"/>
    </row>
    <row r="307" spans="2:11">
      <c r="B307" s="94"/>
      <c r="C307" s="94"/>
      <c r="D307" s="114"/>
      <c r="E307" s="114"/>
      <c r="F307" s="114"/>
      <c r="G307" s="114"/>
      <c r="H307" s="114"/>
      <c r="I307" s="95"/>
      <c r="J307" s="95"/>
      <c r="K307" s="95"/>
    </row>
    <row r="308" spans="2:11">
      <c r="B308" s="94"/>
      <c r="C308" s="94"/>
      <c r="D308" s="114"/>
      <c r="E308" s="114"/>
      <c r="F308" s="114"/>
      <c r="G308" s="114"/>
      <c r="H308" s="114"/>
      <c r="I308" s="95"/>
      <c r="J308" s="95"/>
      <c r="K308" s="95"/>
    </row>
    <row r="309" spans="2:11">
      <c r="B309" s="94"/>
      <c r="C309" s="94"/>
      <c r="D309" s="114"/>
      <c r="E309" s="114"/>
      <c r="F309" s="114"/>
      <c r="G309" s="114"/>
      <c r="H309" s="114"/>
      <c r="I309" s="95"/>
      <c r="J309" s="95"/>
      <c r="K309" s="95"/>
    </row>
    <row r="310" spans="2:11">
      <c r="B310" s="94"/>
      <c r="C310" s="94"/>
      <c r="D310" s="114"/>
      <c r="E310" s="114"/>
      <c r="F310" s="114"/>
      <c r="G310" s="114"/>
      <c r="H310" s="114"/>
      <c r="I310" s="95"/>
      <c r="J310" s="95"/>
      <c r="K310" s="95"/>
    </row>
    <row r="311" spans="2:11">
      <c r="B311" s="94"/>
      <c r="C311" s="94"/>
      <c r="D311" s="114"/>
      <c r="E311" s="114"/>
      <c r="F311" s="114"/>
      <c r="G311" s="114"/>
      <c r="H311" s="114"/>
      <c r="I311" s="95"/>
      <c r="J311" s="95"/>
      <c r="K311" s="95"/>
    </row>
    <row r="312" spans="2:11">
      <c r="B312" s="94"/>
      <c r="C312" s="94"/>
      <c r="D312" s="114"/>
      <c r="E312" s="114"/>
      <c r="F312" s="114"/>
      <c r="G312" s="114"/>
      <c r="H312" s="114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09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12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134</v>
      </c>
      <c r="C1" s="46" t="s" vm="1">
        <v>214</v>
      </c>
    </row>
    <row r="2" spans="2:15">
      <c r="B2" s="46" t="s">
        <v>133</v>
      </c>
      <c r="C2" s="46" t="s">
        <v>2403</v>
      </c>
    </row>
    <row r="3" spans="2:15">
      <c r="B3" s="46" t="s">
        <v>135</v>
      </c>
      <c r="C3" s="68" t="s">
        <v>2404</v>
      </c>
    </row>
    <row r="4" spans="2:15">
      <c r="B4" s="46" t="s">
        <v>136</v>
      </c>
      <c r="C4" s="68">
        <v>14244</v>
      </c>
    </row>
    <row r="6" spans="2:15" ht="26.25" customHeight="1">
      <c r="B6" s="134" t="s">
        <v>167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5" s="3" customFormat="1" ht="63">
      <c r="B7" s="47" t="s">
        <v>104</v>
      </c>
      <c r="C7" s="49" t="s">
        <v>40</v>
      </c>
      <c r="D7" s="49" t="s">
        <v>14</v>
      </c>
      <c r="E7" s="49" t="s">
        <v>15</v>
      </c>
      <c r="F7" s="49" t="s">
        <v>52</v>
      </c>
      <c r="G7" s="49" t="s">
        <v>91</v>
      </c>
      <c r="H7" s="49" t="s">
        <v>49</v>
      </c>
      <c r="I7" s="49" t="s">
        <v>99</v>
      </c>
      <c r="J7" s="49" t="s">
        <v>137</v>
      </c>
      <c r="K7" s="51" t="s">
        <v>138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2411</v>
      </c>
      <c r="C10" s="88"/>
      <c r="D10" s="88"/>
      <c r="E10" s="88"/>
      <c r="F10" s="88"/>
      <c r="G10" s="88"/>
      <c r="H10" s="88"/>
      <c r="I10" s="108">
        <f>I11</f>
        <v>-0.11307673200000001</v>
      </c>
      <c r="J10" s="109">
        <f>IFERROR(I10/$I$10,0)</f>
        <v>1</v>
      </c>
      <c r="K10" s="109">
        <f>I10/'סכום נכסי הקרן'!$C$42</f>
        <v>-1.5288096640837489E-4</v>
      </c>
      <c r="O10" s="1"/>
    </row>
    <row r="11" spans="2:15" ht="21" customHeight="1">
      <c r="B11" s="125" t="s">
        <v>184</v>
      </c>
      <c r="C11" s="125"/>
      <c r="D11" s="125"/>
      <c r="E11" s="125"/>
      <c r="F11" s="125"/>
      <c r="G11" s="125"/>
      <c r="H11" s="126"/>
      <c r="I11" s="91">
        <f>SUM(I12:I13)</f>
        <v>-0.11307673200000001</v>
      </c>
      <c r="J11" s="109">
        <f t="shared" ref="J11:J13" si="0">IFERROR(I11/$I$10,0)</f>
        <v>1</v>
      </c>
      <c r="K11" s="109">
        <f>I11/'סכום נכסי הקרן'!$C$42</f>
        <v>-1.5288096640837489E-4</v>
      </c>
    </row>
    <row r="12" spans="2:15">
      <c r="B12" s="127" t="s">
        <v>506</v>
      </c>
      <c r="C12" s="127" t="s">
        <v>507</v>
      </c>
      <c r="D12" s="127" t="s">
        <v>509</v>
      </c>
      <c r="E12" s="127"/>
      <c r="F12" s="128">
        <v>0</v>
      </c>
      <c r="G12" s="127" t="s">
        <v>121</v>
      </c>
      <c r="H12" s="128">
        <v>0</v>
      </c>
      <c r="I12" s="91">
        <v>-8.6268677000000016E-2</v>
      </c>
      <c r="J12" s="109">
        <f t="shared" si="0"/>
        <v>0.76292156197085714</v>
      </c>
      <c r="K12" s="109">
        <f>I12/'סכום נכסי הקרן'!$C$42</f>
        <v>-1.1663618568789151E-4</v>
      </c>
    </row>
    <row r="13" spans="2:15">
      <c r="B13" s="127" t="s">
        <v>1260</v>
      </c>
      <c r="C13" s="127" t="s">
        <v>1261</v>
      </c>
      <c r="D13" s="127" t="s">
        <v>509</v>
      </c>
      <c r="E13" s="127"/>
      <c r="F13" s="128">
        <v>0</v>
      </c>
      <c r="G13" s="127" t="s">
        <v>121</v>
      </c>
      <c r="H13" s="128">
        <v>0</v>
      </c>
      <c r="I13" s="91">
        <v>-2.6808055000000004E-2</v>
      </c>
      <c r="J13" s="109">
        <f t="shared" si="0"/>
        <v>0.23707843802914291</v>
      </c>
      <c r="K13" s="109">
        <f>I13/'סכום נכסי הקרן'!$C$42</f>
        <v>-3.624478072048338E-5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94"/>
      <c r="C106" s="95"/>
      <c r="D106" s="114"/>
      <c r="E106" s="114"/>
      <c r="F106" s="114"/>
      <c r="G106" s="114"/>
      <c r="H106" s="114"/>
      <c r="I106" s="95"/>
      <c r="J106" s="95"/>
      <c r="K106" s="95"/>
    </row>
    <row r="107" spans="2:11">
      <c r="B107" s="94"/>
      <c r="C107" s="95"/>
      <c r="D107" s="114"/>
      <c r="E107" s="114"/>
      <c r="F107" s="114"/>
      <c r="G107" s="114"/>
      <c r="H107" s="114"/>
      <c r="I107" s="95"/>
      <c r="J107" s="95"/>
      <c r="K107" s="95"/>
    </row>
    <row r="108" spans="2:11">
      <c r="B108" s="94"/>
      <c r="C108" s="95"/>
      <c r="D108" s="114"/>
      <c r="E108" s="114"/>
      <c r="F108" s="114"/>
      <c r="G108" s="114"/>
      <c r="H108" s="114"/>
      <c r="I108" s="95"/>
      <c r="J108" s="95"/>
      <c r="K108" s="95"/>
    </row>
    <row r="109" spans="2:11">
      <c r="B109" s="94"/>
      <c r="C109" s="95"/>
      <c r="D109" s="114"/>
      <c r="E109" s="114"/>
      <c r="F109" s="114"/>
      <c r="G109" s="114"/>
      <c r="H109" s="114"/>
      <c r="I109" s="95"/>
      <c r="J109" s="95"/>
      <c r="K109" s="95"/>
    </row>
    <row r="110" spans="2:11">
      <c r="B110" s="94"/>
      <c r="C110" s="95"/>
      <c r="D110" s="114"/>
      <c r="E110" s="114"/>
      <c r="F110" s="114"/>
      <c r="G110" s="114"/>
      <c r="H110" s="114"/>
      <c r="I110" s="95"/>
      <c r="J110" s="95"/>
      <c r="K110" s="95"/>
    </row>
    <row r="111" spans="2:11">
      <c r="B111" s="94"/>
      <c r="C111" s="95"/>
      <c r="D111" s="114"/>
      <c r="E111" s="114"/>
      <c r="F111" s="114"/>
      <c r="G111" s="114"/>
      <c r="H111" s="114"/>
      <c r="I111" s="95"/>
      <c r="J111" s="95"/>
      <c r="K111" s="95"/>
    </row>
    <row r="112" spans="2:11">
      <c r="B112" s="94"/>
      <c r="C112" s="95"/>
      <c r="D112" s="114"/>
      <c r="E112" s="114"/>
      <c r="F112" s="114"/>
      <c r="G112" s="114"/>
      <c r="H112" s="114"/>
      <c r="I112" s="95"/>
      <c r="J112" s="95"/>
      <c r="K112" s="95"/>
    </row>
    <row r="113" spans="2:11">
      <c r="B113" s="94"/>
      <c r="C113" s="95"/>
      <c r="D113" s="114"/>
      <c r="E113" s="114"/>
      <c r="F113" s="114"/>
      <c r="G113" s="114"/>
      <c r="H113" s="114"/>
      <c r="I113" s="95"/>
      <c r="J113" s="95"/>
      <c r="K113" s="95"/>
    </row>
    <row r="114" spans="2:11">
      <c r="B114" s="94"/>
      <c r="C114" s="95"/>
      <c r="D114" s="114"/>
      <c r="E114" s="114"/>
      <c r="F114" s="114"/>
      <c r="G114" s="114"/>
      <c r="H114" s="114"/>
      <c r="I114" s="95"/>
      <c r="J114" s="95"/>
      <c r="K114" s="95"/>
    </row>
    <row r="115" spans="2:11">
      <c r="B115" s="94"/>
      <c r="C115" s="95"/>
      <c r="D115" s="114"/>
      <c r="E115" s="114"/>
      <c r="F115" s="114"/>
      <c r="G115" s="114"/>
      <c r="H115" s="114"/>
      <c r="I115" s="95"/>
      <c r="J115" s="95"/>
      <c r="K115" s="95"/>
    </row>
    <row r="116" spans="2:11">
      <c r="B116" s="94"/>
      <c r="C116" s="95"/>
      <c r="D116" s="114"/>
      <c r="E116" s="114"/>
      <c r="F116" s="114"/>
      <c r="G116" s="114"/>
      <c r="H116" s="114"/>
      <c r="I116" s="95"/>
      <c r="J116" s="95"/>
      <c r="K116" s="95"/>
    </row>
    <row r="117" spans="2:11">
      <c r="B117" s="94"/>
      <c r="C117" s="95"/>
      <c r="D117" s="114"/>
      <c r="E117" s="114"/>
      <c r="F117" s="114"/>
      <c r="G117" s="114"/>
      <c r="H117" s="114"/>
      <c r="I117" s="95"/>
      <c r="J117" s="95"/>
      <c r="K117" s="95"/>
    </row>
    <row r="118" spans="2:11">
      <c r="B118" s="94"/>
      <c r="C118" s="95"/>
      <c r="D118" s="114"/>
      <c r="E118" s="114"/>
      <c r="F118" s="114"/>
      <c r="G118" s="114"/>
      <c r="H118" s="114"/>
      <c r="I118" s="95"/>
      <c r="J118" s="95"/>
      <c r="K118" s="95"/>
    </row>
    <row r="119" spans="2:11">
      <c r="B119" s="94"/>
      <c r="C119" s="95"/>
      <c r="D119" s="114"/>
      <c r="E119" s="114"/>
      <c r="F119" s="114"/>
      <c r="G119" s="114"/>
      <c r="H119" s="114"/>
      <c r="I119" s="95"/>
      <c r="J119" s="95"/>
      <c r="K119" s="95"/>
    </row>
    <row r="120" spans="2:11">
      <c r="B120" s="94"/>
      <c r="C120" s="95"/>
      <c r="D120" s="114"/>
      <c r="E120" s="114"/>
      <c r="F120" s="114"/>
      <c r="G120" s="114"/>
      <c r="H120" s="114"/>
      <c r="I120" s="95"/>
      <c r="J120" s="95"/>
      <c r="K120" s="95"/>
    </row>
    <row r="121" spans="2:11">
      <c r="B121" s="94"/>
      <c r="C121" s="95"/>
      <c r="D121" s="114"/>
      <c r="E121" s="114"/>
      <c r="F121" s="114"/>
      <c r="G121" s="114"/>
      <c r="H121" s="114"/>
      <c r="I121" s="95"/>
      <c r="J121" s="95"/>
      <c r="K121" s="95"/>
    </row>
    <row r="122" spans="2:11">
      <c r="B122" s="94"/>
      <c r="C122" s="95"/>
      <c r="D122" s="114"/>
      <c r="E122" s="114"/>
      <c r="F122" s="114"/>
      <c r="G122" s="114"/>
      <c r="H122" s="114"/>
      <c r="I122" s="95"/>
      <c r="J122" s="95"/>
      <c r="K122" s="95"/>
    </row>
    <row r="123" spans="2:11">
      <c r="B123" s="94"/>
      <c r="C123" s="95"/>
      <c r="D123" s="114"/>
      <c r="E123" s="114"/>
      <c r="F123" s="114"/>
      <c r="G123" s="114"/>
      <c r="H123" s="114"/>
      <c r="I123" s="95"/>
      <c r="J123" s="95"/>
      <c r="K123" s="95"/>
    </row>
    <row r="124" spans="2:11">
      <c r="B124" s="94"/>
      <c r="C124" s="95"/>
      <c r="D124" s="114"/>
      <c r="E124" s="114"/>
      <c r="F124" s="114"/>
      <c r="G124" s="114"/>
      <c r="H124" s="114"/>
      <c r="I124" s="95"/>
      <c r="J124" s="95"/>
      <c r="K124" s="95"/>
    </row>
    <row r="125" spans="2:11">
      <c r="B125" s="94"/>
      <c r="C125" s="95"/>
      <c r="D125" s="114"/>
      <c r="E125" s="114"/>
      <c r="F125" s="114"/>
      <c r="G125" s="114"/>
      <c r="H125" s="114"/>
      <c r="I125" s="95"/>
      <c r="J125" s="95"/>
      <c r="K125" s="95"/>
    </row>
    <row r="126" spans="2:11">
      <c r="B126" s="94"/>
      <c r="C126" s="95"/>
      <c r="D126" s="114"/>
      <c r="E126" s="114"/>
      <c r="F126" s="114"/>
      <c r="G126" s="114"/>
      <c r="H126" s="114"/>
      <c r="I126" s="95"/>
      <c r="J126" s="95"/>
      <c r="K126" s="95"/>
    </row>
    <row r="127" spans="2:11">
      <c r="B127" s="94"/>
      <c r="C127" s="95"/>
      <c r="D127" s="114"/>
      <c r="E127" s="114"/>
      <c r="F127" s="114"/>
      <c r="G127" s="114"/>
      <c r="H127" s="114"/>
      <c r="I127" s="95"/>
      <c r="J127" s="95"/>
      <c r="K127" s="95"/>
    </row>
    <row r="128" spans="2:11">
      <c r="B128" s="94"/>
      <c r="C128" s="95"/>
      <c r="D128" s="114"/>
      <c r="E128" s="114"/>
      <c r="F128" s="114"/>
      <c r="G128" s="114"/>
      <c r="H128" s="114"/>
      <c r="I128" s="95"/>
      <c r="J128" s="95"/>
      <c r="K128" s="95"/>
    </row>
    <row r="129" spans="2:11">
      <c r="B129" s="94"/>
      <c r="C129" s="95"/>
      <c r="D129" s="114"/>
      <c r="E129" s="114"/>
      <c r="F129" s="114"/>
      <c r="G129" s="114"/>
      <c r="H129" s="114"/>
      <c r="I129" s="95"/>
      <c r="J129" s="95"/>
      <c r="K129" s="95"/>
    </row>
    <row r="130" spans="2:11">
      <c r="B130" s="94"/>
      <c r="C130" s="95"/>
      <c r="D130" s="114"/>
      <c r="E130" s="114"/>
      <c r="F130" s="114"/>
      <c r="G130" s="114"/>
      <c r="H130" s="114"/>
      <c r="I130" s="95"/>
      <c r="J130" s="95"/>
      <c r="K130" s="95"/>
    </row>
    <row r="131" spans="2:11">
      <c r="B131" s="94"/>
      <c r="C131" s="95"/>
      <c r="D131" s="114"/>
      <c r="E131" s="114"/>
      <c r="F131" s="114"/>
      <c r="G131" s="114"/>
      <c r="H131" s="114"/>
      <c r="I131" s="95"/>
      <c r="J131" s="95"/>
      <c r="K131" s="95"/>
    </row>
    <row r="132" spans="2:11">
      <c r="B132" s="94"/>
      <c r="C132" s="95"/>
      <c r="D132" s="114"/>
      <c r="E132" s="114"/>
      <c r="F132" s="114"/>
      <c r="G132" s="114"/>
      <c r="H132" s="114"/>
      <c r="I132" s="95"/>
      <c r="J132" s="95"/>
      <c r="K132" s="95"/>
    </row>
    <row r="133" spans="2:11">
      <c r="B133" s="94"/>
      <c r="C133" s="95"/>
      <c r="D133" s="114"/>
      <c r="E133" s="114"/>
      <c r="F133" s="114"/>
      <c r="G133" s="114"/>
      <c r="H133" s="114"/>
      <c r="I133" s="95"/>
      <c r="J133" s="95"/>
      <c r="K133" s="95"/>
    </row>
    <row r="134" spans="2:11">
      <c r="B134" s="94"/>
      <c r="C134" s="95"/>
      <c r="D134" s="114"/>
      <c r="E134" s="114"/>
      <c r="F134" s="114"/>
      <c r="G134" s="114"/>
      <c r="H134" s="114"/>
      <c r="I134" s="95"/>
      <c r="J134" s="95"/>
      <c r="K134" s="95"/>
    </row>
    <row r="135" spans="2:11">
      <c r="B135" s="94"/>
      <c r="C135" s="95"/>
      <c r="D135" s="114"/>
      <c r="E135" s="114"/>
      <c r="F135" s="114"/>
      <c r="G135" s="114"/>
      <c r="H135" s="114"/>
      <c r="I135" s="95"/>
      <c r="J135" s="95"/>
      <c r="K135" s="95"/>
    </row>
    <row r="136" spans="2:11">
      <c r="B136" s="94"/>
      <c r="C136" s="95"/>
      <c r="D136" s="114"/>
      <c r="E136" s="114"/>
      <c r="F136" s="114"/>
      <c r="G136" s="114"/>
      <c r="H136" s="114"/>
      <c r="I136" s="95"/>
      <c r="J136" s="95"/>
      <c r="K136" s="95"/>
    </row>
    <row r="137" spans="2:11">
      <c r="B137" s="94"/>
      <c r="C137" s="95"/>
      <c r="D137" s="114"/>
      <c r="E137" s="114"/>
      <c r="F137" s="114"/>
      <c r="G137" s="114"/>
      <c r="H137" s="114"/>
      <c r="I137" s="95"/>
      <c r="J137" s="95"/>
      <c r="K137" s="95"/>
    </row>
    <row r="138" spans="2:11">
      <c r="B138" s="94"/>
      <c r="C138" s="95"/>
      <c r="D138" s="114"/>
      <c r="E138" s="114"/>
      <c r="F138" s="114"/>
      <c r="G138" s="114"/>
      <c r="H138" s="114"/>
      <c r="I138" s="95"/>
      <c r="J138" s="95"/>
      <c r="K138" s="95"/>
    </row>
    <row r="139" spans="2:11">
      <c r="B139" s="94"/>
      <c r="C139" s="95"/>
      <c r="D139" s="114"/>
      <c r="E139" s="114"/>
      <c r="F139" s="114"/>
      <c r="G139" s="114"/>
      <c r="H139" s="114"/>
      <c r="I139" s="95"/>
      <c r="J139" s="95"/>
      <c r="K139" s="95"/>
    </row>
    <row r="140" spans="2:11">
      <c r="B140" s="94"/>
      <c r="C140" s="95"/>
      <c r="D140" s="114"/>
      <c r="E140" s="114"/>
      <c r="F140" s="114"/>
      <c r="G140" s="114"/>
      <c r="H140" s="114"/>
      <c r="I140" s="95"/>
      <c r="J140" s="95"/>
      <c r="K140" s="95"/>
    </row>
    <row r="141" spans="2:11">
      <c r="B141" s="94"/>
      <c r="C141" s="95"/>
      <c r="D141" s="114"/>
      <c r="E141" s="114"/>
      <c r="F141" s="114"/>
      <c r="G141" s="114"/>
      <c r="H141" s="114"/>
      <c r="I141" s="95"/>
      <c r="J141" s="95"/>
      <c r="K141" s="95"/>
    </row>
    <row r="142" spans="2:11">
      <c r="B142" s="94"/>
      <c r="C142" s="95"/>
      <c r="D142" s="114"/>
      <c r="E142" s="114"/>
      <c r="F142" s="114"/>
      <c r="G142" s="114"/>
      <c r="H142" s="114"/>
      <c r="I142" s="95"/>
      <c r="J142" s="95"/>
      <c r="K142" s="95"/>
    </row>
    <row r="143" spans="2:11">
      <c r="B143" s="94"/>
      <c r="C143" s="95"/>
      <c r="D143" s="114"/>
      <c r="E143" s="114"/>
      <c r="F143" s="114"/>
      <c r="G143" s="114"/>
      <c r="H143" s="114"/>
      <c r="I143" s="95"/>
      <c r="J143" s="95"/>
      <c r="K143" s="95"/>
    </row>
    <row r="144" spans="2:11">
      <c r="B144" s="94"/>
      <c r="C144" s="95"/>
      <c r="D144" s="114"/>
      <c r="E144" s="114"/>
      <c r="F144" s="114"/>
      <c r="G144" s="114"/>
      <c r="H144" s="114"/>
      <c r="I144" s="95"/>
      <c r="J144" s="95"/>
      <c r="K144" s="95"/>
    </row>
    <row r="145" spans="2:11">
      <c r="B145" s="94"/>
      <c r="C145" s="95"/>
      <c r="D145" s="114"/>
      <c r="E145" s="114"/>
      <c r="F145" s="114"/>
      <c r="G145" s="114"/>
      <c r="H145" s="114"/>
      <c r="I145" s="95"/>
      <c r="J145" s="95"/>
      <c r="K145" s="95"/>
    </row>
    <row r="146" spans="2:11">
      <c r="B146" s="94"/>
      <c r="C146" s="95"/>
      <c r="D146" s="114"/>
      <c r="E146" s="114"/>
      <c r="F146" s="114"/>
      <c r="G146" s="114"/>
      <c r="H146" s="114"/>
      <c r="I146" s="95"/>
      <c r="J146" s="95"/>
      <c r="K146" s="95"/>
    </row>
    <row r="147" spans="2:11">
      <c r="B147" s="94"/>
      <c r="C147" s="95"/>
      <c r="D147" s="114"/>
      <c r="E147" s="114"/>
      <c r="F147" s="114"/>
      <c r="G147" s="114"/>
      <c r="H147" s="114"/>
      <c r="I147" s="95"/>
      <c r="J147" s="95"/>
      <c r="K147" s="95"/>
    </row>
    <row r="148" spans="2:11">
      <c r="B148" s="94"/>
      <c r="C148" s="95"/>
      <c r="D148" s="114"/>
      <c r="E148" s="114"/>
      <c r="F148" s="114"/>
      <c r="G148" s="114"/>
      <c r="H148" s="114"/>
      <c r="I148" s="95"/>
      <c r="J148" s="95"/>
      <c r="K148" s="95"/>
    </row>
    <row r="149" spans="2:11">
      <c r="B149" s="94"/>
      <c r="C149" s="95"/>
      <c r="D149" s="114"/>
      <c r="E149" s="114"/>
      <c r="F149" s="114"/>
      <c r="G149" s="114"/>
      <c r="H149" s="114"/>
      <c r="I149" s="95"/>
      <c r="J149" s="95"/>
      <c r="K149" s="95"/>
    </row>
    <row r="150" spans="2:11">
      <c r="B150" s="94"/>
      <c r="C150" s="95"/>
      <c r="D150" s="114"/>
      <c r="E150" s="114"/>
      <c r="F150" s="114"/>
      <c r="G150" s="114"/>
      <c r="H150" s="114"/>
      <c r="I150" s="95"/>
      <c r="J150" s="95"/>
      <c r="K150" s="95"/>
    </row>
    <row r="151" spans="2:11">
      <c r="B151" s="94"/>
      <c r="C151" s="95"/>
      <c r="D151" s="114"/>
      <c r="E151" s="114"/>
      <c r="F151" s="114"/>
      <c r="G151" s="114"/>
      <c r="H151" s="114"/>
      <c r="I151" s="95"/>
      <c r="J151" s="95"/>
      <c r="K151" s="95"/>
    </row>
    <row r="152" spans="2:11">
      <c r="B152" s="94"/>
      <c r="C152" s="95"/>
      <c r="D152" s="114"/>
      <c r="E152" s="114"/>
      <c r="F152" s="114"/>
      <c r="G152" s="114"/>
      <c r="H152" s="114"/>
      <c r="I152" s="95"/>
      <c r="J152" s="95"/>
      <c r="K152" s="95"/>
    </row>
    <row r="153" spans="2:11">
      <c r="B153" s="94"/>
      <c r="C153" s="95"/>
      <c r="D153" s="114"/>
      <c r="E153" s="114"/>
      <c r="F153" s="114"/>
      <c r="G153" s="114"/>
      <c r="H153" s="114"/>
      <c r="I153" s="95"/>
      <c r="J153" s="95"/>
      <c r="K153" s="95"/>
    </row>
    <row r="154" spans="2:11">
      <c r="B154" s="94"/>
      <c r="C154" s="95"/>
      <c r="D154" s="114"/>
      <c r="E154" s="114"/>
      <c r="F154" s="114"/>
      <c r="G154" s="114"/>
      <c r="H154" s="114"/>
      <c r="I154" s="95"/>
      <c r="J154" s="95"/>
      <c r="K154" s="95"/>
    </row>
    <row r="155" spans="2:11">
      <c r="B155" s="94"/>
      <c r="C155" s="95"/>
      <c r="D155" s="114"/>
      <c r="E155" s="114"/>
      <c r="F155" s="114"/>
      <c r="G155" s="114"/>
      <c r="H155" s="114"/>
      <c r="I155" s="95"/>
      <c r="J155" s="95"/>
      <c r="K155" s="95"/>
    </row>
    <row r="156" spans="2:11">
      <c r="B156" s="94"/>
      <c r="C156" s="95"/>
      <c r="D156" s="114"/>
      <c r="E156" s="114"/>
      <c r="F156" s="114"/>
      <c r="G156" s="114"/>
      <c r="H156" s="114"/>
      <c r="I156" s="95"/>
      <c r="J156" s="95"/>
      <c r="K156" s="95"/>
    </row>
    <row r="157" spans="2:11">
      <c r="B157" s="94"/>
      <c r="C157" s="95"/>
      <c r="D157" s="114"/>
      <c r="E157" s="114"/>
      <c r="F157" s="114"/>
      <c r="G157" s="114"/>
      <c r="H157" s="114"/>
      <c r="I157" s="95"/>
      <c r="J157" s="95"/>
      <c r="K157" s="95"/>
    </row>
    <row r="158" spans="2:11">
      <c r="B158" s="94"/>
      <c r="C158" s="95"/>
      <c r="D158" s="114"/>
      <c r="E158" s="114"/>
      <c r="F158" s="114"/>
      <c r="G158" s="114"/>
      <c r="H158" s="114"/>
      <c r="I158" s="95"/>
      <c r="J158" s="95"/>
      <c r="K158" s="95"/>
    </row>
    <row r="159" spans="2:11">
      <c r="B159" s="94"/>
      <c r="C159" s="95"/>
      <c r="D159" s="114"/>
      <c r="E159" s="114"/>
      <c r="F159" s="114"/>
      <c r="G159" s="114"/>
      <c r="H159" s="114"/>
      <c r="I159" s="95"/>
      <c r="J159" s="95"/>
      <c r="K159" s="95"/>
    </row>
    <row r="160" spans="2:11">
      <c r="B160" s="94"/>
      <c r="C160" s="95"/>
      <c r="D160" s="114"/>
      <c r="E160" s="114"/>
      <c r="F160" s="114"/>
      <c r="G160" s="114"/>
      <c r="H160" s="114"/>
      <c r="I160" s="95"/>
      <c r="J160" s="95"/>
      <c r="K160" s="95"/>
    </row>
    <row r="161" spans="2:11">
      <c r="B161" s="94"/>
      <c r="C161" s="95"/>
      <c r="D161" s="114"/>
      <c r="E161" s="114"/>
      <c r="F161" s="114"/>
      <c r="G161" s="114"/>
      <c r="H161" s="114"/>
      <c r="I161" s="95"/>
      <c r="J161" s="95"/>
      <c r="K161" s="95"/>
    </row>
    <row r="162" spans="2:11">
      <c r="B162" s="94"/>
      <c r="C162" s="95"/>
      <c r="D162" s="114"/>
      <c r="E162" s="114"/>
      <c r="F162" s="114"/>
      <c r="G162" s="114"/>
      <c r="H162" s="114"/>
      <c r="I162" s="95"/>
      <c r="J162" s="95"/>
      <c r="K162" s="95"/>
    </row>
    <row r="163" spans="2:11">
      <c r="B163" s="94"/>
      <c r="C163" s="95"/>
      <c r="D163" s="114"/>
      <c r="E163" s="114"/>
      <c r="F163" s="114"/>
      <c r="G163" s="114"/>
      <c r="H163" s="114"/>
      <c r="I163" s="95"/>
      <c r="J163" s="95"/>
      <c r="K163" s="95"/>
    </row>
    <row r="164" spans="2:11">
      <c r="B164" s="94"/>
      <c r="C164" s="95"/>
      <c r="D164" s="114"/>
      <c r="E164" s="114"/>
      <c r="F164" s="114"/>
      <c r="G164" s="114"/>
      <c r="H164" s="114"/>
      <c r="I164" s="95"/>
      <c r="J164" s="95"/>
      <c r="K164" s="95"/>
    </row>
    <row r="165" spans="2:11">
      <c r="B165" s="94"/>
      <c r="C165" s="95"/>
      <c r="D165" s="114"/>
      <c r="E165" s="114"/>
      <c r="F165" s="114"/>
      <c r="G165" s="114"/>
      <c r="H165" s="114"/>
      <c r="I165" s="95"/>
      <c r="J165" s="95"/>
      <c r="K165" s="95"/>
    </row>
    <row r="166" spans="2:11">
      <c r="B166" s="94"/>
      <c r="C166" s="95"/>
      <c r="D166" s="114"/>
      <c r="E166" s="114"/>
      <c r="F166" s="114"/>
      <c r="G166" s="114"/>
      <c r="H166" s="114"/>
      <c r="I166" s="95"/>
      <c r="J166" s="95"/>
      <c r="K166" s="95"/>
    </row>
    <row r="167" spans="2:11">
      <c r="B167" s="94"/>
      <c r="C167" s="95"/>
      <c r="D167" s="114"/>
      <c r="E167" s="114"/>
      <c r="F167" s="114"/>
      <c r="G167" s="114"/>
      <c r="H167" s="114"/>
      <c r="I167" s="95"/>
      <c r="J167" s="95"/>
      <c r="K167" s="95"/>
    </row>
    <row r="168" spans="2:11">
      <c r="B168" s="94"/>
      <c r="C168" s="95"/>
      <c r="D168" s="114"/>
      <c r="E168" s="114"/>
      <c r="F168" s="114"/>
      <c r="G168" s="114"/>
      <c r="H168" s="114"/>
      <c r="I168" s="95"/>
      <c r="J168" s="95"/>
      <c r="K168" s="95"/>
    </row>
    <row r="169" spans="2:11">
      <c r="B169" s="94"/>
      <c r="C169" s="95"/>
      <c r="D169" s="114"/>
      <c r="E169" s="114"/>
      <c r="F169" s="114"/>
      <c r="G169" s="114"/>
      <c r="H169" s="114"/>
      <c r="I169" s="95"/>
      <c r="J169" s="95"/>
      <c r="K169" s="95"/>
    </row>
    <row r="170" spans="2:11">
      <c r="B170" s="94"/>
      <c r="C170" s="95"/>
      <c r="D170" s="114"/>
      <c r="E170" s="114"/>
      <c r="F170" s="114"/>
      <c r="G170" s="114"/>
      <c r="H170" s="114"/>
      <c r="I170" s="95"/>
      <c r="J170" s="95"/>
      <c r="K170" s="95"/>
    </row>
    <row r="171" spans="2:11">
      <c r="B171" s="94"/>
      <c r="C171" s="95"/>
      <c r="D171" s="114"/>
      <c r="E171" s="114"/>
      <c r="F171" s="114"/>
      <c r="G171" s="114"/>
      <c r="H171" s="114"/>
      <c r="I171" s="95"/>
      <c r="J171" s="95"/>
      <c r="K171" s="95"/>
    </row>
    <row r="172" spans="2:11">
      <c r="B172" s="94"/>
      <c r="C172" s="95"/>
      <c r="D172" s="114"/>
      <c r="E172" s="114"/>
      <c r="F172" s="114"/>
      <c r="G172" s="114"/>
      <c r="H172" s="114"/>
      <c r="I172" s="95"/>
      <c r="J172" s="95"/>
      <c r="K172" s="95"/>
    </row>
    <row r="173" spans="2:11">
      <c r="B173" s="94"/>
      <c r="C173" s="95"/>
      <c r="D173" s="114"/>
      <c r="E173" s="114"/>
      <c r="F173" s="114"/>
      <c r="G173" s="114"/>
      <c r="H173" s="114"/>
      <c r="I173" s="95"/>
      <c r="J173" s="95"/>
      <c r="K173" s="95"/>
    </row>
    <row r="174" spans="2:11">
      <c r="B174" s="94"/>
      <c r="C174" s="95"/>
      <c r="D174" s="114"/>
      <c r="E174" s="114"/>
      <c r="F174" s="114"/>
      <c r="G174" s="114"/>
      <c r="H174" s="114"/>
      <c r="I174" s="95"/>
      <c r="J174" s="95"/>
      <c r="K174" s="95"/>
    </row>
    <row r="175" spans="2:11">
      <c r="B175" s="94"/>
      <c r="C175" s="95"/>
      <c r="D175" s="114"/>
      <c r="E175" s="114"/>
      <c r="F175" s="114"/>
      <c r="G175" s="114"/>
      <c r="H175" s="114"/>
      <c r="I175" s="95"/>
      <c r="J175" s="95"/>
      <c r="K175" s="95"/>
    </row>
    <row r="176" spans="2:11">
      <c r="B176" s="94"/>
      <c r="C176" s="95"/>
      <c r="D176" s="114"/>
      <c r="E176" s="114"/>
      <c r="F176" s="114"/>
      <c r="G176" s="114"/>
      <c r="H176" s="114"/>
      <c r="I176" s="95"/>
      <c r="J176" s="95"/>
      <c r="K176" s="95"/>
    </row>
    <row r="177" spans="2:11">
      <c r="B177" s="94"/>
      <c r="C177" s="95"/>
      <c r="D177" s="114"/>
      <c r="E177" s="114"/>
      <c r="F177" s="114"/>
      <c r="G177" s="114"/>
      <c r="H177" s="114"/>
      <c r="I177" s="95"/>
      <c r="J177" s="95"/>
      <c r="K177" s="95"/>
    </row>
    <row r="178" spans="2:11">
      <c r="B178" s="94"/>
      <c r="C178" s="95"/>
      <c r="D178" s="114"/>
      <c r="E178" s="114"/>
      <c r="F178" s="114"/>
      <c r="G178" s="114"/>
      <c r="H178" s="114"/>
      <c r="I178" s="95"/>
      <c r="J178" s="95"/>
      <c r="K178" s="95"/>
    </row>
    <row r="179" spans="2:11">
      <c r="B179" s="94"/>
      <c r="C179" s="95"/>
      <c r="D179" s="114"/>
      <c r="E179" s="114"/>
      <c r="F179" s="114"/>
      <c r="G179" s="114"/>
      <c r="H179" s="114"/>
      <c r="I179" s="95"/>
      <c r="J179" s="95"/>
      <c r="K179" s="95"/>
    </row>
    <row r="180" spans="2:11">
      <c r="B180" s="94"/>
      <c r="C180" s="95"/>
      <c r="D180" s="114"/>
      <c r="E180" s="114"/>
      <c r="F180" s="114"/>
      <c r="G180" s="114"/>
      <c r="H180" s="114"/>
      <c r="I180" s="95"/>
      <c r="J180" s="95"/>
      <c r="K180" s="95"/>
    </row>
    <row r="181" spans="2:11">
      <c r="B181" s="94"/>
      <c r="C181" s="95"/>
      <c r="D181" s="114"/>
      <c r="E181" s="114"/>
      <c r="F181" s="114"/>
      <c r="G181" s="114"/>
      <c r="H181" s="114"/>
      <c r="I181" s="95"/>
      <c r="J181" s="95"/>
      <c r="K181" s="95"/>
    </row>
    <row r="182" spans="2:11">
      <c r="B182" s="94"/>
      <c r="C182" s="95"/>
      <c r="D182" s="114"/>
      <c r="E182" s="114"/>
      <c r="F182" s="114"/>
      <c r="G182" s="114"/>
      <c r="H182" s="114"/>
      <c r="I182" s="95"/>
      <c r="J182" s="95"/>
      <c r="K182" s="95"/>
    </row>
    <row r="183" spans="2:11">
      <c r="B183" s="94"/>
      <c r="C183" s="95"/>
      <c r="D183" s="114"/>
      <c r="E183" s="114"/>
      <c r="F183" s="114"/>
      <c r="G183" s="114"/>
      <c r="H183" s="114"/>
      <c r="I183" s="95"/>
      <c r="J183" s="95"/>
      <c r="K183" s="95"/>
    </row>
    <row r="184" spans="2:11">
      <c r="B184" s="94"/>
      <c r="C184" s="95"/>
      <c r="D184" s="114"/>
      <c r="E184" s="114"/>
      <c r="F184" s="114"/>
      <c r="G184" s="114"/>
      <c r="H184" s="114"/>
      <c r="I184" s="95"/>
      <c r="J184" s="95"/>
      <c r="K184" s="95"/>
    </row>
    <row r="185" spans="2:11">
      <c r="B185" s="94"/>
      <c r="C185" s="95"/>
      <c r="D185" s="114"/>
      <c r="E185" s="114"/>
      <c r="F185" s="114"/>
      <c r="G185" s="114"/>
      <c r="H185" s="114"/>
      <c r="I185" s="95"/>
      <c r="J185" s="95"/>
      <c r="K185" s="95"/>
    </row>
    <row r="186" spans="2:11">
      <c r="B186" s="94"/>
      <c r="C186" s="95"/>
      <c r="D186" s="114"/>
      <c r="E186" s="114"/>
      <c r="F186" s="114"/>
      <c r="G186" s="114"/>
      <c r="H186" s="114"/>
      <c r="I186" s="95"/>
      <c r="J186" s="95"/>
      <c r="K186" s="95"/>
    </row>
    <row r="187" spans="2:11">
      <c r="B187" s="94"/>
      <c r="C187" s="95"/>
      <c r="D187" s="114"/>
      <c r="E187" s="114"/>
      <c r="F187" s="114"/>
      <c r="G187" s="114"/>
      <c r="H187" s="114"/>
      <c r="I187" s="95"/>
      <c r="J187" s="95"/>
      <c r="K187" s="95"/>
    </row>
    <row r="188" spans="2:11">
      <c r="B188" s="94"/>
      <c r="C188" s="95"/>
      <c r="D188" s="114"/>
      <c r="E188" s="114"/>
      <c r="F188" s="114"/>
      <c r="G188" s="114"/>
      <c r="H188" s="114"/>
      <c r="I188" s="95"/>
      <c r="J188" s="95"/>
      <c r="K188" s="95"/>
    </row>
    <row r="189" spans="2:11">
      <c r="B189" s="94"/>
      <c r="C189" s="95"/>
      <c r="D189" s="114"/>
      <c r="E189" s="114"/>
      <c r="F189" s="114"/>
      <c r="G189" s="114"/>
      <c r="H189" s="114"/>
      <c r="I189" s="95"/>
      <c r="J189" s="95"/>
      <c r="K189" s="95"/>
    </row>
    <row r="190" spans="2:11">
      <c r="B190" s="94"/>
      <c r="C190" s="95"/>
      <c r="D190" s="114"/>
      <c r="E190" s="114"/>
      <c r="F190" s="114"/>
      <c r="G190" s="114"/>
      <c r="H190" s="114"/>
      <c r="I190" s="95"/>
      <c r="J190" s="95"/>
      <c r="K190" s="95"/>
    </row>
    <row r="191" spans="2:11">
      <c r="B191" s="94"/>
      <c r="C191" s="95"/>
      <c r="D191" s="114"/>
      <c r="E191" s="114"/>
      <c r="F191" s="114"/>
      <c r="G191" s="114"/>
      <c r="H191" s="114"/>
      <c r="I191" s="95"/>
      <c r="J191" s="95"/>
      <c r="K191" s="95"/>
    </row>
    <row r="192" spans="2:11">
      <c r="B192" s="94"/>
      <c r="C192" s="95"/>
      <c r="D192" s="114"/>
      <c r="E192" s="114"/>
      <c r="F192" s="114"/>
      <c r="G192" s="114"/>
      <c r="H192" s="114"/>
      <c r="I192" s="95"/>
      <c r="J192" s="95"/>
      <c r="K192" s="95"/>
    </row>
    <row r="193" spans="2:11">
      <c r="B193" s="94"/>
      <c r="C193" s="95"/>
      <c r="D193" s="114"/>
      <c r="E193" s="114"/>
      <c r="F193" s="114"/>
      <c r="G193" s="114"/>
      <c r="H193" s="114"/>
      <c r="I193" s="95"/>
      <c r="J193" s="95"/>
      <c r="K193" s="95"/>
    </row>
    <row r="194" spans="2:11">
      <c r="B194" s="94"/>
      <c r="C194" s="95"/>
      <c r="D194" s="114"/>
      <c r="E194" s="114"/>
      <c r="F194" s="114"/>
      <c r="G194" s="114"/>
      <c r="H194" s="114"/>
      <c r="I194" s="95"/>
      <c r="J194" s="95"/>
      <c r="K194" s="95"/>
    </row>
    <row r="195" spans="2:11">
      <c r="B195" s="94"/>
      <c r="C195" s="95"/>
      <c r="D195" s="114"/>
      <c r="E195" s="114"/>
      <c r="F195" s="114"/>
      <c r="G195" s="114"/>
      <c r="H195" s="114"/>
      <c r="I195" s="95"/>
      <c r="J195" s="95"/>
      <c r="K195" s="95"/>
    </row>
    <row r="196" spans="2:11">
      <c r="B196" s="94"/>
      <c r="C196" s="95"/>
      <c r="D196" s="114"/>
      <c r="E196" s="114"/>
      <c r="F196" s="114"/>
      <c r="G196" s="114"/>
      <c r="H196" s="114"/>
      <c r="I196" s="95"/>
      <c r="J196" s="95"/>
      <c r="K196" s="95"/>
    </row>
    <row r="197" spans="2:11">
      <c r="B197" s="94"/>
      <c r="C197" s="95"/>
      <c r="D197" s="114"/>
      <c r="E197" s="114"/>
      <c r="F197" s="114"/>
      <c r="G197" s="114"/>
      <c r="H197" s="114"/>
      <c r="I197" s="95"/>
      <c r="J197" s="95"/>
      <c r="K197" s="95"/>
    </row>
    <row r="198" spans="2:11">
      <c r="B198" s="94"/>
      <c r="C198" s="95"/>
      <c r="D198" s="114"/>
      <c r="E198" s="114"/>
      <c r="F198" s="114"/>
      <c r="G198" s="114"/>
      <c r="H198" s="114"/>
      <c r="I198" s="95"/>
      <c r="J198" s="95"/>
      <c r="K198" s="95"/>
    </row>
    <row r="199" spans="2:11">
      <c r="B199" s="94"/>
      <c r="C199" s="95"/>
      <c r="D199" s="114"/>
      <c r="E199" s="114"/>
      <c r="F199" s="114"/>
      <c r="G199" s="114"/>
      <c r="H199" s="114"/>
      <c r="I199" s="95"/>
      <c r="J199" s="95"/>
      <c r="K199" s="95"/>
    </row>
    <row r="200" spans="2:11">
      <c r="B200" s="94"/>
      <c r="C200" s="95"/>
      <c r="D200" s="114"/>
      <c r="E200" s="114"/>
      <c r="F200" s="114"/>
      <c r="G200" s="114"/>
      <c r="H200" s="114"/>
      <c r="I200" s="95"/>
      <c r="J200" s="95"/>
      <c r="K200" s="95"/>
    </row>
    <row r="201" spans="2:11">
      <c r="B201" s="94"/>
      <c r="C201" s="95"/>
      <c r="D201" s="114"/>
      <c r="E201" s="114"/>
      <c r="F201" s="114"/>
      <c r="G201" s="114"/>
      <c r="H201" s="114"/>
      <c r="I201" s="95"/>
      <c r="J201" s="95"/>
      <c r="K201" s="95"/>
    </row>
    <row r="202" spans="2:11">
      <c r="B202" s="94"/>
      <c r="C202" s="95"/>
      <c r="D202" s="114"/>
      <c r="E202" s="114"/>
      <c r="F202" s="114"/>
      <c r="G202" s="114"/>
      <c r="H202" s="114"/>
      <c r="I202" s="95"/>
      <c r="J202" s="95"/>
      <c r="K202" s="95"/>
    </row>
    <row r="203" spans="2:11">
      <c r="B203" s="94"/>
      <c r="C203" s="95"/>
      <c r="D203" s="114"/>
      <c r="E203" s="114"/>
      <c r="F203" s="114"/>
      <c r="G203" s="114"/>
      <c r="H203" s="114"/>
      <c r="I203" s="95"/>
      <c r="J203" s="95"/>
      <c r="K203" s="95"/>
    </row>
    <row r="204" spans="2:11">
      <c r="B204" s="94"/>
      <c r="C204" s="95"/>
      <c r="D204" s="114"/>
      <c r="E204" s="114"/>
      <c r="F204" s="114"/>
      <c r="G204" s="114"/>
      <c r="H204" s="114"/>
      <c r="I204" s="95"/>
      <c r="J204" s="95"/>
      <c r="K204" s="95"/>
    </row>
    <row r="205" spans="2:11">
      <c r="B205" s="94"/>
      <c r="C205" s="95"/>
      <c r="D205" s="114"/>
      <c r="E205" s="114"/>
      <c r="F205" s="114"/>
      <c r="G205" s="114"/>
      <c r="H205" s="114"/>
      <c r="I205" s="95"/>
      <c r="J205" s="95"/>
      <c r="K205" s="95"/>
    </row>
    <row r="206" spans="2:11">
      <c r="B206" s="94"/>
      <c r="C206" s="95"/>
      <c r="D206" s="114"/>
      <c r="E206" s="114"/>
      <c r="F206" s="114"/>
      <c r="G206" s="114"/>
      <c r="H206" s="114"/>
      <c r="I206" s="95"/>
      <c r="J206" s="95"/>
      <c r="K206" s="95"/>
    </row>
    <row r="207" spans="2:11">
      <c r="B207" s="94"/>
      <c r="C207" s="95"/>
      <c r="D207" s="114"/>
      <c r="E207" s="114"/>
      <c r="F207" s="114"/>
      <c r="G207" s="114"/>
      <c r="H207" s="114"/>
      <c r="I207" s="95"/>
      <c r="J207" s="95"/>
      <c r="K207" s="95"/>
    </row>
    <row r="208" spans="2:11">
      <c r="B208" s="94"/>
      <c r="C208" s="95"/>
      <c r="D208" s="114"/>
      <c r="E208" s="114"/>
      <c r="F208" s="114"/>
      <c r="G208" s="114"/>
      <c r="H208" s="114"/>
      <c r="I208" s="95"/>
      <c r="J208" s="95"/>
      <c r="K208" s="95"/>
    </row>
    <row r="209" spans="2:11">
      <c r="B209" s="94"/>
      <c r="C209" s="95"/>
      <c r="D209" s="114"/>
      <c r="E209" s="114"/>
      <c r="F209" s="114"/>
      <c r="G209" s="114"/>
      <c r="H209" s="114"/>
      <c r="I209" s="95"/>
      <c r="J209" s="95"/>
      <c r="K209" s="95"/>
    </row>
    <row r="210" spans="2:11">
      <c r="B210" s="94"/>
      <c r="C210" s="95"/>
      <c r="D210" s="114"/>
      <c r="E210" s="114"/>
      <c r="F210" s="114"/>
      <c r="G210" s="114"/>
      <c r="H210" s="114"/>
      <c r="I210" s="95"/>
      <c r="J210" s="95"/>
      <c r="K210" s="95"/>
    </row>
    <row r="211" spans="2:11">
      <c r="B211" s="94"/>
      <c r="C211" s="95"/>
      <c r="D211" s="114"/>
      <c r="E211" s="114"/>
      <c r="F211" s="114"/>
      <c r="G211" s="114"/>
      <c r="H211" s="114"/>
      <c r="I211" s="95"/>
      <c r="J211" s="95"/>
      <c r="K211" s="95"/>
    </row>
    <row r="212" spans="2:11">
      <c r="B212" s="94"/>
      <c r="C212" s="95"/>
      <c r="D212" s="114"/>
      <c r="E212" s="114"/>
      <c r="F212" s="114"/>
      <c r="G212" s="114"/>
      <c r="H212" s="114"/>
      <c r="I212" s="95"/>
      <c r="J212" s="95"/>
      <c r="K212" s="95"/>
    </row>
    <row r="213" spans="2:11">
      <c r="B213" s="94"/>
      <c r="C213" s="95"/>
      <c r="D213" s="114"/>
      <c r="E213" s="114"/>
      <c r="F213" s="114"/>
      <c r="G213" s="114"/>
      <c r="H213" s="114"/>
      <c r="I213" s="95"/>
      <c r="J213" s="95"/>
      <c r="K213" s="95"/>
    </row>
    <row r="214" spans="2:11">
      <c r="B214" s="94"/>
      <c r="C214" s="95"/>
      <c r="D214" s="114"/>
      <c r="E214" s="114"/>
      <c r="F214" s="114"/>
      <c r="G214" s="114"/>
      <c r="H214" s="114"/>
      <c r="I214" s="95"/>
      <c r="J214" s="95"/>
      <c r="K214" s="95"/>
    </row>
    <row r="215" spans="2:11">
      <c r="B215" s="94"/>
      <c r="C215" s="95"/>
      <c r="D215" s="114"/>
      <c r="E215" s="114"/>
      <c r="F215" s="114"/>
      <c r="G215" s="114"/>
      <c r="H215" s="114"/>
      <c r="I215" s="95"/>
      <c r="J215" s="95"/>
      <c r="K215" s="95"/>
    </row>
    <row r="216" spans="2:11">
      <c r="B216" s="94"/>
      <c r="C216" s="95"/>
      <c r="D216" s="114"/>
      <c r="E216" s="114"/>
      <c r="F216" s="114"/>
      <c r="G216" s="114"/>
      <c r="H216" s="114"/>
      <c r="I216" s="95"/>
      <c r="J216" s="95"/>
      <c r="K216" s="95"/>
    </row>
    <row r="217" spans="2:11">
      <c r="B217" s="94"/>
      <c r="C217" s="95"/>
      <c r="D217" s="114"/>
      <c r="E217" s="114"/>
      <c r="F217" s="114"/>
      <c r="G217" s="114"/>
      <c r="H217" s="114"/>
      <c r="I217" s="95"/>
      <c r="J217" s="95"/>
      <c r="K217" s="95"/>
    </row>
    <row r="218" spans="2:11">
      <c r="B218" s="94"/>
      <c r="C218" s="95"/>
      <c r="D218" s="114"/>
      <c r="E218" s="114"/>
      <c r="F218" s="114"/>
      <c r="G218" s="114"/>
      <c r="H218" s="114"/>
      <c r="I218" s="95"/>
      <c r="J218" s="95"/>
      <c r="K218" s="95"/>
    </row>
    <row r="219" spans="2:11">
      <c r="B219" s="94"/>
      <c r="C219" s="95"/>
      <c r="D219" s="114"/>
      <c r="E219" s="114"/>
      <c r="F219" s="114"/>
      <c r="G219" s="114"/>
      <c r="H219" s="114"/>
      <c r="I219" s="95"/>
      <c r="J219" s="95"/>
      <c r="K219" s="95"/>
    </row>
    <row r="220" spans="2:11">
      <c r="B220" s="94"/>
      <c r="C220" s="95"/>
      <c r="D220" s="114"/>
      <c r="E220" s="114"/>
      <c r="F220" s="114"/>
      <c r="G220" s="114"/>
      <c r="H220" s="114"/>
      <c r="I220" s="95"/>
      <c r="J220" s="95"/>
      <c r="K220" s="95"/>
    </row>
    <row r="221" spans="2:11">
      <c r="B221" s="94"/>
      <c r="C221" s="95"/>
      <c r="D221" s="114"/>
      <c r="E221" s="114"/>
      <c r="F221" s="114"/>
      <c r="G221" s="114"/>
      <c r="H221" s="114"/>
      <c r="I221" s="95"/>
      <c r="J221" s="95"/>
      <c r="K221" s="95"/>
    </row>
    <row r="222" spans="2:11">
      <c r="B222" s="94"/>
      <c r="C222" s="95"/>
      <c r="D222" s="114"/>
      <c r="E222" s="114"/>
      <c r="F222" s="114"/>
      <c r="G222" s="114"/>
      <c r="H222" s="114"/>
      <c r="I222" s="95"/>
      <c r="J222" s="95"/>
      <c r="K222" s="95"/>
    </row>
    <row r="223" spans="2:11">
      <c r="B223" s="94"/>
      <c r="C223" s="95"/>
      <c r="D223" s="114"/>
      <c r="E223" s="114"/>
      <c r="F223" s="114"/>
      <c r="G223" s="114"/>
      <c r="H223" s="114"/>
      <c r="I223" s="95"/>
      <c r="J223" s="95"/>
      <c r="K223" s="95"/>
    </row>
    <row r="224" spans="2:11">
      <c r="B224" s="94"/>
      <c r="C224" s="95"/>
      <c r="D224" s="114"/>
      <c r="E224" s="114"/>
      <c r="F224" s="114"/>
      <c r="G224" s="114"/>
      <c r="H224" s="114"/>
      <c r="I224" s="95"/>
      <c r="J224" s="95"/>
      <c r="K224" s="95"/>
    </row>
    <row r="225" spans="2:11">
      <c r="B225" s="94"/>
      <c r="C225" s="95"/>
      <c r="D225" s="114"/>
      <c r="E225" s="114"/>
      <c r="F225" s="114"/>
      <c r="G225" s="114"/>
      <c r="H225" s="114"/>
      <c r="I225" s="95"/>
      <c r="J225" s="95"/>
      <c r="K225" s="95"/>
    </row>
    <row r="226" spans="2:11">
      <c r="B226" s="94"/>
      <c r="C226" s="95"/>
      <c r="D226" s="114"/>
      <c r="E226" s="114"/>
      <c r="F226" s="114"/>
      <c r="G226" s="114"/>
      <c r="H226" s="114"/>
      <c r="I226" s="95"/>
      <c r="J226" s="95"/>
      <c r="K226" s="95"/>
    </row>
    <row r="227" spans="2:11">
      <c r="B227" s="94"/>
      <c r="C227" s="95"/>
      <c r="D227" s="114"/>
      <c r="E227" s="114"/>
      <c r="F227" s="114"/>
      <c r="G227" s="114"/>
      <c r="H227" s="114"/>
      <c r="I227" s="95"/>
      <c r="J227" s="95"/>
      <c r="K227" s="95"/>
    </row>
    <row r="228" spans="2:11">
      <c r="B228" s="94"/>
      <c r="C228" s="95"/>
      <c r="D228" s="114"/>
      <c r="E228" s="114"/>
      <c r="F228" s="114"/>
      <c r="G228" s="114"/>
      <c r="H228" s="114"/>
      <c r="I228" s="95"/>
      <c r="J228" s="95"/>
      <c r="K228" s="95"/>
    </row>
    <row r="229" spans="2:11">
      <c r="B229" s="94"/>
      <c r="C229" s="95"/>
      <c r="D229" s="114"/>
      <c r="E229" s="114"/>
      <c r="F229" s="114"/>
      <c r="G229" s="114"/>
      <c r="H229" s="114"/>
      <c r="I229" s="95"/>
      <c r="J229" s="95"/>
      <c r="K229" s="95"/>
    </row>
    <row r="230" spans="2:11">
      <c r="B230" s="94"/>
      <c r="C230" s="95"/>
      <c r="D230" s="114"/>
      <c r="E230" s="114"/>
      <c r="F230" s="114"/>
      <c r="G230" s="114"/>
      <c r="H230" s="114"/>
      <c r="I230" s="95"/>
      <c r="J230" s="95"/>
      <c r="K230" s="95"/>
    </row>
    <row r="231" spans="2:11">
      <c r="B231" s="94"/>
      <c r="C231" s="95"/>
      <c r="D231" s="114"/>
      <c r="E231" s="114"/>
      <c r="F231" s="114"/>
      <c r="G231" s="114"/>
      <c r="H231" s="114"/>
      <c r="I231" s="95"/>
      <c r="J231" s="95"/>
      <c r="K231" s="95"/>
    </row>
    <row r="232" spans="2:11">
      <c r="B232" s="94"/>
      <c r="C232" s="95"/>
      <c r="D232" s="114"/>
      <c r="E232" s="114"/>
      <c r="F232" s="114"/>
      <c r="G232" s="114"/>
      <c r="H232" s="114"/>
      <c r="I232" s="95"/>
      <c r="J232" s="95"/>
      <c r="K232" s="95"/>
    </row>
    <row r="233" spans="2:11">
      <c r="B233" s="94"/>
      <c r="C233" s="95"/>
      <c r="D233" s="114"/>
      <c r="E233" s="114"/>
      <c r="F233" s="114"/>
      <c r="G233" s="114"/>
      <c r="H233" s="114"/>
      <c r="I233" s="95"/>
      <c r="J233" s="95"/>
      <c r="K233" s="95"/>
    </row>
    <row r="234" spans="2:11">
      <c r="B234" s="94"/>
      <c r="C234" s="95"/>
      <c r="D234" s="114"/>
      <c r="E234" s="114"/>
      <c r="F234" s="114"/>
      <c r="G234" s="114"/>
      <c r="H234" s="114"/>
      <c r="I234" s="95"/>
      <c r="J234" s="95"/>
      <c r="K234" s="95"/>
    </row>
    <row r="235" spans="2:11">
      <c r="B235" s="94"/>
      <c r="C235" s="95"/>
      <c r="D235" s="114"/>
      <c r="E235" s="114"/>
      <c r="F235" s="114"/>
      <c r="G235" s="114"/>
      <c r="H235" s="114"/>
      <c r="I235" s="95"/>
      <c r="J235" s="95"/>
      <c r="K235" s="95"/>
    </row>
    <row r="236" spans="2:11">
      <c r="B236" s="94"/>
      <c r="C236" s="95"/>
      <c r="D236" s="114"/>
      <c r="E236" s="114"/>
      <c r="F236" s="114"/>
      <c r="G236" s="114"/>
      <c r="H236" s="114"/>
      <c r="I236" s="95"/>
      <c r="J236" s="95"/>
      <c r="K236" s="95"/>
    </row>
    <row r="237" spans="2:11">
      <c r="B237" s="94"/>
      <c r="C237" s="95"/>
      <c r="D237" s="114"/>
      <c r="E237" s="114"/>
      <c r="F237" s="114"/>
      <c r="G237" s="114"/>
      <c r="H237" s="114"/>
      <c r="I237" s="95"/>
      <c r="J237" s="95"/>
      <c r="K237" s="95"/>
    </row>
    <row r="238" spans="2:11">
      <c r="B238" s="94"/>
      <c r="C238" s="95"/>
      <c r="D238" s="114"/>
      <c r="E238" s="114"/>
      <c r="F238" s="114"/>
      <c r="G238" s="114"/>
      <c r="H238" s="114"/>
      <c r="I238" s="95"/>
      <c r="J238" s="95"/>
      <c r="K238" s="95"/>
    </row>
    <row r="239" spans="2:11">
      <c r="B239" s="94"/>
      <c r="C239" s="95"/>
      <c r="D239" s="114"/>
      <c r="E239" s="114"/>
      <c r="F239" s="114"/>
      <c r="G239" s="114"/>
      <c r="H239" s="114"/>
      <c r="I239" s="95"/>
      <c r="J239" s="95"/>
      <c r="K239" s="95"/>
    </row>
    <row r="240" spans="2:11">
      <c r="B240" s="94"/>
      <c r="C240" s="95"/>
      <c r="D240" s="114"/>
      <c r="E240" s="114"/>
      <c r="F240" s="114"/>
      <c r="G240" s="114"/>
      <c r="H240" s="114"/>
      <c r="I240" s="95"/>
      <c r="J240" s="95"/>
      <c r="K240" s="95"/>
    </row>
    <row r="241" spans="2:11">
      <c r="B241" s="94"/>
      <c r="C241" s="95"/>
      <c r="D241" s="114"/>
      <c r="E241" s="114"/>
      <c r="F241" s="114"/>
      <c r="G241" s="114"/>
      <c r="H241" s="114"/>
      <c r="I241" s="95"/>
      <c r="J241" s="95"/>
      <c r="K241" s="95"/>
    </row>
    <row r="242" spans="2:11">
      <c r="B242" s="94"/>
      <c r="C242" s="95"/>
      <c r="D242" s="114"/>
      <c r="E242" s="114"/>
      <c r="F242" s="114"/>
      <c r="G242" s="114"/>
      <c r="H242" s="114"/>
      <c r="I242" s="95"/>
      <c r="J242" s="95"/>
      <c r="K242" s="95"/>
    </row>
    <row r="243" spans="2:11">
      <c r="B243" s="94"/>
      <c r="C243" s="95"/>
      <c r="D243" s="114"/>
      <c r="E243" s="114"/>
      <c r="F243" s="114"/>
      <c r="G243" s="114"/>
      <c r="H243" s="114"/>
      <c r="I243" s="95"/>
      <c r="J243" s="95"/>
      <c r="K243" s="95"/>
    </row>
    <row r="244" spans="2:11">
      <c r="B244" s="94"/>
      <c r="C244" s="95"/>
      <c r="D244" s="114"/>
      <c r="E244" s="114"/>
      <c r="F244" s="114"/>
      <c r="G244" s="114"/>
      <c r="H244" s="114"/>
      <c r="I244" s="95"/>
      <c r="J244" s="95"/>
      <c r="K244" s="95"/>
    </row>
    <row r="245" spans="2:11">
      <c r="B245" s="94"/>
      <c r="C245" s="95"/>
      <c r="D245" s="114"/>
      <c r="E245" s="114"/>
      <c r="F245" s="114"/>
      <c r="G245" s="114"/>
      <c r="H245" s="114"/>
      <c r="I245" s="95"/>
      <c r="J245" s="95"/>
      <c r="K245" s="95"/>
    </row>
    <row r="246" spans="2:11">
      <c r="B246" s="94"/>
      <c r="C246" s="95"/>
      <c r="D246" s="114"/>
      <c r="E246" s="114"/>
      <c r="F246" s="114"/>
      <c r="G246" s="114"/>
      <c r="H246" s="114"/>
      <c r="I246" s="95"/>
      <c r="J246" s="95"/>
      <c r="K246" s="95"/>
    </row>
    <row r="247" spans="2:11">
      <c r="B247" s="94"/>
      <c r="C247" s="95"/>
      <c r="D247" s="114"/>
      <c r="E247" s="114"/>
      <c r="F247" s="114"/>
      <c r="G247" s="114"/>
      <c r="H247" s="114"/>
      <c r="I247" s="95"/>
      <c r="J247" s="95"/>
      <c r="K247" s="95"/>
    </row>
    <row r="248" spans="2:11">
      <c r="B248" s="94"/>
      <c r="C248" s="95"/>
      <c r="D248" s="114"/>
      <c r="E248" s="114"/>
      <c r="F248" s="114"/>
      <c r="G248" s="114"/>
      <c r="H248" s="114"/>
      <c r="I248" s="95"/>
      <c r="J248" s="95"/>
      <c r="K248" s="95"/>
    </row>
    <row r="249" spans="2:11">
      <c r="B249" s="94"/>
      <c r="C249" s="95"/>
      <c r="D249" s="114"/>
      <c r="E249" s="114"/>
      <c r="F249" s="114"/>
      <c r="G249" s="114"/>
      <c r="H249" s="114"/>
      <c r="I249" s="95"/>
      <c r="J249" s="95"/>
      <c r="K249" s="95"/>
    </row>
    <row r="250" spans="2:11">
      <c r="B250" s="94"/>
      <c r="C250" s="95"/>
      <c r="D250" s="114"/>
      <c r="E250" s="114"/>
      <c r="F250" s="114"/>
      <c r="G250" s="114"/>
      <c r="H250" s="114"/>
      <c r="I250" s="95"/>
      <c r="J250" s="95"/>
      <c r="K250" s="95"/>
    </row>
    <row r="251" spans="2:11">
      <c r="B251" s="94"/>
      <c r="C251" s="95"/>
      <c r="D251" s="114"/>
      <c r="E251" s="114"/>
      <c r="F251" s="114"/>
      <c r="G251" s="114"/>
      <c r="H251" s="114"/>
      <c r="I251" s="95"/>
      <c r="J251" s="95"/>
      <c r="K251" s="95"/>
    </row>
    <row r="252" spans="2:11">
      <c r="B252" s="94"/>
      <c r="C252" s="95"/>
      <c r="D252" s="114"/>
      <c r="E252" s="114"/>
      <c r="F252" s="114"/>
      <c r="G252" s="114"/>
      <c r="H252" s="114"/>
      <c r="I252" s="95"/>
      <c r="J252" s="95"/>
      <c r="K252" s="95"/>
    </row>
    <row r="253" spans="2:11">
      <c r="B253" s="94"/>
      <c r="C253" s="95"/>
      <c r="D253" s="114"/>
      <c r="E253" s="114"/>
      <c r="F253" s="114"/>
      <c r="G253" s="114"/>
      <c r="H253" s="114"/>
      <c r="I253" s="95"/>
      <c r="J253" s="95"/>
      <c r="K253" s="95"/>
    </row>
    <row r="254" spans="2:11">
      <c r="B254" s="94"/>
      <c r="C254" s="95"/>
      <c r="D254" s="114"/>
      <c r="E254" s="114"/>
      <c r="F254" s="114"/>
      <c r="G254" s="114"/>
      <c r="H254" s="114"/>
      <c r="I254" s="95"/>
      <c r="J254" s="95"/>
      <c r="K254" s="95"/>
    </row>
    <row r="255" spans="2:11">
      <c r="B255" s="94"/>
      <c r="C255" s="95"/>
      <c r="D255" s="114"/>
      <c r="E255" s="114"/>
      <c r="F255" s="114"/>
      <c r="G255" s="114"/>
      <c r="H255" s="114"/>
      <c r="I255" s="95"/>
      <c r="J255" s="95"/>
      <c r="K255" s="95"/>
    </row>
    <row r="256" spans="2:11">
      <c r="B256" s="94"/>
      <c r="C256" s="95"/>
      <c r="D256" s="114"/>
      <c r="E256" s="114"/>
      <c r="F256" s="114"/>
      <c r="G256" s="114"/>
      <c r="H256" s="114"/>
      <c r="I256" s="95"/>
      <c r="J256" s="95"/>
      <c r="K256" s="95"/>
    </row>
    <row r="257" spans="2:11">
      <c r="B257" s="94"/>
      <c r="C257" s="95"/>
      <c r="D257" s="114"/>
      <c r="E257" s="114"/>
      <c r="F257" s="114"/>
      <c r="G257" s="114"/>
      <c r="H257" s="114"/>
      <c r="I257" s="95"/>
      <c r="J257" s="95"/>
      <c r="K257" s="95"/>
    </row>
    <row r="258" spans="2:11">
      <c r="B258" s="94"/>
      <c r="C258" s="95"/>
      <c r="D258" s="114"/>
      <c r="E258" s="114"/>
      <c r="F258" s="114"/>
      <c r="G258" s="114"/>
      <c r="H258" s="114"/>
      <c r="I258" s="95"/>
      <c r="J258" s="95"/>
      <c r="K258" s="95"/>
    </row>
    <row r="259" spans="2:11">
      <c r="B259" s="94"/>
      <c r="C259" s="95"/>
      <c r="D259" s="114"/>
      <c r="E259" s="114"/>
      <c r="F259" s="114"/>
      <c r="G259" s="114"/>
      <c r="H259" s="114"/>
      <c r="I259" s="95"/>
      <c r="J259" s="95"/>
      <c r="K259" s="95"/>
    </row>
    <row r="260" spans="2:11">
      <c r="B260" s="94"/>
      <c r="C260" s="95"/>
      <c r="D260" s="114"/>
      <c r="E260" s="114"/>
      <c r="F260" s="114"/>
      <c r="G260" s="114"/>
      <c r="H260" s="114"/>
      <c r="I260" s="95"/>
      <c r="J260" s="95"/>
      <c r="K260" s="95"/>
    </row>
    <row r="261" spans="2:11">
      <c r="B261" s="94"/>
      <c r="C261" s="95"/>
      <c r="D261" s="114"/>
      <c r="E261" s="114"/>
      <c r="F261" s="114"/>
      <c r="G261" s="114"/>
      <c r="H261" s="114"/>
      <c r="I261" s="95"/>
      <c r="J261" s="95"/>
      <c r="K261" s="95"/>
    </row>
    <row r="262" spans="2:11">
      <c r="B262" s="94"/>
      <c r="C262" s="95"/>
      <c r="D262" s="114"/>
      <c r="E262" s="114"/>
      <c r="F262" s="114"/>
      <c r="G262" s="114"/>
      <c r="H262" s="114"/>
      <c r="I262" s="95"/>
      <c r="J262" s="95"/>
      <c r="K262" s="95"/>
    </row>
    <row r="263" spans="2:11">
      <c r="B263" s="94"/>
      <c r="C263" s="95"/>
      <c r="D263" s="114"/>
      <c r="E263" s="114"/>
      <c r="F263" s="114"/>
      <c r="G263" s="114"/>
      <c r="H263" s="114"/>
      <c r="I263" s="95"/>
      <c r="J263" s="95"/>
      <c r="K263" s="95"/>
    </row>
    <row r="264" spans="2:11">
      <c r="B264" s="94"/>
      <c r="C264" s="95"/>
      <c r="D264" s="114"/>
      <c r="E264" s="114"/>
      <c r="F264" s="114"/>
      <c r="G264" s="114"/>
      <c r="H264" s="114"/>
      <c r="I264" s="95"/>
      <c r="J264" s="95"/>
      <c r="K264" s="95"/>
    </row>
    <row r="265" spans="2:11">
      <c r="B265" s="94"/>
      <c r="C265" s="95"/>
      <c r="D265" s="114"/>
      <c r="E265" s="114"/>
      <c r="F265" s="114"/>
      <c r="G265" s="114"/>
      <c r="H265" s="114"/>
      <c r="I265" s="95"/>
      <c r="J265" s="95"/>
      <c r="K265" s="95"/>
    </row>
    <row r="266" spans="2:11">
      <c r="B266" s="94"/>
      <c r="C266" s="95"/>
      <c r="D266" s="114"/>
      <c r="E266" s="114"/>
      <c r="F266" s="114"/>
      <c r="G266" s="114"/>
      <c r="H266" s="114"/>
      <c r="I266" s="95"/>
      <c r="J266" s="95"/>
      <c r="K266" s="95"/>
    </row>
    <row r="267" spans="2:11">
      <c r="B267" s="94"/>
      <c r="C267" s="95"/>
      <c r="D267" s="114"/>
      <c r="E267" s="114"/>
      <c r="F267" s="114"/>
      <c r="G267" s="114"/>
      <c r="H267" s="114"/>
      <c r="I267" s="95"/>
      <c r="J267" s="95"/>
      <c r="K267" s="95"/>
    </row>
    <row r="268" spans="2:11">
      <c r="B268" s="94"/>
      <c r="C268" s="95"/>
      <c r="D268" s="114"/>
      <c r="E268" s="114"/>
      <c r="F268" s="114"/>
      <c r="G268" s="114"/>
      <c r="H268" s="114"/>
      <c r="I268" s="95"/>
      <c r="J268" s="95"/>
      <c r="K268" s="95"/>
    </row>
    <row r="269" spans="2:11">
      <c r="B269" s="94"/>
      <c r="C269" s="95"/>
      <c r="D269" s="114"/>
      <c r="E269" s="114"/>
      <c r="F269" s="114"/>
      <c r="G269" s="114"/>
      <c r="H269" s="114"/>
      <c r="I269" s="95"/>
      <c r="J269" s="95"/>
      <c r="K269" s="95"/>
    </row>
    <row r="270" spans="2:11">
      <c r="B270" s="94"/>
      <c r="C270" s="95"/>
      <c r="D270" s="114"/>
      <c r="E270" s="114"/>
      <c r="F270" s="114"/>
      <c r="G270" s="114"/>
      <c r="H270" s="114"/>
      <c r="I270" s="95"/>
      <c r="J270" s="95"/>
      <c r="K270" s="95"/>
    </row>
    <row r="271" spans="2:11">
      <c r="B271" s="94"/>
      <c r="C271" s="95"/>
      <c r="D271" s="114"/>
      <c r="E271" s="114"/>
      <c r="F271" s="114"/>
      <c r="G271" s="114"/>
      <c r="H271" s="114"/>
      <c r="I271" s="95"/>
      <c r="J271" s="95"/>
      <c r="K271" s="95"/>
    </row>
    <row r="272" spans="2:11">
      <c r="B272" s="94"/>
      <c r="C272" s="95"/>
      <c r="D272" s="114"/>
      <c r="E272" s="114"/>
      <c r="F272" s="114"/>
      <c r="G272" s="114"/>
      <c r="H272" s="114"/>
      <c r="I272" s="95"/>
      <c r="J272" s="95"/>
      <c r="K272" s="95"/>
    </row>
    <row r="273" spans="2:11">
      <c r="B273" s="94"/>
      <c r="C273" s="95"/>
      <c r="D273" s="114"/>
      <c r="E273" s="114"/>
      <c r="F273" s="114"/>
      <c r="G273" s="114"/>
      <c r="H273" s="114"/>
      <c r="I273" s="95"/>
      <c r="J273" s="95"/>
      <c r="K273" s="95"/>
    </row>
    <row r="274" spans="2:11">
      <c r="B274" s="94"/>
      <c r="C274" s="95"/>
      <c r="D274" s="114"/>
      <c r="E274" s="114"/>
      <c r="F274" s="114"/>
      <c r="G274" s="114"/>
      <c r="H274" s="114"/>
      <c r="I274" s="95"/>
      <c r="J274" s="95"/>
      <c r="K274" s="95"/>
    </row>
    <row r="275" spans="2:11">
      <c r="B275" s="94"/>
      <c r="C275" s="95"/>
      <c r="D275" s="114"/>
      <c r="E275" s="114"/>
      <c r="F275" s="114"/>
      <c r="G275" s="114"/>
      <c r="H275" s="114"/>
      <c r="I275" s="95"/>
      <c r="J275" s="95"/>
      <c r="K275" s="95"/>
    </row>
    <row r="276" spans="2:11">
      <c r="B276" s="94"/>
      <c r="C276" s="95"/>
      <c r="D276" s="114"/>
      <c r="E276" s="114"/>
      <c r="F276" s="114"/>
      <c r="G276" s="114"/>
      <c r="H276" s="114"/>
      <c r="I276" s="95"/>
      <c r="J276" s="95"/>
      <c r="K276" s="95"/>
    </row>
    <row r="277" spans="2:11">
      <c r="B277" s="94"/>
      <c r="C277" s="95"/>
      <c r="D277" s="114"/>
      <c r="E277" s="114"/>
      <c r="F277" s="114"/>
      <c r="G277" s="114"/>
      <c r="H277" s="114"/>
      <c r="I277" s="95"/>
      <c r="J277" s="95"/>
      <c r="K277" s="95"/>
    </row>
    <row r="278" spans="2:11">
      <c r="B278" s="94"/>
      <c r="C278" s="95"/>
      <c r="D278" s="114"/>
      <c r="E278" s="114"/>
      <c r="F278" s="114"/>
      <c r="G278" s="114"/>
      <c r="H278" s="114"/>
      <c r="I278" s="95"/>
      <c r="J278" s="95"/>
      <c r="K278" s="95"/>
    </row>
    <row r="279" spans="2:11">
      <c r="B279" s="94"/>
      <c r="C279" s="95"/>
      <c r="D279" s="114"/>
      <c r="E279" s="114"/>
      <c r="F279" s="114"/>
      <c r="G279" s="114"/>
      <c r="H279" s="114"/>
      <c r="I279" s="95"/>
      <c r="J279" s="95"/>
      <c r="K279" s="95"/>
    </row>
    <row r="280" spans="2:11">
      <c r="B280" s="94"/>
      <c r="C280" s="95"/>
      <c r="D280" s="114"/>
      <c r="E280" s="114"/>
      <c r="F280" s="114"/>
      <c r="G280" s="114"/>
      <c r="H280" s="114"/>
      <c r="I280" s="95"/>
      <c r="J280" s="95"/>
      <c r="K280" s="95"/>
    </row>
    <row r="281" spans="2:11">
      <c r="B281" s="94"/>
      <c r="C281" s="95"/>
      <c r="D281" s="114"/>
      <c r="E281" s="114"/>
      <c r="F281" s="114"/>
      <c r="G281" s="114"/>
      <c r="H281" s="114"/>
      <c r="I281" s="95"/>
      <c r="J281" s="95"/>
      <c r="K281" s="95"/>
    </row>
    <row r="282" spans="2:11">
      <c r="B282" s="94"/>
      <c r="C282" s="95"/>
      <c r="D282" s="114"/>
      <c r="E282" s="114"/>
      <c r="F282" s="114"/>
      <c r="G282" s="114"/>
      <c r="H282" s="114"/>
      <c r="I282" s="95"/>
      <c r="J282" s="95"/>
      <c r="K282" s="95"/>
    </row>
    <row r="283" spans="2:11">
      <c r="B283" s="94"/>
      <c r="C283" s="95"/>
      <c r="D283" s="114"/>
      <c r="E283" s="114"/>
      <c r="F283" s="114"/>
      <c r="G283" s="114"/>
      <c r="H283" s="114"/>
      <c r="I283" s="95"/>
      <c r="J283" s="95"/>
      <c r="K283" s="95"/>
    </row>
    <row r="284" spans="2:11">
      <c r="B284" s="94"/>
      <c r="C284" s="95"/>
      <c r="D284" s="114"/>
      <c r="E284" s="114"/>
      <c r="F284" s="114"/>
      <c r="G284" s="114"/>
      <c r="H284" s="114"/>
      <c r="I284" s="95"/>
      <c r="J284" s="95"/>
      <c r="K284" s="95"/>
    </row>
    <row r="285" spans="2:11">
      <c r="B285" s="94"/>
      <c r="C285" s="95"/>
      <c r="D285" s="114"/>
      <c r="E285" s="114"/>
      <c r="F285" s="114"/>
      <c r="G285" s="114"/>
      <c r="H285" s="114"/>
      <c r="I285" s="95"/>
      <c r="J285" s="95"/>
      <c r="K285" s="95"/>
    </row>
    <row r="286" spans="2:11">
      <c r="B286" s="94"/>
      <c r="C286" s="95"/>
      <c r="D286" s="114"/>
      <c r="E286" s="114"/>
      <c r="F286" s="114"/>
      <c r="G286" s="114"/>
      <c r="H286" s="114"/>
      <c r="I286" s="95"/>
      <c r="J286" s="95"/>
      <c r="K286" s="95"/>
    </row>
    <row r="287" spans="2:11">
      <c r="B287" s="94"/>
      <c r="C287" s="95"/>
      <c r="D287" s="114"/>
      <c r="E287" s="114"/>
      <c r="F287" s="114"/>
      <c r="G287" s="114"/>
      <c r="H287" s="114"/>
      <c r="I287" s="95"/>
      <c r="J287" s="95"/>
      <c r="K287" s="95"/>
    </row>
    <row r="288" spans="2:11">
      <c r="B288" s="94"/>
      <c r="C288" s="95"/>
      <c r="D288" s="114"/>
      <c r="E288" s="114"/>
      <c r="F288" s="114"/>
      <c r="G288" s="114"/>
      <c r="H288" s="114"/>
      <c r="I288" s="95"/>
      <c r="J288" s="95"/>
      <c r="K288" s="95"/>
    </row>
    <row r="289" spans="2:11">
      <c r="B289" s="94"/>
      <c r="C289" s="95"/>
      <c r="D289" s="114"/>
      <c r="E289" s="114"/>
      <c r="F289" s="114"/>
      <c r="G289" s="114"/>
      <c r="H289" s="114"/>
      <c r="I289" s="95"/>
      <c r="J289" s="95"/>
      <c r="K289" s="95"/>
    </row>
    <row r="290" spans="2:11">
      <c r="B290" s="94"/>
      <c r="C290" s="95"/>
      <c r="D290" s="114"/>
      <c r="E290" s="114"/>
      <c r="F290" s="114"/>
      <c r="G290" s="114"/>
      <c r="H290" s="114"/>
      <c r="I290" s="95"/>
      <c r="J290" s="95"/>
      <c r="K290" s="95"/>
    </row>
    <row r="291" spans="2:11">
      <c r="B291" s="94"/>
      <c r="C291" s="95"/>
      <c r="D291" s="114"/>
      <c r="E291" s="114"/>
      <c r="F291" s="114"/>
      <c r="G291" s="114"/>
      <c r="H291" s="114"/>
      <c r="I291" s="95"/>
      <c r="J291" s="95"/>
      <c r="K291" s="95"/>
    </row>
    <row r="292" spans="2:11">
      <c r="B292" s="94"/>
      <c r="C292" s="95"/>
      <c r="D292" s="114"/>
      <c r="E292" s="114"/>
      <c r="F292" s="114"/>
      <c r="G292" s="114"/>
      <c r="H292" s="114"/>
      <c r="I292" s="95"/>
      <c r="J292" s="95"/>
      <c r="K292" s="95"/>
    </row>
    <row r="293" spans="2:11">
      <c r="B293" s="94"/>
      <c r="C293" s="95"/>
      <c r="D293" s="114"/>
      <c r="E293" s="114"/>
      <c r="F293" s="114"/>
      <c r="G293" s="114"/>
      <c r="H293" s="114"/>
      <c r="I293" s="95"/>
      <c r="J293" s="95"/>
      <c r="K293" s="95"/>
    </row>
    <row r="294" spans="2:11">
      <c r="B294" s="94"/>
      <c r="C294" s="95"/>
      <c r="D294" s="114"/>
      <c r="E294" s="114"/>
      <c r="F294" s="114"/>
      <c r="G294" s="114"/>
      <c r="H294" s="114"/>
      <c r="I294" s="95"/>
      <c r="J294" s="95"/>
      <c r="K294" s="95"/>
    </row>
    <row r="295" spans="2:11">
      <c r="B295" s="94"/>
      <c r="C295" s="95"/>
      <c r="D295" s="114"/>
      <c r="E295" s="114"/>
      <c r="F295" s="114"/>
      <c r="G295" s="114"/>
      <c r="H295" s="114"/>
      <c r="I295" s="95"/>
      <c r="J295" s="95"/>
      <c r="K295" s="95"/>
    </row>
    <row r="296" spans="2:11">
      <c r="B296" s="94"/>
      <c r="C296" s="95"/>
      <c r="D296" s="114"/>
      <c r="E296" s="114"/>
      <c r="F296" s="114"/>
      <c r="G296" s="114"/>
      <c r="H296" s="114"/>
      <c r="I296" s="95"/>
      <c r="J296" s="95"/>
      <c r="K296" s="95"/>
    </row>
    <row r="297" spans="2:11">
      <c r="B297" s="94"/>
      <c r="C297" s="95"/>
      <c r="D297" s="114"/>
      <c r="E297" s="114"/>
      <c r="F297" s="114"/>
      <c r="G297" s="114"/>
      <c r="H297" s="114"/>
      <c r="I297" s="95"/>
      <c r="J297" s="95"/>
      <c r="K297" s="95"/>
    </row>
    <row r="298" spans="2:11">
      <c r="B298" s="94"/>
      <c r="C298" s="95"/>
      <c r="D298" s="114"/>
      <c r="E298" s="114"/>
      <c r="F298" s="114"/>
      <c r="G298" s="114"/>
      <c r="H298" s="114"/>
      <c r="I298" s="95"/>
      <c r="J298" s="95"/>
      <c r="K298" s="95"/>
    </row>
    <row r="299" spans="2:11">
      <c r="B299" s="94"/>
      <c r="C299" s="95"/>
      <c r="D299" s="114"/>
      <c r="E299" s="114"/>
      <c r="F299" s="114"/>
      <c r="G299" s="114"/>
      <c r="H299" s="114"/>
      <c r="I299" s="95"/>
      <c r="J299" s="95"/>
      <c r="K299" s="95"/>
    </row>
    <row r="300" spans="2:11">
      <c r="B300" s="94"/>
      <c r="C300" s="95"/>
      <c r="D300" s="114"/>
      <c r="E300" s="114"/>
      <c r="F300" s="114"/>
      <c r="G300" s="114"/>
      <c r="H300" s="114"/>
      <c r="I300" s="95"/>
      <c r="J300" s="95"/>
      <c r="K300" s="95"/>
    </row>
    <row r="301" spans="2:11">
      <c r="B301" s="94"/>
      <c r="C301" s="95"/>
      <c r="D301" s="114"/>
      <c r="E301" s="114"/>
      <c r="F301" s="114"/>
      <c r="G301" s="114"/>
      <c r="H301" s="114"/>
      <c r="I301" s="95"/>
      <c r="J301" s="95"/>
      <c r="K301" s="95"/>
    </row>
    <row r="302" spans="2:11">
      <c r="B302" s="94"/>
      <c r="C302" s="95"/>
      <c r="D302" s="114"/>
      <c r="E302" s="114"/>
      <c r="F302" s="114"/>
      <c r="G302" s="114"/>
      <c r="H302" s="114"/>
      <c r="I302" s="95"/>
      <c r="J302" s="95"/>
      <c r="K302" s="95"/>
    </row>
    <row r="303" spans="2:11">
      <c r="B303" s="94"/>
      <c r="C303" s="95"/>
      <c r="D303" s="114"/>
      <c r="E303" s="114"/>
      <c r="F303" s="114"/>
      <c r="G303" s="114"/>
      <c r="H303" s="114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E604" s="20"/>
      <c r="G604" s="20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6 A1:B16 A17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2.140625" style="1" bestFit="1" customWidth="1"/>
    <col min="4" max="4" width="11.85546875" style="1" customWidth="1"/>
    <col min="5" max="16384" width="9.140625" style="1"/>
  </cols>
  <sheetData>
    <row r="1" spans="2:6">
      <c r="B1" s="46" t="s">
        <v>134</v>
      </c>
      <c r="C1" s="46" t="s" vm="1">
        <v>214</v>
      </c>
    </row>
    <row r="2" spans="2:6">
      <c r="B2" s="46" t="s">
        <v>133</v>
      </c>
      <c r="C2" s="46" t="s">
        <v>2403</v>
      </c>
    </row>
    <row r="3" spans="2:6">
      <c r="B3" s="46" t="s">
        <v>135</v>
      </c>
      <c r="C3" s="68" t="s">
        <v>2404</v>
      </c>
    </row>
    <row r="4" spans="2:6">
      <c r="B4" s="46" t="s">
        <v>136</v>
      </c>
      <c r="C4" s="68">
        <v>14244</v>
      </c>
    </row>
    <row r="6" spans="2:6" ht="26.25" customHeight="1">
      <c r="B6" s="134" t="s">
        <v>168</v>
      </c>
      <c r="C6" s="135"/>
      <c r="D6" s="136"/>
    </row>
    <row r="7" spans="2:6" s="3" customFormat="1" ht="31.5">
      <c r="B7" s="47" t="s">
        <v>104</v>
      </c>
      <c r="C7" s="52" t="s">
        <v>96</v>
      </c>
      <c r="D7" s="53" t="s">
        <v>95</v>
      </c>
    </row>
    <row r="8" spans="2:6" s="3" customFormat="1">
      <c r="B8" s="14"/>
      <c r="C8" s="31" t="s">
        <v>193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2412</v>
      </c>
      <c r="C10" s="108">
        <v>0</v>
      </c>
      <c r="D10" s="88"/>
    </row>
    <row r="11" spans="2:6">
      <c r="B11" s="124"/>
      <c r="C11" s="88"/>
      <c r="D11" s="88"/>
    </row>
    <row r="12" spans="2:6">
      <c r="B12" s="124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94"/>
      <c r="C110" s="95"/>
      <c r="D110" s="95"/>
    </row>
    <row r="111" spans="2:4">
      <c r="B111" s="94"/>
      <c r="C111" s="95"/>
      <c r="D111" s="95"/>
    </row>
    <row r="112" spans="2:4">
      <c r="B112" s="94"/>
      <c r="C112" s="95"/>
      <c r="D112" s="95"/>
    </row>
    <row r="113" spans="2:4">
      <c r="B113" s="94"/>
      <c r="C113" s="95"/>
      <c r="D113" s="95"/>
    </row>
    <row r="114" spans="2:4">
      <c r="B114" s="94"/>
      <c r="C114" s="95"/>
      <c r="D114" s="95"/>
    </row>
    <row r="115" spans="2:4">
      <c r="B115" s="94"/>
      <c r="C115" s="95"/>
      <c r="D115" s="95"/>
    </row>
    <row r="116" spans="2:4">
      <c r="B116" s="94"/>
      <c r="C116" s="95"/>
      <c r="D116" s="95"/>
    </row>
    <row r="117" spans="2:4">
      <c r="B117" s="94"/>
      <c r="C117" s="95"/>
      <c r="D117" s="95"/>
    </row>
    <row r="118" spans="2:4">
      <c r="B118" s="94"/>
      <c r="C118" s="95"/>
      <c r="D118" s="95"/>
    </row>
    <row r="119" spans="2:4">
      <c r="B119" s="94"/>
      <c r="C119" s="95"/>
      <c r="D119" s="95"/>
    </row>
    <row r="120" spans="2:4">
      <c r="B120" s="94"/>
      <c r="C120" s="95"/>
      <c r="D120" s="95"/>
    </row>
    <row r="121" spans="2:4">
      <c r="B121" s="94"/>
      <c r="C121" s="95"/>
      <c r="D121" s="95"/>
    </row>
    <row r="122" spans="2:4">
      <c r="B122" s="94"/>
      <c r="C122" s="95"/>
      <c r="D122" s="95"/>
    </row>
    <row r="123" spans="2:4">
      <c r="B123" s="94"/>
      <c r="C123" s="95"/>
      <c r="D123" s="95"/>
    </row>
    <row r="124" spans="2:4">
      <c r="B124" s="94"/>
      <c r="C124" s="95"/>
      <c r="D124" s="95"/>
    </row>
    <row r="125" spans="2:4">
      <c r="B125" s="94"/>
      <c r="C125" s="95"/>
      <c r="D125" s="95"/>
    </row>
    <row r="126" spans="2:4">
      <c r="B126" s="94"/>
      <c r="C126" s="95"/>
      <c r="D126" s="95"/>
    </row>
    <row r="127" spans="2:4">
      <c r="B127" s="94"/>
      <c r="C127" s="95"/>
      <c r="D127" s="95"/>
    </row>
    <row r="128" spans="2:4">
      <c r="B128" s="94"/>
      <c r="C128" s="95"/>
      <c r="D128" s="95"/>
    </row>
    <row r="129" spans="2:4">
      <c r="B129" s="94"/>
      <c r="C129" s="95"/>
      <c r="D129" s="95"/>
    </row>
    <row r="130" spans="2:4">
      <c r="B130" s="94"/>
      <c r="C130" s="95"/>
      <c r="D130" s="95"/>
    </row>
    <row r="131" spans="2:4">
      <c r="B131" s="94"/>
      <c r="C131" s="95"/>
      <c r="D131" s="95"/>
    </row>
    <row r="132" spans="2:4">
      <c r="B132" s="94"/>
      <c r="C132" s="95"/>
      <c r="D132" s="95"/>
    </row>
    <row r="133" spans="2:4">
      <c r="B133" s="94"/>
      <c r="C133" s="95"/>
      <c r="D133" s="95"/>
    </row>
    <row r="134" spans="2:4">
      <c r="B134" s="94"/>
      <c r="C134" s="95"/>
      <c r="D134" s="95"/>
    </row>
    <row r="135" spans="2:4">
      <c r="B135" s="94"/>
      <c r="C135" s="95"/>
      <c r="D135" s="95"/>
    </row>
    <row r="136" spans="2:4">
      <c r="B136" s="94"/>
      <c r="C136" s="95"/>
      <c r="D136" s="95"/>
    </row>
    <row r="137" spans="2:4">
      <c r="B137" s="94"/>
      <c r="C137" s="95"/>
      <c r="D137" s="95"/>
    </row>
    <row r="138" spans="2:4">
      <c r="B138" s="94"/>
      <c r="C138" s="95"/>
      <c r="D138" s="95"/>
    </row>
    <row r="139" spans="2:4">
      <c r="B139" s="94"/>
      <c r="C139" s="95"/>
      <c r="D139" s="95"/>
    </row>
    <row r="140" spans="2:4">
      <c r="B140" s="94"/>
      <c r="C140" s="95"/>
      <c r="D140" s="95"/>
    </row>
    <row r="141" spans="2:4">
      <c r="B141" s="94"/>
      <c r="C141" s="95"/>
      <c r="D141" s="95"/>
    </row>
    <row r="142" spans="2:4">
      <c r="B142" s="94"/>
      <c r="C142" s="95"/>
      <c r="D142" s="95"/>
    </row>
    <row r="143" spans="2:4">
      <c r="B143" s="94"/>
      <c r="C143" s="95"/>
      <c r="D143" s="95"/>
    </row>
    <row r="144" spans="2:4">
      <c r="B144" s="94"/>
      <c r="C144" s="95"/>
      <c r="D144" s="95"/>
    </row>
    <row r="145" spans="2:4">
      <c r="B145" s="94"/>
      <c r="C145" s="95"/>
      <c r="D145" s="95"/>
    </row>
    <row r="146" spans="2:4">
      <c r="B146" s="94"/>
      <c r="C146" s="95"/>
      <c r="D146" s="95"/>
    </row>
    <row r="147" spans="2:4">
      <c r="B147" s="94"/>
      <c r="C147" s="95"/>
      <c r="D147" s="95"/>
    </row>
    <row r="148" spans="2:4">
      <c r="B148" s="94"/>
      <c r="C148" s="95"/>
      <c r="D148" s="95"/>
    </row>
    <row r="149" spans="2:4">
      <c r="B149" s="94"/>
      <c r="C149" s="95"/>
      <c r="D149" s="95"/>
    </row>
    <row r="150" spans="2:4">
      <c r="B150" s="94"/>
      <c r="C150" s="95"/>
      <c r="D150" s="95"/>
    </row>
    <row r="151" spans="2:4">
      <c r="B151" s="94"/>
      <c r="C151" s="95"/>
      <c r="D151" s="95"/>
    </row>
    <row r="152" spans="2:4">
      <c r="B152" s="94"/>
      <c r="C152" s="95"/>
      <c r="D152" s="95"/>
    </row>
    <row r="153" spans="2:4">
      <c r="B153" s="94"/>
      <c r="C153" s="95"/>
      <c r="D153" s="95"/>
    </row>
    <row r="154" spans="2:4">
      <c r="B154" s="94"/>
      <c r="C154" s="95"/>
      <c r="D154" s="95"/>
    </row>
    <row r="155" spans="2:4">
      <c r="B155" s="94"/>
      <c r="C155" s="95"/>
      <c r="D155" s="95"/>
    </row>
    <row r="156" spans="2:4">
      <c r="B156" s="94"/>
      <c r="C156" s="95"/>
      <c r="D156" s="95"/>
    </row>
    <row r="157" spans="2:4">
      <c r="B157" s="94"/>
      <c r="C157" s="95"/>
      <c r="D157" s="95"/>
    </row>
    <row r="158" spans="2:4">
      <c r="B158" s="94"/>
      <c r="C158" s="95"/>
      <c r="D158" s="95"/>
    </row>
    <row r="159" spans="2:4">
      <c r="B159" s="94"/>
      <c r="C159" s="95"/>
      <c r="D159" s="95"/>
    </row>
    <row r="160" spans="2:4">
      <c r="B160" s="94"/>
      <c r="C160" s="95"/>
      <c r="D160" s="95"/>
    </row>
    <row r="161" spans="2:4">
      <c r="B161" s="94"/>
      <c r="C161" s="95"/>
      <c r="D161" s="95"/>
    </row>
    <row r="162" spans="2:4">
      <c r="B162" s="94"/>
      <c r="C162" s="95"/>
      <c r="D162" s="95"/>
    </row>
    <row r="163" spans="2:4">
      <c r="B163" s="94"/>
      <c r="C163" s="95"/>
      <c r="D163" s="95"/>
    </row>
    <row r="164" spans="2:4">
      <c r="B164" s="94"/>
      <c r="C164" s="95"/>
      <c r="D164" s="95"/>
    </row>
    <row r="165" spans="2:4">
      <c r="B165" s="94"/>
      <c r="C165" s="95"/>
      <c r="D165" s="95"/>
    </row>
    <row r="166" spans="2:4">
      <c r="B166" s="94"/>
      <c r="C166" s="95"/>
      <c r="D166" s="95"/>
    </row>
    <row r="167" spans="2:4">
      <c r="B167" s="94"/>
      <c r="C167" s="95"/>
      <c r="D167" s="95"/>
    </row>
    <row r="168" spans="2:4">
      <c r="B168" s="94"/>
      <c r="C168" s="95"/>
      <c r="D168" s="95"/>
    </row>
    <row r="169" spans="2:4">
      <c r="B169" s="94"/>
      <c r="C169" s="95"/>
      <c r="D169" s="95"/>
    </row>
    <row r="170" spans="2:4">
      <c r="B170" s="94"/>
      <c r="C170" s="95"/>
      <c r="D170" s="95"/>
    </row>
    <row r="171" spans="2:4">
      <c r="B171" s="94"/>
      <c r="C171" s="95"/>
      <c r="D171" s="95"/>
    </row>
    <row r="172" spans="2:4">
      <c r="B172" s="94"/>
      <c r="C172" s="95"/>
      <c r="D172" s="95"/>
    </row>
    <row r="173" spans="2:4">
      <c r="B173" s="94"/>
      <c r="C173" s="95"/>
      <c r="D173" s="95"/>
    </row>
    <row r="174" spans="2:4">
      <c r="B174" s="94"/>
      <c r="C174" s="95"/>
      <c r="D174" s="95"/>
    </row>
    <row r="175" spans="2:4">
      <c r="B175" s="94"/>
      <c r="C175" s="95"/>
      <c r="D175" s="95"/>
    </row>
    <row r="176" spans="2:4">
      <c r="B176" s="94"/>
      <c r="C176" s="95"/>
      <c r="D176" s="95"/>
    </row>
    <row r="177" spans="2:4">
      <c r="B177" s="94"/>
      <c r="C177" s="95"/>
      <c r="D177" s="95"/>
    </row>
    <row r="178" spans="2:4">
      <c r="B178" s="94"/>
      <c r="C178" s="95"/>
      <c r="D178" s="95"/>
    </row>
    <row r="179" spans="2:4">
      <c r="B179" s="94"/>
      <c r="C179" s="95"/>
      <c r="D179" s="95"/>
    </row>
    <row r="180" spans="2:4">
      <c r="B180" s="94"/>
      <c r="C180" s="95"/>
      <c r="D180" s="95"/>
    </row>
    <row r="181" spans="2:4">
      <c r="B181" s="94"/>
      <c r="C181" s="95"/>
      <c r="D181" s="95"/>
    </row>
    <row r="182" spans="2:4">
      <c r="B182" s="94"/>
      <c r="C182" s="95"/>
      <c r="D182" s="95"/>
    </row>
    <row r="183" spans="2:4">
      <c r="B183" s="94"/>
      <c r="C183" s="95"/>
      <c r="D183" s="95"/>
    </row>
    <row r="184" spans="2:4">
      <c r="B184" s="94"/>
      <c r="C184" s="95"/>
      <c r="D184" s="95"/>
    </row>
    <row r="185" spans="2:4">
      <c r="B185" s="94"/>
      <c r="C185" s="95"/>
      <c r="D185" s="95"/>
    </row>
    <row r="186" spans="2:4">
      <c r="B186" s="94"/>
      <c r="C186" s="95"/>
      <c r="D186" s="95"/>
    </row>
    <row r="187" spans="2:4">
      <c r="B187" s="94"/>
      <c r="C187" s="95"/>
      <c r="D187" s="95"/>
    </row>
    <row r="188" spans="2:4">
      <c r="B188" s="94"/>
      <c r="C188" s="95"/>
      <c r="D188" s="95"/>
    </row>
    <row r="189" spans="2:4">
      <c r="B189" s="94"/>
      <c r="C189" s="95"/>
      <c r="D189" s="95"/>
    </row>
    <row r="190" spans="2:4">
      <c r="B190" s="94"/>
      <c r="C190" s="95"/>
      <c r="D190" s="95"/>
    </row>
    <row r="191" spans="2:4">
      <c r="B191" s="94"/>
      <c r="C191" s="95"/>
      <c r="D191" s="95"/>
    </row>
    <row r="192" spans="2:4">
      <c r="B192" s="94"/>
      <c r="C192" s="95"/>
      <c r="D192" s="95"/>
    </row>
    <row r="193" spans="2:4">
      <c r="B193" s="94"/>
      <c r="C193" s="95"/>
      <c r="D193" s="95"/>
    </row>
    <row r="194" spans="2:4">
      <c r="B194" s="94"/>
      <c r="C194" s="95"/>
      <c r="D194" s="95"/>
    </row>
    <row r="195" spans="2:4">
      <c r="B195" s="94"/>
      <c r="C195" s="95"/>
      <c r="D195" s="95"/>
    </row>
    <row r="196" spans="2:4">
      <c r="B196" s="94"/>
      <c r="C196" s="95"/>
      <c r="D196" s="95"/>
    </row>
    <row r="197" spans="2:4">
      <c r="B197" s="94"/>
      <c r="C197" s="95"/>
      <c r="D197" s="95"/>
    </row>
    <row r="198" spans="2:4">
      <c r="B198" s="94"/>
      <c r="C198" s="95"/>
      <c r="D198" s="95"/>
    </row>
    <row r="199" spans="2:4">
      <c r="B199" s="94"/>
      <c r="C199" s="95"/>
      <c r="D199" s="95"/>
    </row>
    <row r="200" spans="2:4">
      <c r="B200" s="94"/>
      <c r="C200" s="95"/>
      <c r="D200" s="95"/>
    </row>
    <row r="201" spans="2:4">
      <c r="B201" s="94"/>
      <c r="C201" s="95"/>
      <c r="D201" s="95"/>
    </row>
    <row r="202" spans="2:4">
      <c r="B202" s="94"/>
      <c r="C202" s="95"/>
      <c r="D202" s="95"/>
    </row>
    <row r="203" spans="2:4">
      <c r="B203" s="94"/>
      <c r="C203" s="95"/>
      <c r="D203" s="95"/>
    </row>
    <row r="204" spans="2:4">
      <c r="B204" s="94"/>
      <c r="C204" s="95"/>
      <c r="D204" s="95"/>
    </row>
    <row r="205" spans="2:4">
      <c r="B205" s="94"/>
      <c r="C205" s="95"/>
      <c r="D205" s="95"/>
    </row>
    <row r="206" spans="2:4">
      <c r="B206" s="94"/>
      <c r="C206" s="95"/>
      <c r="D206" s="95"/>
    </row>
    <row r="207" spans="2:4">
      <c r="B207" s="94"/>
      <c r="C207" s="95"/>
      <c r="D207" s="95"/>
    </row>
    <row r="208" spans="2:4">
      <c r="B208" s="94"/>
      <c r="C208" s="95"/>
      <c r="D208" s="95"/>
    </row>
    <row r="209" spans="2:4">
      <c r="B209" s="94"/>
      <c r="C209" s="95"/>
      <c r="D209" s="95"/>
    </row>
    <row r="210" spans="2:4">
      <c r="B210" s="94"/>
      <c r="C210" s="95"/>
      <c r="D210" s="95"/>
    </row>
    <row r="211" spans="2:4">
      <c r="B211" s="94"/>
      <c r="C211" s="95"/>
      <c r="D211" s="95"/>
    </row>
    <row r="212" spans="2:4">
      <c r="B212" s="94"/>
      <c r="C212" s="95"/>
      <c r="D212" s="95"/>
    </row>
    <row r="213" spans="2:4">
      <c r="B213" s="94"/>
      <c r="C213" s="95"/>
      <c r="D213" s="95"/>
    </row>
    <row r="214" spans="2:4">
      <c r="B214" s="94"/>
      <c r="C214" s="95"/>
      <c r="D214" s="95"/>
    </row>
    <row r="215" spans="2:4">
      <c r="B215" s="94"/>
      <c r="C215" s="95"/>
      <c r="D215" s="95"/>
    </row>
    <row r="216" spans="2:4">
      <c r="B216" s="94"/>
      <c r="C216" s="95"/>
      <c r="D216" s="95"/>
    </row>
    <row r="217" spans="2:4">
      <c r="B217" s="94"/>
      <c r="C217" s="95"/>
      <c r="D217" s="95"/>
    </row>
    <row r="218" spans="2:4">
      <c r="B218" s="94"/>
      <c r="C218" s="95"/>
      <c r="D218" s="95"/>
    </row>
    <row r="219" spans="2:4">
      <c r="B219" s="94"/>
      <c r="C219" s="95"/>
      <c r="D219" s="95"/>
    </row>
    <row r="220" spans="2:4">
      <c r="B220" s="94"/>
      <c r="C220" s="95"/>
      <c r="D220" s="95"/>
    </row>
    <row r="221" spans="2:4">
      <c r="B221" s="94"/>
      <c r="C221" s="95"/>
      <c r="D221" s="95"/>
    </row>
    <row r="222" spans="2:4">
      <c r="B222" s="94"/>
      <c r="C222" s="95"/>
      <c r="D222" s="95"/>
    </row>
    <row r="223" spans="2:4">
      <c r="B223" s="94"/>
      <c r="C223" s="95"/>
      <c r="D223" s="95"/>
    </row>
    <row r="224" spans="2:4">
      <c r="B224" s="94"/>
      <c r="C224" s="95"/>
      <c r="D224" s="95"/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134</v>
      </c>
      <c r="C1" s="46" t="s" vm="1">
        <v>214</v>
      </c>
    </row>
    <row r="2" spans="2:16">
      <c r="B2" s="46" t="s">
        <v>133</v>
      </c>
      <c r="C2" s="46" t="s">
        <v>2403</v>
      </c>
    </row>
    <row r="3" spans="2:16">
      <c r="B3" s="46" t="s">
        <v>135</v>
      </c>
      <c r="C3" s="68" t="s">
        <v>2404</v>
      </c>
    </row>
    <row r="4" spans="2:16">
      <c r="B4" s="46" t="s">
        <v>136</v>
      </c>
      <c r="C4" s="68">
        <v>14244</v>
      </c>
    </row>
    <row r="6" spans="2:16" ht="26.25" customHeight="1">
      <c r="B6" s="134" t="s">
        <v>171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s="3" customFormat="1" ht="63">
      <c r="B7" s="21" t="s">
        <v>104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169</v>
      </c>
      <c r="L7" s="29" t="s">
        <v>195</v>
      </c>
      <c r="M7" s="29" t="s">
        <v>170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2413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134</v>
      </c>
      <c r="C1" s="46" t="s" vm="1">
        <v>214</v>
      </c>
    </row>
    <row r="2" spans="2:16">
      <c r="B2" s="46" t="s">
        <v>133</v>
      </c>
      <c r="C2" s="46" t="s">
        <v>2403</v>
      </c>
    </row>
    <row r="3" spans="2:16">
      <c r="B3" s="46" t="s">
        <v>135</v>
      </c>
      <c r="C3" s="68" t="s">
        <v>2404</v>
      </c>
    </row>
    <row r="4" spans="2:16">
      <c r="B4" s="46" t="s">
        <v>136</v>
      </c>
      <c r="C4" s="68">
        <v>14244</v>
      </c>
    </row>
    <row r="6" spans="2:16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s="3" customFormat="1" ht="63">
      <c r="B7" s="21" t="s">
        <v>104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169</v>
      </c>
      <c r="L7" s="29" t="s">
        <v>190</v>
      </c>
      <c r="M7" s="29" t="s">
        <v>170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2414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3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3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5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134</v>
      </c>
      <c r="C1" s="46" t="s" vm="1">
        <v>214</v>
      </c>
    </row>
    <row r="2" spans="2:18">
      <c r="B2" s="46" t="s">
        <v>133</v>
      </c>
      <c r="C2" s="46" t="s">
        <v>2403</v>
      </c>
    </row>
    <row r="3" spans="2:18">
      <c r="B3" s="46" t="s">
        <v>135</v>
      </c>
      <c r="C3" s="68" t="s">
        <v>2404</v>
      </c>
    </row>
    <row r="4" spans="2:18">
      <c r="B4" s="46" t="s">
        <v>136</v>
      </c>
      <c r="C4" s="68">
        <v>14244</v>
      </c>
    </row>
    <row r="6" spans="2:18" ht="21.75" customHeight="1">
      <c r="B6" s="137" t="s">
        <v>161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ht="27.75" customHeight="1">
      <c r="B7" s="140" t="s">
        <v>77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2:18" s="3" customFormat="1" ht="66" customHeight="1">
      <c r="B8" s="21" t="s">
        <v>103</v>
      </c>
      <c r="C8" s="29" t="s">
        <v>40</v>
      </c>
      <c r="D8" s="29" t="s">
        <v>107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204</v>
      </c>
      <c r="O8" s="29" t="s">
        <v>54</v>
      </c>
      <c r="P8" s="29" t="s">
        <v>192</v>
      </c>
      <c r="Q8" s="29" t="s">
        <v>137</v>
      </c>
      <c r="R8" s="59" t="s">
        <v>139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197</v>
      </c>
      <c r="M9" s="31"/>
      <c r="N9" s="15" t="s">
        <v>193</v>
      </c>
      <c r="O9" s="31" t="s">
        <v>198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9" t="s">
        <v>102</v>
      </c>
    </row>
    <row r="11" spans="2:18" s="4" customFormat="1" ht="18" customHeight="1">
      <c r="B11" s="75" t="s">
        <v>27</v>
      </c>
      <c r="C11" s="75"/>
      <c r="D11" s="76"/>
      <c r="E11" s="75"/>
      <c r="F11" s="75"/>
      <c r="G11" s="98"/>
      <c r="H11" s="78">
        <v>6.3473537476265927</v>
      </c>
      <c r="I11" s="76"/>
      <c r="J11" s="77"/>
      <c r="K11" s="79">
        <v>3.3157458072767702E-2</v>
      </c>
      <c r="L11" s="78"/>
      <c r="M11" s="99"/>
      <c r="N11" s="78"/>
      <c r="O11" s="78">
        <v>114.52390807300002</v>
      </c>
      <c r="P11" s="79"/>
      <c r="Q11" s="79">
        <f>IFERROR(O11/$O$11,0)</f>
        <v>1</v>
      </c>
      <c r="R11" s="79">
        <f>O11/'סכום נכסי הקרן'!$C$42</f>
        <v>0.15483756413356664</v>
      </c>
    </row>
    <row r="12" spans="2:18" ht="22.5" customHeight="1">
      <c r="B12" s="80" t="s">
        <v>184</v>
      </c>
      <c r="C12" s="81"/>
      <c r="D12" s="82"/>
      <c r="E12" s="81"/>
      <c r="F12" s="81"/>
      <c r="G12" s="100"/>
      <c r="H12" s="84">
        <v>6.335071483478659</v>
      </c>
      <c r="I12" s="82"/>
      <c r="J12" s="83"/>
      <c r="K12" s="85">
        <v>3.3122289457785066E-2</v>
      </c>
      <c r="L12" s="84"/>
      <c r="M12" s="101"/>
      <c r="N12" s="84"/>
      <c r="O12" s="84">
        <v>114.38634105800003</v>
      </c>
      <c r="P12" s="85"/>
      <c r="Q12" s="85">
        <f t="shared" ref="Q12:Q56" si="0">IFERROR(O12/$O$11,0)</f>
        <v>0.99879879217086887</v>
      </c>
      <c r="R12" s="85">
        <f>O12/'סכום נכסי הקרן'!$C$42</f>
        <v>0.15465157203928578</v>
      </c>
    </row>
    <row r="13" spans="2:18">
      <c r="B13" s="93" t="s">
        <v>25</v>
      </c>
      <c r="C13" s="88"/>
      <c r="D13" s="89"/>
      <c r="E13" s="88"/>
      <c r="F13" s="88"/>
      <c r="G13" s="102"/>
      <c r="H13" s="91">
        <v>5.2451433707230333</v>
      </c>
      <c r="I13" s="89"/>
      <c r="J13" s="90"/>
      <c r="K13" s="92">
        <v>1.5913937570719076E-2</v>
      </c>
      <c r="L13" s="91"/>
      <c r="M13" s="103"/>
      <c r="N13" s="91"/>
      <c r="O13" s="91">
        <v>44.038798064000012</v>
      </c>
      <c r="P13" s="92"/>
      <c r="Q13" s="92">
        <f t="shared" si="0"/>
        <v>0.38453803057374475</v>
      </c>
      <c r="R13" s="92">
        <f>O13/'סכום נכסי הקרן'!$C$42</f>
        <v>5.9540931970757605E-2</v>
      </c>
    </row>
    <row r="14" spans="2:18">
      <c r="B14" s="104" t="s">
        <v>24</v>
      </c>
      <c r="C14" s="81"/>
      <c r="D14" s="82"/>
      <c r="E14" s="81"/>
      <c r="F14" s="81"/>
      <c r="G14" s="100"/>
      <c r="H14" s="84">
        <v>5.2451433707230333</v>
      </c>
      <c r="I14" s="82"/>
      <c r="J14" s="83"/>
      <c r="K14" s="85">
        <v>1.5913937570719076E-2</v>
      </c>
      <c r="L14" s="84"/>
      <c r="M14" s="101"/>
      <c r="N14" s="84"/>
      <c r="O14" s="84">
        <v>44.038798064000012</v>
      </c>
      <c r="P14" s="85"/>
      <c r="Q14" s="85">
        <f t="shared" si="0"/>
        <v>0.38453803057374475</v>
      </c>
      <c r="R14" s="85">
        <f>O14/'סכום נכסי הקרן'!$C$42</f>
        <v>5.9540931970757605E-2</v>
      </c>
    </row>
    <row r="15" spans="2:18">
      <c r="B15" s="105" t="s">
        <v>215</v>
      </c>
      <c r="C15" s="88" t="s">
        <v>216</v>
      </c>
      <c r="D15" s="89" t="s">
        <v>108</v>
      </c>
      <c r="E15" s="88" t="s">
        <v>217</v>
      </c>
      <c r="F15" s="88"/>
      <c r="G15" s="102"/>
      <c r="H15" s="91">
        <v>0.84000000036360867</v>
      </c>
      <c r="I15" s="89" t="s">
        <v>121</v>
      </c>
      <c r="J15" s="90">
        <v>0.04</v>
      </c>
      <c r="K15" s="92">
        <v>2.0300000016362389E-2</v>
      </c>
      <c r="L15" s="91">
        <v>78.203168000000019</v>
      </c>
      <c r="M15" s="103">
        <v>140.66999999999999</v>
      </c>
      <c r="N15" s="91"/>
      <c r="O15" s="91">
        <v>0.11000839400000001</v>
      </c>
      <c r="P15" s="92">
        <v>5.5457540569057842E-9</v>
      </c>
      <c r="Q15" s="92">
        <f t="shared" si="0"/>
        <v>9.6057142871755897E-4</v>
      </c>
      <c r="R15" s="92">
        <f>O15/'סכום נכסי הקרן'!$C$42</f>
        <v>1.4873254019892677E-4</v>
      </c>
    </row>
    <row r="16" spans="2:18">
      <c r="B16" s="105" t="s">
        <v>218</v>
      </c>
      <c r="C16" s="88" t="s">
        <v>219</v>
      </c>
      <c r="D16" s="89" t="s">
        <v>108</v>
      </c>
      <c r="E16" s="88" t="s">
        <v>217</v>
      </c>
      <c r="F16" s="88"/>
      <c r="G16" s="102"/>
      <c r="H16" s="91">
        <v>3.6299999999755004</v>
      </c>
      <c r="I16" s="89" t="s">
        <v>121</v>
      </c>
      <c r="J16" s="90">
        <v>7.4999999999999997E-3</v>
      </c>
      <c r="K16" s="92">
        <v>1.559999999928729E-2</v>
      </c>
      <c r="L16" s="91">
        <v>4097.0153740000005</v>
      </c>
      <c r="M16" s="103">
        <v>109.59</v>
      </c>
      <c r="N16" s="91"/>
      <c r="O16" s="91">
        <v>4.4899191970000008</v>
      </c>
      <c r="P16" s="92">
        <v>1.9566111766958108E-7</v>
      </c>
      <c r="Q16" s="92">
        <f t="shared" si="0"/>
        <v>3.9205081913010066E-2</v>
      </c>
      <c r="R16" s="92">
        <f>O16/'סכום נכסי הקרן'!$C$42</f>
        <v>6.0704193850674298E-3</v>
      </c>
    </row>
    <row r="17" spans="2:18">
      <c r="B17" s="105" t="s">
        <v>220</v>
      </c>
      <c r="C17" s="88" t="s">
        <v>221</v>
      </c>
      <c r="D17" s="89" t="s">
        <v>108</v>
      </c>
      <c r="E17" s="88" t="s">
        <v>217</v>
      </c>
      <c r="F17" s="88"/>
      <c r="G17" s="102"/>
      <c r="H17" s="91">
        <v>5.6000000001085484</v>
      </c>
      <c r="I17" s="89" t="s">
        <v>121</v>
      </c>
      <c r="J17" s="90">
        <v>5.0000000000000001E-3</v>
      </c>
      <c r="K17" s="92">
        <v>1.5000000000542746E-2</v>
      </c>
      <c r="L17" s="91">
        <v>8726.3351060000023</v>
      </c>
      <c r="M17" s="103">
        <v>105.57</v>
      </c>
      <c r="N17" s="91"/>
      <c r="O17" s="91">
        <v>9.2123922750000027</v>
      </c>
      <c r="P17" s="92">
        <v>4.2932843680242505E-7</v>
      </c>
      <c r="Q17" s="92">
        <f t="shared" si="0"/>
        <v>8.0440778087382633E-2</v>
      </c>
      <c r="R17" s="92">
        <f>O17/'סכום נכסי הקרן'!$C$42</f>
        <v>1.2455254136059109E-2</v>
      </c>
    </row>
    <row r="18" spans="2:18">
      <c r="B18" s="105" t="s">
        <v>222</v>
      </c>
      <c r="C18" s="88" t="s">
        <v>223</v>
      </c>
      <c r="D18" s="89" t="s">
        <v>108</v>
      </c>
      <c r="E18" s="88" t="s">
        <v>217</v>
      </c>
      <c r="F18" s="88"/>
      <c r="G18" s="102"/>
      <c r="H18" s="91">
        <v>10.42999999689796</v>
      </c>
      <c r="I18" s="89" t="s">
        <v>121</v>
      </c>
      <c r="J18" s="90">
        <v>0.04</v>
      </c>
      <c r="K18" s="92">
        <v>1.4500000003782971E-2</v>
      </c>
      <c r="L18" s="91">
        <v>382.15228800000006</v>
      </c>
      <c r="M18" s="103">
        <v>172.93</v>
      </c>
      <c r="N18" s="91"/>
      <c r="O18" s="91">
        <v>0.66085593500000017</v>
      </c>
      <c r="P18" s="92">
        <v>2.3986004283247694E-8</v>
      </c>
      <c r="Q18" s="92">
        <f t="shared" si="0"/>
        <v>5.7704626581443269E-3</v>
      </c>
      <c r="R18" s="92">
        <f>O18/'סכום נכסי הקרן'!$C$42</f>
        <v>8.9348438191077357E-4</v>
      </c>
    </row>
    <row r="19" spans="2:18">
      <c r="B19" s="105" t="s">
        <v>224</v>
      </c>
      <c r="C19" s="88" t="s">
        <v>225</v>
      </c>
      <c r="D19" s="89" t="s">
        <v>108</v>
      </c>
      <c r="E19" s="88" t="s">
        <v>217</v>
      </c>
      <c r="F19" s="88"/>
      <c r="G19" s="102"/>
      <c r="H19" s="91">
        <v>19.369999985408267</v>
      </c>
      <c r="I19" s="89" t="s">
        <v>121</v>
      </c>
      <c r="J19" s="90">
        <v>0.01</v>
      </c>
      <c r="K19" s="92">
        <v>1.619999997987347E-2</v>
      </c>
      <c r="L19" s="91">
        <v>317.95648800000004</v>
      </c>
      <c r="M19" s="103">
        <v>100.01</v>
      </c>
      <c r="N19" s="91"/>
      <c r="O19" s="91">
        <v>0.31798827200000007</v>
      </c>
      <c r="P19" s="92">
        <v>1.7561704588938015E-8</v>
      </c>
      <c r="Q19" s="92">
        <f t="shared" si="0"/>
        <v>2.776610380753925E-3</v>
      </c>
      <c r="R19" s="92">
        <f>O19/'סכום נכסי הקרן'!$C$42</f>
        <v>4.299235879039127E-4</v>
      </c>
    </row>
    <row r="20" spans="2:18">
      <c r="B20" s="105" t="s">
        <v>226</v>
      </c>
      <c r="C20" s="88" t="s">
        <v>227</v>
      </c>
      <c r="D20" s="89" t="s">
        <v>108</v>
      </c>
      <c r="E20" s="88" t="s">
        <v>217</v>
      </c>
      <c r="F20" s="88"/>
      <c r="G20" s="102"/>
      <c r="H20" s="91">
        <v>2.8400000000682741</v>
      </c>
      <c r="I20" s="89" t="s">
        <v>121</v>
      </c>
      <c r="J20" s="90">
        <v>1E-3</v>
      </c>
      <c r="K20" s="92">
        <v>1.6400000000682737E-2</v>
      </c>
      <c r="L20" s="91">
        <v>10979.653577000001</v>
      </c>
      <c r="M20" s="103">
        <v>106.72</v>
      </c>
      <c r="N20" s="91"/>
      <c r="O20" s="91">
        <v>11.717486305000001</v>
      </c>
      <c r="P20" s="92">
        <v>5.8183250575028161E-7</v>
      </c>
      <c r="Q20" s="92">
        <f t="shared" si="0"/>
        <v>0.10231476118969868</v>
      </c>
      <c r="R20" s="92">
        <f>O20/'סכום נכסי הקרן'!$C$42</f>
        <v>1.5842168397520524E-2</v>
      </c>
    </row>
    <row r="21" spans="2:18">
      <c r="B21" s="105" t="s">
        <v>228</v>
      </c>
      <c r="C21" s="88" t="s">
        <v>229</v>
      </c>
      <c r="D21" s="89" t="s">
        <v>108</v>
      </c>
      <c r="E21" s="88" t="s">
        <v>217</v>
      </c>
      <c r="F21" s="88"/>
      <c r="G21" s="102"/>
      <c r="H21" s="91">
        <v>14.709999993576542</v>
      </c>
      <c r="I21" s="89" t="s">
        <v>121</v>
      </c>
      <c r="J21" s="90">
        <v>2.75E-2</v>
      </c>
      <c r="K21" s="92">
        <v>1.5399999999257404E-2</v>
      </c>
      <c r="L21" s="91">
        <v>569.23767100000009</v>
      </c>
      <c r="M21" s="103">
        <v>141.94</v>
      </c>
      <c r="N21" s="91"/>
      <c r="O21" s="91">
        <v>0.80797598900000012</v>
      </c>
      <c r="P21" s="92">
        <v>3.1233091091712497E-8</v>
      </c>
      <c r="Q21" s="92">
        <f t="shared" si="0"/>
        <v>7.055085724851258E-3</v>
      </c>
      <c r="R21" s="92">
        <f>O21/'סכום נכסי הקרן'!$C$42</f>
        <v>1.092392288389467E-3</v>
      </c>
    </row>
    <row r="22" spans="2:18">
      <c r="B22" s="105" t="s">
        <v>230</v>
      </c>
      <c r="C22" s="88" t="s">
        <v>231</v>
      </c>
      <c r="D22" s="89" t="s">
        <v>108</v>
      </c>
      <c r="E22" s="88" t="s">
        <v>217</v>
      </c>
      <c r="F22" s="88"/>
      <c r="G22" s="102"/>
      <c r="H22" s="91">
        <v>2.0700000001891641</v>
      </c>
      <c r="I22" s="89" t="s">
        <v>121</v>
      </c>
      <c r="J22" s="90">
        <v>7.4999999999999997E-3</v>
      </c>
      <c r="K22" s="92">
        <v>1.7400000000723274E-2</v>
      </c>
      <c r="L22" s="91">
        <v>6514.6226570000008</v>
      </c>
      <c r="M22" s="103">
        <v>110.36</v>
      </c>
      <c r="N22" s="91"/>
      <c r="O22" s="91">
        <v>7.1895377520000014</v>
      </c>
      <c r="P22" s="92">
        <v>3.001752915591094E-7</v>
      </c>
      <c r="Q22" s="92">
        <f t="shared" si="0"/>
        <v>6.2777614499648707E-2</v>
      </c>
      <c r="R22" s="92">
        <f>O22/'סכום נכסי הקרן'!$C$42</f>
        <v>9.7203329112416793E-3</v>
      </c>
    </row>
    <row r="23" spans="2:18">
      <c r="B23" s="105" t="s">
        <v>232</v>
      </c>
      <c r="C23" s="88" t="s">
        <v>233</v>
      </c>
      <c r="D23" s="89" t="s">
        <v>108</v>
      </c>
      <c r="E23" s="88" t="s">
        <v>217</v>
      </c>
      <c r="F23" s="88"/>
      <c r="G23" s="102"/>
      <c r="H23" s="91">
        <v>4.9699999992198389</v>
      </c>
      <c r="I23" s="89" t="s">
        <v>121</v>
      </c>
      <c r="J23" s="90">
        <v>1.1000000000000001E-2</v>
      </c>
      <c r="K23" s="92">
        <v>1.4999999995516324E-2</v>
      </c>
      <c r="L23" s="91">
        <v>1126.0800000000002</v>
      </c>
      <c r="M23" s="103">
        <v>99.03</v>
      </c>
      <c r="N23" s="91"/>
      <c r="O23" s="91">
        <v>1.1151570710000003</v>
      </c>
      <c r="P23" s="92">
        <v>4.306671347831176E-7</v>
      </c>
      <c r="Q23" s="92">
        <f t="shared" si="0"/>
        <v>9.7373298708002091E-3</v>
      </c>
      <c r="R23" s="92">
        <f>O23/'סכום נכסי הקרן'!$C$42</f>
        <v>1.5077044383597215E-3</v>
      </c>
    </row>
    <row r="24" spans="2:18">
      <c r="B24" s="105" t="s">
        <v>234</v>
      </c>
      <c r="C24" s="88" t="s">
        <v>235</v>
      </c>
      <c r="D24" s="89" t="s">
        <v>108</v>
      </c>
      <c r="E24" s="88" t="s">
        <v>217</v>
      </c>
      <c r="F24" s="88"/>
      <c r="G24" s="102"/>
      <c r="H24" s="91">
        <v>8.1399999996835692</v>
      </c>
      <c r="I24" s="89" t="s">
        <v>121</v>
      </c>
      <c r="J24" s="90">
        <v>1E-3</v>
      </c>
      <c r="K24" s="92">
        <v>1.5199999998883187E-2</v>
      </c>
      <c r="L24" s="91">
        <v>7565.2836480000005</v>
      </c>
      <c r="M24" s="103">
        <v>99.42</v>
      </c>
      <c r="N24" s="91"/>
      <c r="O24" s="91">
        <v>7.5214047670000008</v>
      </c>
      <c r="P24" s="92">
        <v>3.5130159199825811E-7</v>
      </c>
      <c r="Q24" s="92">
        <f t="shared" si="0"/>
        <v>6.5675411305434098E-2</v>
      </c>
      <c r="R24" s="92">
        <f>O24/'סכום נכסי הקרן'!$C$42</f>
        <v>1.0169020710003519E-2</v>
      </c>
    </row>
    <row r="25" spans="2:18">
      <c r="B25" s="105" t="s">
        <v>236</v>
      </c>
      <c r="C25" s="88" t="s">
        <v>237</v>
      </c>
      <c r="D25" s="89" t="s">
        <v>108</v>
      </c>
      <c r="E25" s="88" t="s">
        <v>217</v>
      </c>
      <c r="F25" s="88"/>
      <c r="G25" s="102"/>
      <c r="H25" s="91">
        <v>25.830000004675966</v>
      </c>
      <c r="I25" s="89" t="s">
        <v>121</v>
      </c>
      <c r="J25" s="90">
        <v>5.0000000000000001E-3</v>
      </c>
      <c r="K25" s="92">
        <v>1.6600000004240729E-2</v>
      </c>
      <c r="L25" s="91">
        <v>1080.2557720000002</v>
      </c>
      <c r="M25" s="103">
        <v>82.95</v>
      </c>
      <c r="N25" s="91"/>
      <c r="O25" s="91">
        <v>0.89607210700000006</v>
      </c>
      <c r="P25" s="92">
        <v>7.8429738800779599E-8</v>
      </c>
      <c r="Q25" s="92">
        <f t="shared" si="0"/>
        <v>7.8243235153032352E-3</v>
      </c>
      <c r="R25" s="92">
        <f>O25/'סכום נכסי הקרן'!$C$42</f>
        <v>1.2114991941025383E-3</v>
      </c>
    </row>
    <row r="26" spans="2:18">
      <c r="B26" s="87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103"/>
      <c r="N26" s="88"/>
      <c r="O26" s="88"/>
      <c r="P26" s="88"/>
      <c r="Q26" s="92"/>
      <c r="R26" s="88"/>
    </row>
    <row r="27" spans="2:18">
      <c r="B27" s="93" t="s">
        <v>41</v>
      </c>
      <c r="C27" s="88"/>
      <c r="D27" s="89"/>
      <c r="E27" s="88"/>
      <c r="F27" s="88"/>
      <c r="G27" s="102"/>
      <c r="H27" s="91">
        <v>7.017385634322781</v>
      </c>
      <c r="I27" s="89"/>
      <c r="J27" s="90"/>
      <c r="K27" s="92">
        <v>4.3895020124915654E-2</v>
      </c>
      <c r="L27" s="91"/>
      <c r="M27" s="103"/>
      <c r="N27" s="91"/>
      <c r="O27" s="91">
        <v>70.347542994000037</v>
      </c>
      <c r="P27" s="92"/>
      <c r="Q27" s="92">
        <f t="shared" si="0"/>
        <v>0.61426076159712428</v>
      </c>
      <c r="R27" s="92">
        <f>O27/'סכום נכסי הקרן'!$C$42</f>
        <v>9.5110640068528207E-2</v>
      </c>
    </row>
    <row r="28" spans="2:18">
      <c r="B28" s="104" t="s">
        <v>22</v>
      </c>
      <c r="C28" s="81"/>
      <c r="D28" s="82"/>
      <c r="E28" s="81"/>
      <c r="F28" s="81"/>
      <c r="G28" s="100"/>
      <c r="H28" s="84">
        <v>0.53853044324969657</v>
      </c>
      <c r="I28" s="82"/>
      <c r="J28" s="83"/>
      <c r="K28" s="85">
        <v>4.7970858344630322E-2</v>
      </c>
      <c r="L28" s="84"/>
      <c r="M28" s="101"/>
      <c r="N28" s="84"/>
      <c r="O28" s="84">
        <v>13.083984117000004</v>
      </c>
      <c r="P28" s="85"/>
      <c r="Q28" s="85">
        <f t="shared" si="0"/>
        <v>0.11424674844889146</v>
      </c>
      <c r="R28" s="85">
        <f>O28/'סכום נכסי הקרן'!$C$42</f>
        <v>1.7689688240006687E-2</v>
      </c>
    </row>
    <row r="29" spans="2:18">
      <c r="B29" s="105" t="s">
        <v>238</v>
      </c>
      <c r="C29" s="88" t="s">
        <v>239</v>
      </c>
      <c r="D29" s="89" t="s">
        <v>108</v>
      </c>
      <c r="E29" s="88" t="s">
        <v>217</v>
      </c>
      <c r="F29" s="88"/>
      <c r="G29" s="102"/>
      <c r="H29" s="91">
        <v>0.51000000010558733</v>
      </c>
      <c r="I29" s="89" t="s">
        <v>121</v>
      </c>
      <c r="J29" s="90">
        <v>0</v>
      </c>
      <c r="K29" s="92">
        <v>4.7700000002111755E-2</v>
      </c>
      <c r="L29" s="91">
        <v>1939.9500000000003</v>
      </c>
      <c r="M29" s="103">
        <v>97.64</v>
      </c>
      <c r="N29" s="91"/>
      <c r="O29" s="91">
        <v>1.8941671800000002</v>
      </c>
      <c r="P29" s="92">
        <v>9.6997500000000019E-8</v>
      </c>
      <c r="Q29" s="92">
        <f t="shared" si="0"/>
        <v>1.6539491289387514E-2</v>
      </c>
      <c r="R29" s="92">
        <f>O29/'סכום נכסי הקרן'!$C$42</f>
        <v>2.5609345432571059E-3</v>
      </c>
    </row>
    <row r="30" spans="2:18">
      <c r="B30" s="105" t="s">
        <v>240</v>
      </c>
      <c r="C30" s="88" t="s">
        <v>241</v>
      </c>
      <c r="D30" s="89" t="s">
        <v>108</v>
      </c>
      <c r="E30" s="88" t="s">
        <v>217</v>
      </c>
      <c r="F30" s="88"/>
      <c r="G30" s="102"/>
      <c r="H30" s="91">
        <v>0.36000000010960514</v>
      </c>
      <c r="I30" s="89" t="s">
        <v>121</v>
      </c>
      <c r="J30" s="90">
        <v>0</v>
      </c>
      <c r="K30" s="92">
        <v>4.8000000009394722E-2</v>
      </c>
      <c r="L30" s="91">
        <v>2598.0120790000005</v>
      </c>
      <c r="M30" s="103">
        <v>98.33</v>
      </c>
      <c r="N30" s="91"/>
      <c r="O30" s="91">
        <v>2.5546252770000004</v>
      </c>
      <c r="P30" s="92">
        <v>8.1187877468750021E-8</v>
      </c>
      <c r="Q30" s="92">
        <f t="shared" si="0"/>
        <v>2.2306480105198881E-2</v>
      </c>
      <c r="R30" s="92">
        <f>O30/'סכום נכסי הקרן'!$C$42</f>
        <v>3.4538810438828598E-3</v>
      </c>
    </row>
    <row r="31" spans="2:18">
      <c r="B31" s="105" t="s">
        <v>242</v>
      </c>
      <c r="C31" s="88" t="s">
        <v>243</v>
      </c>
      <c r="D31" s="89" t="s">
        <v>108</v>
      </c>
      <c r="E31" s="88" t="s">
        <v>217</v>
      </c>
      <c r="F31" s="88"/>
      <c r="G31" s="102"/>
      <c r="H31" s="91">
        <v>0.43999999988161448</v>
      </c>
      <c r="I31" s="89" t="s">
        <v>121</v>
      </c>
      <c r="J31" s="90">
        <v>0</v>
      </c>
      <c r="K31" s="92">
        <v>4.8199999999408071E-2</v>
      </c>
      <c r="L31" s="91">
        <v>3448.8000000000006</v>
      </c>
      <c r="M31" s="103">
        <v>97.97</v>
      </c>
      <c r="N31" s="91"/>
      <c r="O31" s="91">
        <v>3.3787893600000007</v>
      </c>
      <c r="P31" s="92">
        <v>1.1125161290322583E-7</v>
      </c>
      <c r="Q31" s="92">
        <f t="shared" si="0"/>
        <v>2.9502917048956166E-2</v>
      </c>
      <c r="R31" s="92">
        <f>O31/'סכום נכסי הקרן'!$C$42</f>
        <v>4.5681598106950463E-3</v>
      </c>
    </row>
    <row r="32" spans="2:18">
      <c r="B32" s="105" t="s">
        <v>244</v>
      </c>
      <c r="C32" s="88" t="s">
        <v>245</v>
      </c>
      <c r="D32" s="89" t="s">
        <v>108</v>
      </c>
      <c r="E32" s="88" t="s">
        <v>217</v>
      </c>
      <c r="F32" s="88"/>
      <c r="G32" s="102"/>
      <c r="H32" s="91">
        <v>0.60999999979689634</v>
      </c>
      <c r="I32" s="89" t="s">
        <v>121</v>
      </c>
      <c r="J32" s="90">
        <v>0</v>
      </c>
      <c r="K32" s="92">
        <v>4.7799999998984488E-2</v>
      </c>
      <c r="L32" s="91">
        <v>2026.1700000000003</v>
      </c>
      <c r="M32" s="103">
        <v>97.2</v>
      </c>
      <c r="N32" s="91"/>
      <c r="O32" s="91">
        <v>1.9694372400000002</v>
      </c>
      <c r="P32" s="92">
        <v>1.1256500000000002E-7</v>
      </c>
      <c r="Q32" s="92">
        <f t="shared" si="0"/>
        <v>1.719673449097317E-2</v>
      </c>
      <c r="R32" s="92">
        <f>O32/'סכום נכסי הקרן'!$C$42</f>
        <v>2.6627004796339758E-3</v>
      </c>
    </row>
    <row r="33" spans="2:18">
      <c r="B33" s="105" t="s">
        <v>246</v>
      </c>
      <c r="C33" s="88" t="s">
        <v>247</v>
      </c>
      <c r="D33" s="89" t="s">
        <v>108</v>
      </c>
      <c r="E33" s="88" t="s">
        <v>217</v>
      </c>
      <c r="F33" s="88"/>
      <c r="G33" s="102"/>
      <c r="H33" s="91">
        <v>0.68000000003421934</v>
      </c>
      <c r="I33" s="89" t="s">
        <v>121</v>
      </c>
      <c r="J33" s="90">
        <v>0</v>
      </c>
      <c r="K33" s="92">
        <v>4.7999999999144533E-2</v>
      </c>
      <c r="L33" s="91">
        <v>2414.1600000000003</v>
      </c>
      <c r="M33" s="103">
        <v>96.84</v>
      </c>
      <c r="N33" s="91"/>
      <c r="O33" s="91">
        <v>2.3378725439999997</v>
      </c>
      <c r="P33" s="92">
        <v>1.3412000000000001E-7</v>
      </c>
      <c r="Q33" s="92">
        <f t="shared" si="0"/>
        <v>2.0413838327188322E-2</v>
      </c>
      <c r="R33" s="92">
        <f>O33/'סכום נכסי הקרן'!$C$42</f>
        <v>3.1608290011982819E-3</v>
      </c>
    </row>
    <row r="34" spans="2:18">
      <c r="B34" s="105" t="s">
        <v>248</v>
      </c>
      <c r="C34" s="88" t="s">
        <v>249</v>
      </c>
      <c r="D34" s="89" t="s">
        <v>108</v>
      </c>
      <c r="E34" s="88" t="s">
        <v>217</v>
      </c>
      <c r="F34" s="88"/>
      <c r="G34" s="102"/>
      <c r="H34" s="91">
        <v>0.93000000012643647</v>
      </c>
      <c r="I34" s="89" t="s">
        <v>121</v>
      </c>
      <c r="J34" s="90">
        <v>0</v>
      </c>
      <c r="K34" s="92">
        <v>4.7900000003793103E-2</v>
      </c>
      <c r="L34" s="91">
        <v>991.5300000000002</v>
      </c>
      <c r="M34" s="103">
        <v>95.72</v>
      </c>
      <c r="N34" s="91"/>
      <c r="O34" s="91">
        <v>0.94909251600000011</v>
      </c>
      <c r="P34" s="92">
        <v>5.5085000000000013E-8</v>
      </c>
      <c r="Q34" s="92">
        <f t="shared" si="0"/>
        <v>8.2872871871873949E-3</v>
      </c>
      <c r="R34" s="92">
        <f>O34/'סכום נכסי הקרן'!$C$42</f>
        <v>1.2831833613394133E-3</v>
      </c>
    </row>
    <row r="35" spans="2:18">
      <c r="B35" s="87"/>
      <c r="C35" s="88"/>
      <c r="D35" s="88"/>
      <c r="E35" s="88"/>
      <c r="F35" s="88"/>
      <c r="G35" s="88"/>
      <c r="H35" s="88"/>
      <c r="I35" s="88"/>
      <c r="J35" s="88"/>
      <c r="K35" s="92"/>
      <c r="L35" s="91"/>
      <c r="M35" s="103"/>
      <c r="N35" s="88"/>
      <c r="O35" s="88"/>
      <c r="P35" s="88"/>
      <c r="Q35" s="92"/>
      <c r="R35" s="88"/>
    </row>
    <row r="36" spans="2:18">
      <c r="B36" s="104" t="s">
        <v>23</v>
      </c>
      <c r="C36" s="81"/>
      <c r="D36" s="82"/>
      <c r="E36" s="81"/>
      <c r="F36" s="81"/>
      <c r="G36" s="100"/>
      <c r="H36" s="84">
        <v>8.4977204245237274</v>
      </c>
      <c r="I36" s="82"/>
      <c r="J36" s="83"/>
      <c r="K36" s="85">
        <v>4.2963743697532683E-2</v>
      </c>
      <c r="L36" s="84"/>
      <c r="M36" s="101"/>
      <c r="N36" s="84"/>
      <c r="O36" s="84">
        <v>57.263558877000015</v>
      </c>
      <c r="P36" s="85"/>
      <c r="Q36" s="85">
        <f t="shared" si="0"/>
        <v>0.50001401314823268</v>
      </c>
      <c r="R36" s="85">
        <f>O36/'סכום נכסי הקרן'!$C$42</f>
        <v>7.7420951828521503E-2</v>
      </c>
    </row>
    <row r="37" spans="2:18">
      <c r="B37" s="105" t="s">
        <v>250</v>
      </c>
      <c r="C37" s="88" t="s">
        <v>251</v>
      </c>
      <c r="D37" s="89" t="s">
        <v>108</v>
      </c>
      <c r="E37" s="88" t="s">
        <v>217</v>
      </c>
      <c r="F37" s="88"/>
      <c r="G37" s="102"/>
      <c r="H37" s="91">
        <v>12.050000182646503</v>
      </c>
      <c r="I37" s="89" t="s">
        <v>121</v>
      </c>
      <c r="J37" s="90">
        <v>5.5E-2</v>
      </c>
      <c r="K37" s="92">
        <v>4.390000019669623E-2</v>
      </c>
      <c r="L37" s="91">
        <v>3.0331430000000008</v>
      </c>
      <c r="M37" s="103">
        <v>117.33</v>
      </c>
      <c r="N37" s="91"/>
      <c r="O37" s="91">
        <v>3.5587870000000008E-3</v>
      </c>
      <c r="P37" s="92">
        <v>1.570922016431588E-10</v>
      </c>
      <c r="Q37" s="92">
        <f t="shared" si="0"/>
        <v>3.107462066114224E-5</v>
      </c>
      <c r="R37" s="92">
        <f>O37/'סכום נכסי הקרן'!$C$42</f>
        <v>4.8115185695458656E-6</v>
      </c>
    </row>
    <row r="38" spans="2:18">
      <c r="B38" s="105" t="s">
        <v>252</v>
      </c>
      <c r="C38" s="88" t="s">
        <v>253</v>
      </c>
      <c r="D38" s="89" t="s">
        <v>108</v>
      </c>
      <c r="E38" s="88" t="s">
        <v>217</v>
      </c>
      <c r="F38" s="88"/>
      <c r="G38" s="102"/>
      <c r="H38" s="91">
        <v>2.3999999964415744</v>
      </c>
      <c r="I38" s="89" t="s">
        <v>121</v>
      </c>
      <c r="J38" s="90">
        <v>5.0000000000000001E-3</v>
      </c>
      <c r="K38" s="92">
        <v>4.5599999950182039E-2</v>
      </c>
      <c r="L38" s="91">
        <v>431.39521700000006</v>
      </c>
      <c r="M38" s="103">
        <v>91.2</v>
      </c>
      <c r="N38" s="91"/>
      <c r="O38" s="91">
        <v>0.39343244100000002</v>
      </c>
      <c r="P38" s="92">
        <v>2.0409546503269896E-8</v>
      </c>
      <c r="Q38" s="92">
        <f t="shared" si="0"/>
        <v>3.4353738675178434E-3</v>
      </c>
      <c r="R38" s="92">
        <f>O38/'סכום נכסי הקרן'!$C$42</f>
        <v>5.3192492153457285E-4</v>
      </c>
    </row>
    <row r="39" spans="2:18">
      <c r="B39" s="105" t="s">
        <v>254</v>
      </c>
      <c r="C39" s="88" t="s">
        <v>255</v>
      </c>
      <c r="D39" s="89" t="s">
        <v>108</v>
      </c>
      <c r="E39" s="88" t="s">
        <v>217</v>
      </c>
      <c r="F39" s="88"/>
      <c r="G39" s="102"/>
      <c r="H39" s="91"/>
      <c r="I39" s="89" t="s">
        <v>121</v>
      </c>
      <c r="J39" s="90">
        <v>3.7499999999999999E-2</v>
      </c>
      <c r="K39" s="92">
        <v>4.3399973304897671E-2</v>
      </c>
      <c r="L39" s="91">
        <v>0.67130000000000012</v>
      </c>
      <c r="M39" s="103">
        <v>101.56</v>
      </c>
      <c r="N39" s="91"/>
      <c r="O39" s="91">
        <v>6.817730000000001E-4</v>
      </c>
      <c r="P39" s="92">
        <v>3.4363671457320034E-11</v>
      </c>
      <c r="Q39" s="92">
        <f t="shared" si="0"/>
        <v>5.9531063117879561E-6</v>
      </c>
      <c r="R39" s="92">
        <f>O39/'סכום נכסי הקרן'!$C$42</f>
        <v>9.2176448034540798E-7</v>
      </c>
    </row>
    <row r="40" spans="2:18">
      <c r="B40" s="105" t="s">
        <v>256</v>
      </c>
      <c r="C40" s="88" t="s">
        <v>257</v>
      </c>
      <c r="D40" s="89" t="s">
        <v>108</v>
      </c>
      <c r="E40" s="88" t="s">
        <v>217</v>
      </c>
      <c r="F40" s="88"/>
      <c r="G40" s="102"/>
      <c r="H40" s="91">
        <v>3.3800000000000003</v>
      </c>
      <c r="I40" s="89" t="s">
        <v>121</v>
      </c>
      <c r="J40" s="90">
        <v>0.02</v>
      </c>
      <c r="K40" s="92">
        <v>4.3200000000000002E-2</v>
      </c>
      <c r="L40" s="91">
        <v>2816.5979890000003</v>
      </c>
      <c r="M40" s="103">
        <v>93.59</v>
      </c>
      <c r="N40" s="91"/>
      <c r="O40" s="91">
        <v>2.6360540500000003</v>
      </c>
      <c r="P40" s="92">
        <v>1.1244319743148799E-7</v>
      </c>
      <c r="Q40" s="92">
        <f t="shared" si="0"/>
        <v>2.3017499964459145E-2</v>
      </c>
      <c r="R40" s="92">
        <f>O40/'סכום נכסי הקרן'!$C$42</f>
        <v>3.5639736269413103E-3</v>
      </c>
    </row>
    <row r="41" spans="2:18">
      <c r="B41" s="105" t="s">
        <v>258</v>
      </c>
      <c r="C41" s="88" t="s">
        <v>259</v>
      </c>
      <c r="D41" s="89" t="s">
        <v>108</v>
      </c>
      <c r="E41" s="88" t="s">
        <v>217</v>
      </c>
      <c r="F41" s="88"/>
      <c r="G41" s="102"/>
      <c r="H41" s="91">
        <v>6.2700000002412146</v>
      </c>
      <c r="I41" s="89" t="s">
        <v>121</v>
      </c>
      <c r="J41" s="90">
        <v>0.01</v>
      </c>
      <c r="K41" s="92">
        <v>4.2400000001076334E-2</v>
      </c>
      <c r="L41" s="91">
        <v>12628.239071000002</v>
      </c>
      <c r="M41" s="103">
        <v>82.4</v>
      </c>
      <c r="N41" s="91"/>
      <c r="O41" s="91">
        <v>10.405668987</v>
      </c>
      <c r="P41" s="92">
        <v>5.3476583650998721E-7</v>
      </c>
      <c r="Q41" s="92">
        <f t="shared" si="0"/>
        <v>9.0860233134615012E-2</v>
      </c>
      <c r="R41" s="92">
        <f>O41/'סכום נכסי הקרן'!$C$42</f>
        <v>1.4068577175171768E-2</v>
      </c>
    </row>
    <row r="42" spans="2:18">
      <c r="B42" s="105" t="s">
        <v>260</v>
      </c>
      <c r="C42" s="88" t="s">
        <v>261</v>
      </c>
      <c r="D42" s="89" t="s">
        <v>108</v>
      </c>
      <c r="E42" s="88" t="s">
        <v>217</v>
      </c>
      <c r="F42" s="88"/>
      <c r="G42" s="102"/>
      <c r="H42" s="91">
        <v>15.250000001102523</v>
      </c>
      <c r="I42" s="89" t="s">
        <v>121</v>
      </c>
      <c r="J42" s="90">
        <v>3.7499999999999999E-2</v>
      </c>
      <c r="K42" s="92">
        <v>4.4800000002442525E-2</v>
      </c>
      <c r="L42" s="91">
        <v>3224.4456450000002</v>
      </c>
      <c r="M42" s="103">
        <v>91.42</v>
      </c>
      <c r="N42" s="91"/>
      <c r="O42" s="91">
        <v>2.9477881110000004</v>
      </c>
      <c r="P42" s="92">
        <v>1.2784920163504729E-7</v>
      </c>
      <c r="Q42" s="92">
        <f t="shared" si="0"/>
        <v>2.5739499817985748E-2</v>
      </c>
      <c r="R42" s="92">
        <f>O42/'סכום נכסי הקרן'!$C$42</f>
        <v>3.9854414538332949E-3</v>
      </c>
    </row>
    <row r="43" spans="2:18">
      <c r="B43" s="105" t="s">
        <v>262</v>
      </c>
      <c r="C43" s="88" t="s">
        <v>263</v>
      </c>
      <c r="D43" s="89" t="s">
        <v>108</v>
      </c>
      <c r="E43" s="88" t="s">
        <v>217</v>
      </c>
      <c r="F43" s="88"/>
      <c r="G43" s="102"/>
      <c r="H43" s="91">
        <v>1.5799999800001576</v>
      </c>
      <c r="I43" s="89" t="s">
        <v>121</v>
      </c>
      <c r="J43" s="90">
        <v>5.0000000000000001E-3</v>
      </c>
      <c r="K43" s="92">
        <v>4.5900000122221264E-2</v>
      </c>
      <c r="L43" s="91">
        <v>9.5664020000000018</v>
      </c>
      <c r="M43" s="103">
        <v>94.08</v>
      </c>
      <c r="N43" s="91"/>
      <c r="O43" s="91">
        <v>9.0000710000000018E-3</v>
      </c>
      <c r="P43" s="92">
        <v>4.076052379205048E-10</v>
      </c>
      <c r="Q43" s="92">
        <f t="shared" si="0"/>
        <v>7.8586830919733907E-5</v>
      </c>
      <c r="R43" s="92">
        <f>O43/'סכום נכסי הקרן'!$C$42</f>
        <v>1.2168193472588056E-5</v>
      </c>
    </row>
    <row r="44" spans="2:18">
      <c r="B44" s="105" t="s">
        <v>264</v>
      </c>
      <c r="C44" s="88" t="s">
        <v>265</v>
      </c>
      <c r="D44" s="89" t="s">
        <v>108</v>
      </c>
      <c r="E44" s="88" t="s">
        <v>217</v>
      </c>
      <c r="F44" s="88"/>
      <c r="G44" s="102"/>
      <c r="H44" s="91">
        <v>8.0699999998508822</v>
      </c>
      <c r="I44" s="89" t="s">
        <v>121</v>
      </c>
      <c r="J44" s="90">
        <v>1.3000000000000001E-2</v>
      </c>
      <c r="K44" s="92">
        <v>4.2399999998844778E-2</v>
      </c>
      <c r="L44" s="91">
        <v>21277.170690000003</v>
      </c>
      <c r="M44" s="103">
        <v>79.739999999999995</v>
      </c>
      <c r="N44" s="91"/>
      <c r="O44" s="91">
        <v>16.966416579000001</v>
      </c>
      <c r="P44" s="92">
        <v>1.2516481945574067E-6</v>
      </c>
      <c r="Q44" s="92">
        <f t="shared" si="0"/>
        <v>0.14814737694931995</v>
      </c>
      <c r="R44" s="92">
        <f>O44/'סכום נכסי הקרן'!$C$42</f>
        <v>2.2938778979610001E-2</v>
      </c>
    </row>
    <row r="45" spans="2:18">
      <c r="B45" s="105" t="s">
        <v>266</v>
      </c>
      <c r="C45" s="88" t="s">
        <v>267</v>
      </c>
      <c r="D45" s="89" t="s">
        <v>108</v>
      </c>
      <c r="E45" s="88" t="s">
        <v>217</v>
      </c>
      <c r="F45" s="88"/>
      <c r="G45" s="102"/>
      <c r="H45" s="91">
        <v>12.099999999876914</v>
      </c>
      <c r="I45" s="89" t="s">
        <v>121</v>
      </c>
      <c r="J45" s="90">
        <v>1.4999999999999999E-2</v>
      </c>
      <c r="K45" s="92">
        <v>4.3499999999608366E-2</v>
      </c>
      <c r="L45" s="91">
        <v>12481.768337000001</v>
      </c>
      <c r="M45" s="103">
        <v>71.599999999999994</v>
      </c>
      <c r="N45" s="91"/>
      <c r="O45" s="91">
        <v>8.9369460610000022</v>
      </c>
      <c r="P45" s="92">
        <v>5.6517832571982675E-7</v>
      </c>
      <c r="Q45" s="92">
        <f t="shared" si="0"/>
        <v>7.8035636500488614E-2</v>
      </c>
      <c r="R45" s="92">
        <f>O45/'סכום נכסי הקרן'!$C$42</f>
        <v>1.2082847871348099E-2</v>
      </c>
    </row>
    <row r="46" spans="2:18">
      <c r="B46" s="105" t="s">
        <v>268</v>
      </c>
      <c r="C46" s="88" t="s">
        <v>269</v>
      </c>
      <c r="D46" s="89" t="s">
        <v>108</v>
      </c>
      <c r="E46" s="88" t="s">
        <v>217</v>
      </c>
      <c r="F46" s="88"/>
      <c r="G46" s="102"/>
      <c r="H46" s="91">
        <v>1.9099996651383955</v>
      </c>
      <c r="I46" s="89" t="s">
        <v>121</v>
      </c>
      <c r="J46" s="90">
        <v>1.7500000000000002E-2</v>
      </c>
      <c r="K46" s="92">
        <v>4.5499993721344917E-2</v>
      </c>
      <c r="L46" s="91">
        <v>3.0148860000000006</v>
      </c>
      <c r="M46" s="103">
        <v>95.09</v>
      </c>
      <c r="N46" s="91"/>
      <c r="O46" s="91">
        <v>2.8668560000000001E-3</v>
      </c>
      <c r="P46" s="92">
        <v>1.2680395541348828E-10</v>
      </c>
      <c r="Q46" s="92">
        <f t="shared" si="0"/>
        <v>2.5032816712582007E-5</v>
      </c>
      <c r="R46" s="92">
        <f>O46/'סכום נכסי הקרן'!$C$42</f>
        <v>3.8760203631782345E-6</v>
      </c>
    </row>
    <row r="47" spans="2:18">
      <c r="B47" s="105" t="s">
        <v>270</v>
      </c>
      <c r="C47" s="88" t="s">
        <v>271</v>
      </c>
      <c r="D47" s="89" t="s">
        <v>108</v>
      </c>
      <c r="E47" s="88" t="s">
        <v>217</v>
      </c>
      <c r="F47" s="88"/>
      <c r="G47" s="102"/>
      <c r="H47" s="91">
        <v>4.7799999997337368</v>
      </c>
      <c r="I47" s="89" t="s">
        <v>121</v>
      </c>
      <c r="J47" s="90">
        <v>2.2499999999999999E-2</v>
      </c>
      <c r="K47" s="92">
        <v>4.2499999997730714E-2</v>
      </c>
      <c r="L47" s="91">
        <v>7250.984120000001</v>
      </c>
      <c r="M47" s="103">
        <v>91.16</v>
      </c>
      <c r="N47" s="91"/>
      <c r="O47" s="91">
        <v>6.6099974420000009</v>
      </c>
      <c r="P47" s="92">
        <v>3.0075658385746749E-7</v>
      </c>
      <c r="Q47" s="92">
        <f t="shared" si="0"/>
        <v>5.7717183714920434E-2</v>
      </c>
      <c r="R47" s="92">
        <f>O47/'סכום נכסי הקרן'!$C$42</f>
        <v>8.9367881350678399E-3</v>
      </c>
    </row>
    <row r="48" spans="2:18">
      <c r="B48" s="105" t="s">
        <v>272</v>
      </c>
      <c r="C48" s="88" t="s">
        <v>273</v>
      </c>
      <c r="D48" s="89" t="s">
        <v>108</v>
      </c>
      <c r="E48" s="88" t="s">
        <v>217</v>
      </c>
      <c r="F48" s="88"/>
      <c r="G48" s="102"/>
      <c r="H48" s="91">
        <v>1.0899999958840436</v>
      </c>
      <c r="I48" s="89" t="s">
        <v>121</v>
      </c>
      <c r="J48" s="90">
        <v>4.0000000000000001E-3</v>
      </c>
      <c r="K48" s="92">
        <v>4.5099999217968284E-2</v>
      </c>
      <c r="L48" s="91">
        <v>25.286938000000006</v>
      </c>
      <c r="M48" s="103">
        <v>96.08</v>
      </c>
      <c r="N48" s="91"/>
      <c r="O48" s="91">
        <v>2.4295690000000005E-2</v>
      </c>
      <c r="P48" s="92">
        <v>1.4845990451386853E-9</v>
      </c>
      <c r="Q48" s="92">
        <f t="shared" si="0"/>
        <v>2.1214513553373857E-4</v>
      </c>
      <c r="R48" s="92">
        <f>O48/'סכום נכסי הקרן'!$C$42</f>
        <v>3.284803602882943E-5</v>
      </c>
    </row>
    <row r="49" spans="2:18">
      <c r="B49" s="105" t="s">
        <v>274</v>
      </c>
      <c r="C49" s="88" t="s">
        <v>275</v>
      </c>
      <c r="D49" s="89" t="s">
        <v>108</v>
      </c>
      <c r="E49" s="88" t="s">
        <v>217</v>
      </c>
      <c r="F49" s="88"/>
      <c r="G49" s="102"/>
      <c r="H49" s="91"/>
      <c r="I49" s="89" t="s">
        <v>121</v>
      </c>
      <c r="J49" s="90">
        <v>6.25E-2</v>
      </c>
      <c r="K49" s="92">
        <v>4.3333333333333328E-2</v>
      </c>
      <c r="L49" s="91">
        <v>1.3000000000000001E-5</v>
      </c>
      <c r="M49" s="103">
        <v>111</v>
      </c>
      <c r="N49" s="91"/>
      <c r="O49" s="91">
        <v>1.5000000000000002E-8</v>
      </c>
      <c r="P49" s="92">
        <v>8.7270641854445982E-16</v>
      </c>
      <c r="Q49" s="92">
        <f t="shared" si="0"/>
        <v>1.3097701826974571E-10</v>
      </c>
      <c r="R49" s="92">
        <f>O49/'סכום נכסי הקרן'!$C$42</f>
        <v>2.0280162466365082E-11</v>
      </c>
    </row>
    <row r="50" spans="2:18">
      <c r="B50" s="105" t="s">
        <v>276</v>
      </c>
      <c r="C50" s="88" t="s">
        <v>277</v>
      </c>
      <c r="D50" s="89" t="s">
        <v>108</v>
      </c>
      <c r="E50" s="88" t="s">
        <v>217</v>
      </c>
      <c r="F50" s="88"/>
      <c r="G50" s="102"/>
      <c r="H50" s="91">
        <v>0.17000001117652216</v>
      </c>
      <c r="I50" s="89" t="s">
        <v>121</v>
      </c>
      <c r="J50" s="90">
        <v>1.4999999999999999E-2</v>
      </c>
      <c r="K50" s="92">
        <v>4.4000000638658408E-2</v>
      </c>
      <c r="L50" s="91">
        <v>24.863555000000005</v>
      </c>
      <c r="M50" s="103">
        <v>100.76</v>
      </c>
      <c r="N50" s="91"/>
      <c r="O50" s="91">
        <v>2.5052516000000004E-2</v>
      </c>
      <c r="P50" s="92">
        <v>1.870637813518103E-9</v>
      </c>
      <c r="Q50" s="92">
        <f t="shared" si="0"/>
        <v>2.1875358972233981E-4</v>
      </c>
      <c r="R50" s="92">
        <f>O50/'סכום נכסי הקרן'!$C$42</f>
        <v>3.3871272978080707E-5</v>
      </c>
    </row>
    <row r="51" spans="2:18">
      <c r="B51" s="105" t="s">
        <v>278</v>
      </c>
      <c r="C51" s="88" t="s">
        <v>279</v>
      </c>
      <c r="D51" s="89" t="s">
        <v>108</v>
      </c>
      <c r="E51" s="88" t="s">
        <v>217</v>
      </c>
      <c r="F51" s="88"/>
      <c r="G51" s="102"/>
      <c r="H51" s="91">
        <v>17.949999998483275</v>
      </c>
      <c r="I51" s="89" t="s">
        <v>121</v>
      </c>
      <c r="J51" s="90">
        <v>2.7999999999999997E-2</v>
      </c>
      <c r="K51" s="92">
        <v>4.5499999996540801E-2</v>
      </c>
      <c r="L51" s="91">
        <v>5054.5991480000012</v>
      </c>
      <c r="M51" s="103">
        <v>74.349999999999994</v>
      </c>
      <c r="N51" s="91"/>
      <c r="O51" s="91">
        <v>3.7580942660000005</v>
      </c>
      <c r="P51" s="92">
        <v>5.6896871482005832E-7</v>
      </c>
      <c r="Q51" s="92">
        <f t="shared" si="0"/>
        <v>3.2814932089153911E-2</v>
      </c>
      <c r="R51" s="92">
        <f>O51/'סכום נכסי הקרן'!$C$42</f>
        <v>5.0809841518930018E-3</v>
      </c>
    </row>
    <row r="52" spans="2:18">
      <c r="B52" s="105" t="s">
        <v>280</v>
      </c>
      <c r="C52" s="88" t="s">
        <v>281</v>
      </c>
      <c r="D52" s="89" t="s">
        <v>108</v>
      </c>
      <c r="E52" s="88" t="s">
        <v>217</v>
      </c>
      <c r="F52" s="88"/>
      <c r="G52" s="102"/>
      <c r="H52" s="91">
        <v>4.9200000003433315</v>
      </c>
      <c r="I52" s="89" t="s">
        <v>121</v>
      </c>
      <c r="J52" s="90">
        <v>3.7499999999999999E-2</v>
      </c>
      <c r="K52" s="92">
        <v>4.2300000003609381E-2</v>
      </c>
      <c r="L52" s="91">
        <v>4571.1322320000008</v>
      </c>
      <c r="M52" s="103">
        <v>99.4</v>
      </c>
      <c r="N52" s="91"/>
      <c r="O52" s="91">
        <v>4.5437052320000015</v>
      </c>
      <c r="P52" s="92">
        <v>5.86044021389283E-7</v>
      </c>
      <c r="Q52" s="92">
        <f t="shared" si="0"/>
        <v>3.9674730878933556E-2</v>
      </c>
      <c r="R52" s="92">
        <f>O52/'סכום נכסי הקרן'!$C$42</f>
        <v>6.1431386869488704E-3</v>
      </c>
    </row>
    <row r="53" spans="2:18">
      <c r="B53" s="87"/>
      <c r="C53" s="88"/>
      <c r="D53" s="88"/>
      <c r="E53" s="88"/>
      <c r="F53" s="88"/>
      <c r="G53" s="88"/>
      <c r="H53" s="88"/>
      <c r="I53" s="88"/>
      <c r="J53" s="88"/>
      <c r="K53" s="92"/>
      <c r="L53" s="91"/>
      <c r="M53" s="103"/>
      <c r="N53" s="88"/>
      <c r="O53" s="88"/>
      <c r="P53" s="88"/>
      <c r="Q53" s="92"/>
      <c r="R53" s="88"/>
    </row>
    <row r="54" spans="2:18">
      <c r="B54" s="80" t="s">
        <v>183</v>
      </c>
      <c r="C54" s="81"/>
      <c r="D54" s="82"/>
      <c r="E54" s="81"/>
      <c r="F54" s="81"/>
      <c r="G54" s="100"/>
      <c r="H54" s="84">
        <v>16.559999968015592</v>
      </c>
      <c r="I54" s="82"/>
      <c r="J54" s="83"/>
      <c r="K54" s="85">
        <v>6.2399999883693068E-2</v>
      </c>
      <c r="L54" s="84"/>
      <c r="M54" s="101"/>
      <c r="N54" s="84"/>
      <c r="O54" s="84">
        <v>0.13756701499999999</v>
      </c>
      <c r="P54" s="85"/>
      <c r="Q54" s="85">
        <f t="shared" si="0"/>
        <v>1.201207829131292E-3</v>
      </c>
      <c r="R54" s="85">
        <f>O54/'סכום נכסי הקרן'!$C$42</f>
        <v>1.8599209428085876E-4</v>
      </c>
    </row>
    <row r="55" spans="2:18">
      <c r="B55" s="104" t="s">
        <v>55</v>
      </c>
      <c r="C55" s="81"/>
      <c r="D55" s="82"/>
      <c r="E55" s="81"/>
      <c r="F55" s="81"/>
      <c r="G55" s="100"/>
      <c r="H55" s="84">
        <v>16.559999968015592</v>
      </c>
      <c r="I55" s="82"/>
      <c r="J55" s="83"/>
      <c r="K55" s="85">
        <v>6.2399999883693068E-2</v>
      </c>
      <c r="L55" s="84"/>
      <c r="M55" s="101"/>
      <c r="N55" s="84"/>
      <c r="O55" s="84">
        <v>0.13756701499999999</v>
      </c>
      <c r="P55" s="85"/>
      <c r="Q55" s="85">
        <f t="shared" si="0"/>
        <v>1.201207829131292E-3</v>
      </c>
      <c r="R55" s="85">
        <f>O55/'סכום נכסי הקרן'!$C$42</f>
        <v>1.8599209428085876E-4</v>
      </c>
    </row>
    <row r="56" spans="2:18">
      <c r="B56" s="105" t="s">
        <v>282</v>
      </c>
      <c r="C56" s="88" t="s">
        <v>283</v>
      </c>
      <c r="D56" s="89" t="s">
        <v>28</v>
      </c>
      <c r="E56" s="88" t="s">
        <v>284</v>
      </c>
      <c r="F56" s="88" t="s">
        <v>285</v>
      </c>
      <c r="G56" s="102"/>
      <c r="H56" s="91">
        <v>16.559999968015592</v>
      </c>
      <c r="I56" s="89" t="s">
        <v>120</v>
      </c>
      <c r="J56" s="90">
        <v>4.4999999999999998E-2</v>
      </c>
      <c r="K56" s="92">
        <v>6.2399999883693068E-2</v>
      </c>
      <c r="L56" s="91">
        <v>48.647574000000006</v>
      </c>
      <c r="M56" s="103">
        <v>73.9495</v>
      </c>
      <c r="N56" s="91"/>
      <c r="O56" s="91">
        <v>0.13756701499999999</v>
      </c>
      <c r="P56" s="92">
        <v>4.8647574000000003E-8</v>
      </c>
      <c r="Q56" s="92">
        <f t="shared" si="0"/>
        <v>1.201207829131292E-3</v>
      </c>
      <c r="R56" s="92">
        <f>O56/'סכום נכסי הקרן'!$C$42</f>
        <v>1.8599209428085876E-4</v>
      </c>
    </row>
    <row r="57" spans="2:18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2:18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2:18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2:18">
      <c r="B60" s="96" t="s">
        <v>100</v>
      </c>
      <c r="C60" s="106"/>
      <c r="D60" s="106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>
      <c r="B61" s="96" t="s">
        <v>188</v>
      </c>
      <c r="C61" s="106"/>
      <c r="D61" s="10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>
      <c r="B62" s="143" t="s">
        <v>196</v>
      </c>
      <c r="C62" s="143"/>
      <c r="D62" s="143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2:D62"/>
  </mergeCells>
  <phoneticPr fontId="4" type="noConversion"/>
  <dataValidations count="1">
    <dataValidation allowBlank="1" showInputMessage="1" showErrorMessage="1" sqref="N10:Q10 N9 N1:N7 C5:C29 O1:Q9 E1:I30 D1:D29 A1:B1048576 C32:I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134</v>
      </c>
      <c r="C1" s="46" t="s" vm="1">
        <v>214</v>
      </c>
    </row>
    <row r="2" spans="2:16">
      <c r="B2" s="46" t="s">
        <v>133</v>
      </c>
      <c r="C2" s="46" t="s">
        <v>2403</v>
      </c>
    </row>
    <row r="3" spans="2:16">
      <c r="B3" s="46" t="s">
        <v>135</v>
      </c>
      <c r="C3" s="68" t="s">
        <v>2404</v>
      </c>
    </row>
    <row r="4" spans="2:16">
      <c r="B4" s="46" t="s">
        <v>136</v>
      </c>
      <c r="C4" s="68">
        <v>14244</v>
      </c>
    </row>
    <row r="6" spans="2:16" ht="26.25" customHeight="1">
      <c r="B6" s="134" t="s">
        <v>174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s="3" customFormat="1" ht="63">
      <c r="B7" s="21" t="s">
        <v>104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169</v>
      </c>
      <c r="L7" s="29" t="s">
        <v>190</v>
      </c>
      <c r="M7" s="29" t="s">
        <v>170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2415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3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3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134</v>
      </c>
      <c r="C1" s="46" t="s" vm="1">
        <v>214</v>
      </c>
    </row>
    <row r="2" spans="2:20">
      <c r="B2" s="46" t="s">
        <v>133</v>
      </c>
      <c r="C2" s="46" t="s">
        <v>2403</v>
      </c>
    </row>
    <row r="3" spans="2:20">
      <c r="B3" s="46" t="s">
        <v>135</v>
      </c>
      <c r="C3" s="68" t="s">
        <v>2404</v>
      </c>
    </row>
    <row r="4" spans="2:20">
      <c r="B4" s="46" t="s">
        <v>136</v>
      </c>
      <c r="C4" s="68">
        <v>14244</v>
      </c>
    </row>
    <row r="6" spans="2:20" ht="26.25" customHeight="1">
      <c r="B6" s="140" t="s">
        <v>161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</row>
    <row r="7" spans="2:20" ht="26.25" customHeight="1">
      <c r="B7" s="140" t="s">
        <v>78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</row>
    <row r="8" spans="2:20" s="3" customFormat="1" ht="63">
      <c r="B8" s="36" t="s">
        <v>103</v>
      </c>
      <c r="C8" s="12" t="s">
        <v>40</v>
      </c>
      <c r="D8" s="12" t="s">
        <v>107</v>
      </c>
      <c r="E8" s="12" t="s">
        <v>177</v>
      </c>
      <c r="F8" s="12" t="s">
        <v>105</v>
      </c>
      <c r="G8" s="12" t="s">
        <v>58</v>
      </c>
      <c r="H8" s="12" t="s">
        <v>14</v>
      </c>
      <c r="I8" s="12" t="s">
        <v>59</v>
      </c>
      <c r="J8" s="12" t="s">
        <v>92</v>
      </c>
      <c r="K8" s="12" t="s">
        <v>17</v>
      </c>
      <c r="L8" s="12" t="s">
        <v>91</v>
      </c>
      <c r="M8" s="12" t="s">
        <v>16</v>
      </c>
      <c r="N8" s="12" t="s">
        <v>18</v>
      </c>
      <c r="O8" s="12" t="s">
        <v>190</v>
      </c>
      <c r="P8" s="12" t="s">
        <v>189</v>
      </c>
      <c r="Q8" s="12" t="s">
        <v>54</v>
      </c>
      <c r="R8" s="12" t="s">
        <v>53</v>
      </c>
      <c r="S8" s="12" t="s">
        <v>137</v>
      </c>
      <c r="T8" s="37" t="s">
        <v>139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197</v>
      </c>
      <c r="P9" s="15"/>
      <c r="Q9" s="15" t="s">
        <v>193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8" t="s">
        <v>102</v>
      </c>
      <c r="S10" s="43" t="s">
        <v>140</v>
      </c>
      <c r="T10" s="60" t="s">
        <v>178</v>
      </c>
    </row>
    <row r="11" spans="2:20" s="4" customFormat="1" ht="18" customHeight="1">
      <c r="B11" s="107" t="s">
        <v>2405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</row>
    <row r="12" spans="2:20">
      <c r="B12" s="110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0" t="s">
        <v>100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0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7.855468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0" style="1" bestFit="1" customWidth="1"/>
    <col min="16" max="16" width="13" style="1" bestFit="1" customWidth="1"/>
    <col min="17" max="17" width="8.85546875" style="1" bestFit="1" customWidth="1"/>
    <col min="18" max="18" width="8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134</v>
      </c>
      <c r="C1" s="46" t="s" vm="1">
        <v>214</v>
      </c>
    </row>
    <row r="2" spans="2:21">
      <c r="B2" s="46" t="s">
        <v>133</v>
      </c>
      <c r="C2" s="46" t="s">
        <v>2403</v>
      </c>
    </row>
    <row r="3" spans="2:21">
      <c r="B3" s="46" t="s">
        <v>135</v>
      </c>
      <c r="C3" s="68" t="s">
        <v>2404</v>
      </c>
    </row>
    <row r="4" spans="2:21">
      <c r="B4" s="46" t="s">
        <v>136</v>
      </c>
      <c r="C4" s="68">
        <v>14244</v>
      </c>
    </row>
    <row r="6" spans="2:21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</row>
    <row r="7" spans="2:21" ht="26.25" customHeight="1">
      <c r="B7" s="134" t="s">
        <v>79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</row>
    <row r="8" spans="2:21" s="3" customFormat="1" ht="78.75">
      <c r="B8" s="21" t="s">
        <v>103</v>
      </c>
      <c r="C8" s="29" t="s">
        <v>40</v>
      </c>
      <c r="D8" s="29" t="s">
        <v>107</v>
      </c>
      <c r="E8" s="29" t="s">
        <v>177</v>
      </c>
      <c r="F8" s="29" t="s">
        <v>105</v>
      </c>
      <c r="G8" s="29" t="s">
        <v>58</v>
      </c>
      <c r="H8" s="29" t="s">
        <v>14</v>
      </c>
      <c r="I8" s="29" t="s">
        <v>59</v>
      </c>
      <c r="J8" s="29" t="s">
        <v>92</v>
      </c>
      <c r="K8" s="29" t="s">
        <v>17</v>
      </c>
      <c r="L8" s="29" t="s">
        <v>91</v>
      </c>
      <c r="M8" s="29" t="s">
        <v>16</v>
      </c>
      <c r="N8" s="29" t="s">
        <v>18</v>
      </c>
      <c r="O8" s="12" t="s">
        <v>190</v>
      </c>
      <c r="P8" s="29" t="s">
        <v>189</v>
      </c>
      <c r="Q8" s="29" t="s">
        <v>204</v>
      </c>
      <c r="R8" s="29" t="s">
        <v>54</v>
      </c>
      <c r="S8" s="12" t="s">
        <v>53</v>
      </c>
      <c r="T8" s="29" t="s">
        <v>137</v>
      </c>
      <c r="U8" s="13" t="s">
        <v>139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197</v>
      </c>
      <c r="P9" s="31"/>
      <c r="Q9" s="15" t="s">
        <v>193</v>
      </c>
      <c r="R9" s="31" t="s">
        <v>193</v>
      </c>
      <c r="S9" s="15" t="s">
        <v>19</v>
      </c>
      <c r="T9" s="31" t="s">
        <v>193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101</v>
      </c>
      <c r="R10" s="18" t="s">
        <v>102</v>
      </c>
      <c r="S10" s="18" t="s">
        <v>140</v>
      </c>
      <c r="T10" s="18" t="s">
        <v>178</v>
      </c>
      <c r="U10" s="19" t="s">
        <v>199</v>
      </c>
    </row>
    <row r="11" spans="2:21" s="4" customFormat="1" ht="18" customHeight="1">
      <c r="B11" s="75" t="s">
        <v>33</v>
      </c>
      <c r="C11" s="75"/>
      <c r="D11" s="76"/>
      <c r="E11" s="76"/>
      <c r="F11" s="75"/>
      <c r="G11" s="76"/>
      <c r="H11" s="75"/>
      <c r="I11" s="75"/>
      <c r="J11" s="98"/>
      <c r="K11" s="78">
        <v>4.6200999524147832</v>
      </c>
      <c r="L11" s="76"/>
      <c r="M11" s="77"/>
      <c r="N11" s="77">
        <v>4.9473651699212792E-2</v>
      </c>
      <c r="O11" s="78"/>
      <c r="P11" s="99"/>
      <c r="Q11" s="78">
        <v>0.6397672900000001</v>
      </c>
      <c r="R11" s="78">
        <f>R12+R258</f>
        <v>181.43301369000002</v>
      </c>
      <c r="S11" s="79"/>
      <c r="T11" s="79">
        <f t="shared" ref="T11:T42" si="0">IFERROR(R11/$R$11,0)</f>
        <v>1</v>
      </c>
      <c r="U11" s="79">
        <f>R11/'סכום נכסי הקרן'!$C$42</f>
        <v>0.24529939962636266</v>
      </c>
    </row>
    <row r="12" spans="2:21">
      <c r="B12" s="80" t="s">
        <v>184</v>
      </c>
      <c r="C12" s="81"/>
      <c r="D12" s="82"/>
      <c r="E12" s="82"/>
      <c r="F12" s="81"/>
      <c r="G12" s="82"/>
      <c r="H12" s="81"/>
      <c r="I12" s="81"/>
      <c r="J12" s="100"/>
      <c r="K12" s="84">
        <v>4.5211426636849747</v>
      </c>
      <c r="L12" s="82"/>
      <c r="M12" s="83"/>
      <c r="N12" s="83">
        <v>4.1282394181741761E-2</v>
      </c>
      <c r="O12" s="84"/>
      <c r="P12" s="101"/>
      <c r="Q12" s="84">
        <v>0.6397672900000001</v>
      </c>
      <c r="R12" s="84">
        <f>R13+R168+R252</f>
        <v>140.66569985300001</v>
      </c>
      <c r="S12" s="85"/>
      <c r="T12" s="85">
        <f t="shared" si="0"/>
        <v>0.77530377185567867</v>
      </c>
      <c r="U12" s="85">
        <f>R12/'סכום נכסי הקרן'!$C$42</f>
        <v>0.19018154976425242</v>
      </c>
    </row>
    <row r="13" spans="2:21">
      <c r="B13" s="86" t="s">
        <v>32</v>
      </c>
      <c r="C13" s="81"/>
      <c r="D13" s="82"/>
      <c r="E13" s="82"/>
      <c r="F13" s="81"/>
      <c r="G13" s="82"/>
      <c r="H13" s="81"/>
      <c r="I13" s="81"/>
      <c r="J13" s="100"/>
      <c r="K13" s="84">
        <v>4.6381138263644122</v>
      </c>
      <c r="L13" s="82"/>
      <c r="M13" s="83"/>
      <c r="N13" s="83">
        <v>3.7292289397724658E-2</v>
      </c>
      <c r="O13" s="84"/>
      <c r="P13" s="101"/>
      <c r="Q13" s="84">
        <v>0.53325579400000012</v>
      </c>
      <c r="R13" s="84">
        <f>SUM(R14:R166)</f>
        <v>115.98798293600001</v>
      </c>
      <c r="S13" s="85"/>
      <c r="T13" s="85">
        <f t="shared" si="0"/>
        <v>0.63928819004340265</v>
      </c>
      <c r="U13" s="85">
        <f>R13/'סכום נכסי הקרן'!$C$42</f>
        <v>0.15681700920587069</v>
      </c>
    </row>
    <row r="14" spans="2:21">
      <c r="B14" s="87" t="s">
        <v>286</v>
      </c>
      <c r="C14" s="111">
        <v>6040372</v>
      </c>
      <c r="D14" s="89" t="s">
        <v>108</v>
      </c>
      <c r="E14" s="89" t="s">
        <v>287</v>
      </c>
      <c r="F14" s="88" t="s">
        <v>288</v>
      </c>
      <c r="G14" s="89" t="s">
        <v>289</v>
      </c>
      <c r="H14" s="88" t="s">
        <v>290</v>
      </c>
      <c r="I14" s="88" t="s">
        <v>119</v>
      </c>
      <c r="J14" s="102"/>
      <c r="K14" s="91">
        <v>1.7300002052678032</v>
      </c>
      <c r="L14" s="89" t="s">
        <v>121</v>
      </c>
      <c r="M14" s="90">
        <v>8.3000000000000001E-3</v>
      </c>
      <c r="N14" s="90">
        <v>2.4736842105263154E-2</v>
      </c>
      <c r="O14" s="91">
        <v>1.8000000000000004E-5</v>
      </c>
      <c r="P14" s="103">
        <v>108.5</v>
      </c>
      <c r="Q14" s="91"/>
      <c r="R14" s="91">
        <v>1.9000000000000005E-8</v>
      </c>
      <c r="S14" s="92">
        <v>5.9173620662902357E-15</v>
      </c>
      <c r="T14" s="92">
        <f t="shared" si="0"/>
        <v>1.0472184534433063E-10</v>
      </c>
      <c r="U14" s="92">
        <f>R14/'סכום נכסי הקרן'!$C$42</f>
        <v>2.5688205790729104E-11</v>
      </c>
    </row>
    <row r="15" spans="2:21">
      <c r="B15" s="87" t="s">
        <v>291</v>
      </c>
      <c r="C15" s="111">
        <v>2310217</v>
      </c>
      <c r="D15" s="89" t="s">
        <v>108</v>
      </c>
      <c r="E15" s="89" t="s">
        <v>287</v>
      </c>
      <c r="F15" s="88" t="s">
        <v>292</v>
      </c>
      <c r="G15" s="89" t="s">
        <v>289</v>
      </c>
      <c r="H15" s="88" t="s">
        <v>290</v>
      </c>
      <c r="I15" s="88" t="s">
        <v>119</v>
      </c>
      <c r="J15" s="102"/>
      <c r="K15" s="91">
        <v>1</v>
      </c>
      <c r="L15" s="89" t="s">
        <v>121</v>
      </c>
      <c r="M15" s="90">
        <v>8.6E-3</v>
      </c>
      <c r="N15" s="90">
        <v>2.5999999999999995E-2</v>
      </c>
      <c r="O15" s="91">
        <v>9.0000000000000019E-6</v>
      </c>
      <c r="P15" s="103">
        <v>110.38</v>
      </c>
      <c r="Q15" s="91"/>
      <c r="R15" s="91">
        <v>1.0000000000000002E-8</v>
      </c>
      <c r="S15" s="92">
        <v>3.5980556107479529E-15</v>
      </c>
      <c r="T15" s="92">
        <f t="shared" si="0"/>
        <v>5.5116760707542433E-11</v>
      </c>
      <c r="U15" s="92">
        <f>R15/'סכום נכסי הקרן'!$C$42</f>
        <v>1.3520108310910054E-11</v>
      </c>
    </row>
    <row r="16" spans="2:21">
      <c r="B16" s="87" t="s">
        <v>293</v>
      </c>
      <c r="C16" s="111">
        <v>2310282</v>
      </c>
      <c r="D16" s="89" t="s">
        <v>108</v>
      </c>
      <c r="E16" s="89" t="s">
        <v>287</v>
      </c>
      <c r="F16" s="88" t="s">
        <v>292</v>
      </c>
      <c r="G16" s="89" t="s">
        <v>289</v>
      </c>
      <c r="H16" s="88" t="s">
        <v>290</v>
      </c>
      <c r="I16" s="88" t="s">
        <v>119</v>
      </c>
      <c r="J16" s="102"/>
      <c r="K16" s="91">
        <v>2.7200000009813987</v>
      </c>
      <c r="L16" s="89" t="s">
        <v>121</v>
      </c>
      <c r="M16" s="90">
        <v>3.8E-3</v>
      </c>
      <c r="N16" s="90">
        <v>2.3900000000934667E-2</v>
      </c>
      <c r="O16" s="91">
        <v>822.92210300000011</v>
      </c>
      <c r="P16" s="103">
        <v>104.01</v>
      </c>
      <c r="Q16" s="91"/>
      <c r="R16" s="91">
        <v>0.85592122800000014</v>
      </c>
      <c r="S16" s="92">
        <v>2.7430736766666671E-7</v>
      </c>
      <c r="T16" s="92">
        <f t="shared" si="0"/>
        <v>4.7175605508181871E-3</v>
      </c>
      <c r="U16" s="92">
        <f>R16/'סכום נכסי הקרן'!$C$42</f>
        <v>1.157214770816714E-3</v>
      </c>
    </row>
    <row r="17" spans="2:21">
      <c r="B17" s="87" t="s">
        <v>294</v>
      </c>
      <c r="C17" s="111">
        <v>2310381</v>
      </c>
      <c r="D17" s="89" t="s">
        <v>108</v>
      </c>
      <c r="E17" s="89" t="s">
        <v>287</v>
      </c>
      <c r="F17" s="88" t="s">
        <v>292</v>
      </c>
      <c r="G17" s="89" t="s">
        <v>289</v>
      </c>
      <c r="H17" s="88" t="s">
        <v>290</v>
      </c>
      <c r="I17" s="88" t="s">
        <v>119</v>
      </c>
      <c r="J17" s="102"/>
      <c r="K17" s="91">
        <v>6.7099999708019382</v>
      </c>
      <c r="L17" s="89" t="s">
        <v>121</v>
      </c>
      <c r="M17" s="90">
        <v>2E-3</v>
      </c>
      <c r="N17" s="90">
        <v>2.3999999918894274E-2</v>
      </c>
      <c r="O17" s="91">
        <v>127.96664400000002</v>
      </c>
      <c r="P17" s="103">
        <v>96.35</v>
      </c>
      <c r="Q17" s="91"/>
      <c r="R17" s="91">
        <v>0.12329586000000003</v>
      </c>
      <c r="S17" s="92">
        <v>1.335194509250719E-7</v>
      </c>
      <c r="T17" s="92">
        <f t="shared" si="0"/>
        <v>6.7956684118506533E-4</v>
      </c>
      <c r="U17" s="92">
        <f>R17/'סכום נכסי הקרן'!$C$42</f>
        <v>1.6669733814868027E-4</v>
      </c>
    </row>
    <row r="18" spans="2:21">
      <c r="B18" s="87" t="s">
        <v>295</v>
      </c>
      <c r="C18" s="111">
        <v>1158476</v>
      </c>
      <c r="D18" s="89" t="s">
        <v>108</v>
      </c>
      <c r="E18" s="89" t="s">
        <v>287</v>
      </c>
      <c r="F18" s="88" t="s">
        <v>296</v>
      </c>
      <c r="G18" s="89" t="s">
        <v>117</v>
      </c>
      <c r="H18" s="88" t="s">
        <v>297</v>
      </c>
      <c r="I18" s="88" t="s">
        <v>298</v>
      </c>
      <c r="J18" s="102"/>
      <c r="K18" s="91">
        <v>12.159999999847424</v>
      </c>
      <c r="L18" s="89" t="s">
        <v>121</v>
      </c>
      <c r="M18" s="90">
        <v>2.07E-2</v>
      </c>
      <c r="N18" s="90">
        <v>2.6900000001101931E-2</v>
      </c>
      <c r="O18" s="91">
        <v>2303.5164329999998</v>
      </c>
      <c r="P18" s="103">
        <v>102.43</v>
      </c>
      <c r="Q18" s="91"/>
      <c r="R18" s="91">
        <v>2.3594919460000003</v>
      </c>
      <c r="S18" s="92">
        <v>6.763598852536553E-7</v>
      </c>
      <c r="T18" s="92">
        <f t="shared" si="0"/>
        <v>1.3004755297905563E-2</v>
      </c>
      <c r="U18" s="92">
        <f>R18/'סכום נכסי הקרן'!$C$42</f>
        <v>3.1900586668639937E-3</v>
      </c>
    </row>
    <row r="19" spans="2:21">
      <c r="B19" s="87" t="s">
        <v>299</v>
      </c>
      <c r="C19" s="111">
        <v>1145564</v>
      </c>
      <c r="D19" s="89" t="s">
        <v>108</v>
      </c>
      <c r="E19" s="89" t="s">
        <v>287</v>
      </c>
      <c r="F19" s="88" t="s">
        <v>300</v>
      </c>
      <c r="G19" s="89" t="s">
        <v>301</v>
      </c>
      <c r="H19" s="88" t="s">
        <v>290</v>
      </c>
      <c r="I19" s="88" t="s">
        <v>119</v>
      </c>
      <c r="J19" s="102"/>
      <c r="K19" s="91">
        <v>2.1300002722132607</v>
      </c>
      <c r="L19" s="89" t="s">
        <v>121</v>
      </c>
      <c r="M19" s="90">
        <v>8.3000000000000001E-3</v>
      </c>
      <c r="N19" s="90">
        <v>2.3529411764705889E-2</v>
      </c>
      <c r="O19" s="91">
        <v>1.5999999999999999E-5</v>
      </c>
      <c r="P19" s="103">
        <v>109</v>
      </c>
      <c r="Q19" s="91"/>
      <c r="R19" s="91">
        <v>1.7E-8</v>
      </c>
      <c r="S19" s="92">
        <v>1.1608673362259245E-14</v>
      </c>
      <c r="T19" s="92">
        <f t="shared" si="0"/>
        <v>9.3698493202822127E-11</v>
      </c>
      <c r="U19" s="92">
        <f>R19/'סכום נכסי הקרן'!$C$42</f>
        <v>2.2984184128547088E-11</v>
      </c>
    </row>
    <row r="20" spans="2:21">
      <c r="B20" s="87" t="s">
        <v>302</v>
      </c>
      <c r="C20" s="111">
        <v>6620496</v>
      </c>
      <c r="D20" s="89" t="s">
        <v>108</v>
      </c>
      <c r="E20" s="89" t="s">
        <v>287</v>
      </c>
      <c r="F20" s="88" t="s">
        <v>303</v>
      </c>
      <c r="G20" s="89" t="s">
        <v>289</v>
      </c>
      <c r="H20" s="88" t="s">
        <v>290</v>
      </c>
      <c r="I20" s="88" t="s">
        <v>119</v>
      </c>
      <c r="J20" s="102"/>
      <c r="K20" s="91">
        <v>4.04</v>
      </c>
      <c r="L20" s="89" t="s">
        <v>121</v>
      </c>
      <c r="M20" s="90">
        <v>1E-3</v>
      </c>
      <c r="N20" s="90">
        <v>2.3750000000000004E-2</v>
      </c>
      <c r="O20" s="91">
        <v>7.9999999999999996E-6</v>
      </c>
      <c r="P20" s="103">
        <v>99.07</v>
      </c>
      <c r="Q20" s="91"/>
      <c r="R20" s="91">
        <v>7.9999999999999988E-9</v>
      </c>
      <c r="S20" s="92">
        <v>2.6955238669769751E-15</v>
      </c>
      <c r="T20" s="92">
        <f t="shared" si="0"/>
        <v>4.4093408566033931E-11</v>
      </c>
      <c r="U20" s="92">
        <f>R20/'סכום נכסי הקרן'!$C$42</f>
        <v>1.0816086648728039E-11</v>
      </c>
    </row>
    <row r="21" spans="2:21">
      <c r="B21" s="87" t="s">
        <v>304</v>
      </c>
      <c r="C21" s="111">
        <v>1199850</v>
      </c>
      <c r="D21" s="89" t="s">
        <v>108</v>
      </c>
      <c r="E21" s="89" t="s">
        <v>287</v>
      </c>
      <c r="F21" s="88" t="s">
        <v>303</v>
      </c>
      <c r="G21" s="89" t="s">
        <v>289</v>
      </c>
      <c r="H21" s="88" t="s">
        <v>290</v>
      </c>
      <c r="I21" s="88" t="s">
        <v>119</v>
      </c>
      <c r="J21" s="102"/>
      <c r="K21" s="91">
        <v>2.5299999999999998</v>
      </c>
      <c r="L21" s="89" t="s">
        <v>121</v>
      </c>
      <c r="M21" s="90">
        <v>6.0000000000000001E-3</v>
      </c>
      <c r="N21" s="90"/>
      <c r="O21" s="91">
        <v>2.0000000000000005E-5</v>
      </c>
      <c r="P21" s="103">
        <v>107.75</v>
      </c>
      <c r="Q21" s="91"/>
      <c r="R21" s="91">
        <v>2.1000000000000003E-8</v>
      </c>
      <c r="S21" s="92">
        <v>1.7984438948014242E-14</v>
      </c>
      <c r="T21" s="92">
        <f t="shared" si="0"/>
        <v>1.1574519748583911E-10</v>
      </c>
      <c r="U21" s="92">
        <f>R21/'סכום נכסי הקרן'!$C$42</f>
        <v>2.8392227452911113E-11</v>
      </c>
    </row>
    <row r="22" spans="2:21">
      <c r="B22" s="87" t="s">
        <v>305</v>
      </c>
      <c r="C22" s="111">
        <v>1199868</v>
      </c>
      <c r="D22" s="89" t="s">
        <v>108</v>
      </c>
      <c r="E22" s="89" t="s">
        <v>287</v>
      </c>
      <c r="F22" s="88" t="s">
        <v>303</v>
      </c>
      <c r="G22" s="89" t="s">
        <v>289</v>
      </c>
      <c r="H22" s="88" t="s">
        <v>290</v>
      </c>
      <c r="I22" s="88" t="s">
        <v>119</v>
      </c>
      <c r="J22" s="102"/>
      <c r="K22" s="91">
        <v>3.47</v>
      </c>
      <c r="L22" s="89" t="s">
        <v>121</v>
      </c>
      <c r="M22" s="90">
        <v>1.7500000000000002E-2</v>
      </c>
      <c r="N22" s="90"/>
      <c r="O22" s="91">
        <v>3.1000000000000008E-5</v>
      </c>
      <c r="P22" s="103">
        <v>109.67</v>
      </c>
      <c r="Q22" s="91"/>
      <c r="R22" s="91">
        <v>3.4E-8</v>
      </c>
      <c r="S22" s="92">
        <v>9.3884324012309494E-15</v>
      </c>
      <c r="T22" s="92">
        <f t="shared" si="0"/>
        <v>1.8739698640564425E-10</v>
      </c>
      <c r="U22" s="92">
        <f>R22/'סכום נכסי הקרן'!$C$42</f>
        <v>4.5968368257094176E-11</v>
      </c>
    </row>
    <row r="23" spans="2:21">
      <c r="B23" s="87" t="s">
        <v>306</v>
      </c>
      <c r="C23" s="111">
        <v>6000210</v>
      </c>
      <c r="D23" s="89" t="s">
        <v>108</v>
      </c>
      <c r="E23" s="89" t="s">
        <v>287</v>
      </c>
      <c r="F23" s="88" t="s">
        <v>307</v>
      </c>
      <c r="G23" s="89" t="s">
        <v>308</v>
      </c>
      <c r="H23" s="88" t="s">
        <v>309</v>
      </c>
      <c r="I23" s="88" t="s">
        <v>119</v>
      </c>
      <c r="J23" s="102"/>
      <c r="K23" s="91">
        <v>4.199999999075148</v>
      </c>
      <c r="L23" s="89" t="s">
        <v>121</v>
      </c>
      <c r="M23" s="90">
        <v>3.85E-2</v>
      </c>
      <c r="N23" s="90">
        <v>2.5199999994450883E-2</v>
      </c>
      <c r="O23" s="91">
        <v>1793.8662540000003</v>
      </c>
      <c r="P23" s="103">
        <v>120.55</v>
      </c>
      <c r="Q23" s="91"/>
      <c r="R23" s="91">
        <v>2.162505785</v>
      </c>
      <c r="S23" s="92">
        <v>6.9458857225167883E-7</v>
      </c>
      <c r="T23" s="92">
        <f t="shared" si="0"/>
        <v>1.1919031388052118E-2</v>
      </c>
      <c r="U23" s="92">
        <f>R23/'סכום נכסי הקרן'!$C$42</f>
        <v>2.9237312436169566E-3</v>
      </c>
    </row>
    <row r="24" spans="2:21">
      <c r="B24" s="87" t="s">
        <v>310</v>
      </c>
      <c r="C24" s="111">
        <v>6000236</v>
      </c>
      <c r="D24" s="89" t="s">
        <v>108</v>
      </c>
      <c r="E24" s="89" t="s">
        <v>287</v>
      </c>
      <c r="F24" s="88" t="s">
        <v>307</v>
      </c>
      <c r="G24" s="89" t="s">
        <v>308</v>
      </c>
      <c r="H24" s="88" t="s">
        <v>309</v>
      </c>
      <c r="I24" s="88" t="s">
        <v>119</v>
      </c>
      <c r="J24" s="102"/>
      <c r="K24" s="91">
        <v>1.8599999996610179</v>
      </c>
      <c r="L24" s="89" t="s">
        <v>121</v>
      </c>
      <c r="M24" s="90">
        <v>4.4999999999999998E-2</v>
      </c>
      <c r="N24" s="90">
        <v>2.6300000003954785E-2</v>
      </c>
      <c r="O24" s="91">
        <v>754.92866300000014</v>
      </c>
      <c r="P24" s="103">
        <v>117.23</v>
      </c>
      <c r="Q24" s="91"/>
      <c r="R24" s="91">
        <v>0.8850028550000002</v>
      </c>
      <c r="S24" s="92">
        <v>2.554227843025134E-7</v>
      </c>
      <c r="T24" s="92">
        <f t="shared" si="0"/>
        <v>4.8778490584526872E-3</v>
      </c>
      <c r="U24" s="92">
        <f>R24/'סכום נכסי הקרן'!$C$42</f>
        <v>1.1965334455064625E-3</v>
      </c>
    </row>
    <row r="25" spans="2:21">
      <c r="B25" s="87" t="s">
        <v>311</v>
      </c>
      <c r="C25" s="111">
        <v>6000285</v>
      </c>
      <c r="D25" s="89" t="s">
        <v>108</v>
      </c>
      <c r="E25" s="89" t="s">
        <v>287</v>
      </c>
      <c r="F25" s="88" t="s">
        <v>307</v>
      </c>
      <c r="G25" s="89" t="s">
        <v>308</v>
      </c>
      <c r="H25" s="88" t="s">
        <v>309</v>
      </c>
      <c r="I25" s="88" t="s">
        <v>119</v>
      </c>
      <c r="J25" s="102"/>
      <c r="K25" s="91">
        <v>6.6600000001951249</v>
      </c>
      <c r="L25" s="89" t="s">
        <v>121</v>
      </c>
      <c r="M25" s="90">
        <v>2.3900000000000001E-2</v>
      </c>
      <c r="N25" s="90">
        <v>2.8200000000418127E-2</v>
      </c>
      <c r="O25" s="91">
        <v>2656.1320689999998</v>
      </c>
      <c r="P25" s="103">
        <v>108.05</v>
      </c>
      <c r="Q25" s="91"/>
      <c r="R25" s="91">
        <v>2.8699506340000003</v>
      </c>
      <c r="S25" s="92">
        <v>6.8295988452997922E-7</v>
      </c>
      <c r="T25" s="92">
        <f t="shared" si="0"/>
        <v>1.5818238233663767E-2</v>
      </c>
      <c r="U25" s="92">
        <f>R25/'סכום נכסי הקרן'!$C$42</f>
        <v>3.8802043418644976E-3</v>
      </c>
    </row>
    <row r="26" spans="2:21">
      <c r="B26" s="87" t="s">
        <v>312</v>
      </c>
      <c r="C26" s="111">
        <v>6000384</v>
      </c>
      <c r="D26" s="89" t="s">
        <v>108</v>
      </c>
      <c r="E26" s="89" t="s">
        <v>287</v>
      </c>
      <c r="F26" s="88" t="s">
        <v>307</v>
      </c>
      <c r="G26" s="89" t="s">
        <v>308</v>
      </c>
      <c r="H26" s="88" t="s">
        <v>309</v>
      </c>
      <c r="I26" s="88" t="s">
        <v>119</v>
      </c>
      <c r="J26" s="102"/>
      <c r="K26" s="91">
        <v>3.750000003670098</v>
      </c>
      <c r="L26" s="89" t="s">
        <v>121</v>
      </c>
      <c r="M26" s="90">
        <v>0.01</v>
      </c>
      <c r="N26" s="90">
        <v>2.3700000011744313E-2</v>
      </c>
      <c r="O26" s="91">
        <v>260.88881500000008</v>
      </c>
      <c r="P26" s="103">
        <v>104.44</v>
      </c>
      <c r="Q26" s="91"/>
      <c r="R26" s="91">
        <v>0.27247226400000008</v>
      </c>
      <c r="S26" s="92">
        <v>2.1709238097060854E-7</v>
      </c>
      <c r="T26" s="92">
        <f t="shared" si="0"/>
        <v>1.501778857433033E-3</v>
      </c>
      <c r="U26" s="92">
        <f>R26/'סכום נכסי הקרן'!$C$42</f>
        <v>3.683854520998879E-4</v>
      </c>
    </row>
    <row r="27" spans="2:21">
      <c r="B27" s="87" t="s">
        <v>313</v>
      </c>
      <c r="C27" s="111">
        <v>6000392</v>
      </c>
      <c r="D27" s="89" t="s">
        <v>108</v>
      </c>
      <c r="E27" s="89" t="s">
        <v>287</v>
      </c>
      <c r="F27" s="88" t="s">
        <v>307</v>
      </c>
      <c r="G27" s="89" t="s">
        <v>308</v>
      </c>
      <c r="H27" s="88" t="s">
        <v>309</v>
      </c>
      <c r="I27" s="88" t="s">
        <v>119</v>
      </c>
      <c r="J27" s="102"/>
      <c r="K27" s="91">
        <v>11.640000003017937</v>
      </c>
      <c r="L27" s="89" t="s">
        <v>121</v>
      </c>
      <c r="M27" s="90">
        <v>1.2500000000000001E-2</v>
      </c>
      <c r="N27" s="90">
        <v>2.9000000006771012E-2</v>
      </c>
      <c r="O27" s="91">
        <v>1134.8176820000001</v>
      </c>
      <c r="P27" s="103">
        <v>91.1</v>
      </c>
      <c r="Q27" s="91"/>
      <c r="R27" s="91">
        <v>1.0338188670000001</v>
      </c>
      <c r="S27" s="92">
        <v>2.6441107172656018E-7</v>
      </c>
      <c r="T27" s="92">
        <f t="shared" si="0"/>
        <v>5.6980747107381637E-3</v>
      </c>
      <c r="U27" s="92">
        <f>R27/'סכום נכסי הקרן'!$C$42</f>
        <v>1.3977343055702315E-3</v>
      </c>
    </row>
    <row r="28" spans="2:21">
      <c r="B28" s="87" t="s">
        <v>314</v>
      </c>
      <c r="C28" s="111">
        <v>1196781</v>
      </c>
      <c r="D28" s="89" t="s">
        <v>108</v>
      </c>
      <c r="E28" s="89" t="s">
        <v>287</v>
      </c>
      <c r="F28" s="88" t="s">
        <v>307</v>
      </c>
      <c r="G28" s="89" t="s">
        <v>308</v>
      </c>
      <c r="H28" s="88" t="s">
        <v>309</v>
      </c>
      <c r="I28" s="88" t="s">
        <v>119</v>
      </c>
      <c r="J28" s="102"/>
      <c r="K28" s="91">
        <v>8.4299999744203422</v>
      </c>
      <c r="L28" s="89" t="s">
        <v>121</v>
      </c>
      <c r="M28" s="90">
        <v>0.03</v>
      </c>
      <c r="N28" s="90">
        <v>2.8899999895003609E-2</v>
      </c>
      <c r="O28" s="91">
        <v>137.78972700000003</v>
      </c>
      <c r="P28" s="103">
        <v>102.99</v>
      </c>
      <c r="Q28" s="91"/>
      <c r="R28" s="91">
        <v>0.14190964100000003</v>
      </c>
      <c r="S28" s="92">
        <v>1.2372914676196978E-7</v>
      </c>
      <c r="T28" s="92">
        <f t="shared" si="0"/>
        <v>7.8215997250902529E-4</v>
      </c>
      <c r="U28" s="92">
        <f>R28/'סכום נכסי הקרן'!$C$42</f>
        <v>1.9186337166823622E-4</v>
      </c>
    </row>
    <row r="29" spans="2:21">
      <c r="B29" s="87" t="s">
        <v>315</v>
      </c>
      <c r="C29" s="111">
        <v>1196799</v>
      </c>
      <c r="D29" s="89" t="s">
        <v>108</v>
      </c>
      <c r="E29" s="89" t="s">
        <v>287</v>
      </c>
      <c r="F29" s="88" t="s">
        <v>307</v>
      </c>
      <c r="G29" s="89" t="s">
        <v>308</v>
      </c>
      <c r="H29" s="88" t="s">
        <v>309</v>
      </c>
      <c r="I29" s="88" t="s">
        <v>119</v>
      </c>
      <c r="J29" s="102"/>
      <c r="K29" s="91">
        <v>11.160000004347694</v>
      </c>
      <c r="L29" s="89" t="s">
        <v>121</v>
      </c>
      <c r="M29" s="90">
        <v>3.2000000000000001E-2</v>
      </c>
      <c r="N29" s="90">
        <v>2.920000000961509E-2</v>
      </c>
      <c r="O29" s="91">
        <v>908.58282000000008</v>
      </c>
      <c r="P29" s="103">
        <v>105.31</v>
      </c>
      <c r="Q29" s="91"/>
      <c r="R29" s="91">
        <v>0.95682862400000013</v>
      </c>
      <c r="S29" s="92">
        <v>6.6630304088095058E-7</v>
      </c>
      <c r="T29" s="92">
        <f t="shared" si="0"/>
        <v>5.2737294307135087E-3</v>
      </c>
      <c r="U29" s="92">
        <f>R29/'סכום נכסי הקרן'!$C$42</f>
        <v>1.293642663145903E-3</v>
      </c>
    </row>
    <row r="30" spans="2:21">
      <c r="B30" s="87" t="s">
        <v>316</v>
      </c>
      <c r="C30" s="111">
        <v>1147503</v>
      </c>
      <c r="D30" s="89" t="s">
        <v>108</v>
      </c>
      <c r="E30" s="89" t="s">
        <v>287</v>
      </c>
      <c r="F30" s="88" t="s">
        <v>317</v>
      </c>
      <c r="G30" s="89" t="s">
        <v>117</v>
      </c>
      <c r="H30" s="88" t="s">
        <v>309</v>
      </c>
      <c r="I30" s="88" t="s">
        <v>119</v>
      </c>
      <c r="J30" s="102"/>
      <c r="K30" s="91">
        <v>6.2399999926900751</v>
      </c>
      <c r="L30" s="89" t="s">
        <v>121</v>
      </c>
      <c r="M30" s="90">
        <v>2.6499999999999999E-2</v>
      </c>
      <c r="N30" s="90">
        <v>2.6499999970629767E-2</v>
      </c>
      <c r="O30" s="91">
        <v>271.75658000000004</v>
      </c>
      <c r="P30" s="103">
        <v>112.76</v>
      </c>
      <c r="Q30" s="91"/>
      <c r="R30" s="91">
        <v>0.30643272600000004</v>
      </c>
      <c r="S30" s="92">
        <v>1.8171816626939214E-7</v>
      </c>
      <c r="T30" s="92">
        <f t="shared" si="0"/>
        <v>1.6889579231901917E-3</v>
      </c>
      <c r="U30" s="92">
        <f>R30/'סכום נכסי הקרן'!$C$42</f>
        <v>4.1430036455274231E-4</v>
      </c>
    </row>
    <row r="31" spans="2:21">
      <c r="B31" s="87" t="s">
        <v>318</v>
      </c>
      <c r="C31" s="111">
        <v>1134436</v>
      </c>
      <c r="D31" s="89" t="s">
        <v>108</v>
      </c>
      <c r="E31" s="89" t="s">
        <v>287</v>
      </c>
      <c r="F31" s="88" t="s">
        <v>319</v>
      </c>
      <c r="G31" s="89" t="s">
        <v>301</v>
      </c>
      <c r="H31" s="88" t="s">
        <v>320</v>
      </c>
      <c r="I31" s="88" t="s">
        <v>298</v>
      </c>
      <c r="J31" s="102"/>
      <c r="K31" s="91">
        <v>1</v>
      </c>
      <c r="L31" s="89" t="s">
        <v>121</v>
      </c>
      <c r="M31" s="90">
        <v>6.5000000000000006E-3</v>
      </c>
      <c r="N31" s="90">
        <v>2.5500000026608821E-2</v>
      </c>
      <c r="O31" s="91">
        <v>102.84019600000002</v>
      </c>
      <c r="P31" s="103">
        <v>109.23</v>
      </c>
      <c r="Q31" s="91">
        <v>4.1220800000000012E-4</v>
      </c>
      <c r="R31" s="91">
        <v>0.11274455400000001</v>
      </c>
      <c r="S31" s="92">
        <v>9.4195213620946337E-8</v>
      </c>
      <c r="T31" s="92">
        <f t="shared" si="0"/>
        <v>6.2141146038965955E-4</v>
      </c>
      <c r="U31" s="92">
        <f>R31/'סכום נכסי הקרן'!$C$42</f>
        <v>1.5243185815452473E-4</v>
      </c>
    </row>
    <row r="32" spans="2:21">
      <c r="B32" s="87" t="s">
        <v>321</v>
      </c>
      <c r="C32" s="111">
        <v>1138650</v>
      </c>
      <c r="D32" s="89" t="s">
        <v>108</v>
      </c>
      <c r="E32" s="89" t="s">
        <v>287</v>
      </c>
      <c r="F32" s="88" t="s">
        <v>319</v>
      </c>
      <c r="G32" s="89" t="s">
        <v>301</v>
      </c>
      <c r="H32" s="88" t="s">
        <v>309</v>
      </c>
      <c r="I32" s="88" t="s">
        <v>119</v>
      </c>
      <c r="J32" s="102"/>
      <c r="K32" s="91">
        <v>3.350000000404231</v>
      </c>
      <c r="L32" s="89" t="s">
        <v>121</v>
      </c>
      <c r="M32" s="90">
        <v>1.34E-2</v>
      </c>
      <c r="N32" s="90">
        <v>3.0000000002887366E-2</v>
      </c>
      <c r="O32" s="91">
        <v>3234.6753970000004</v>
      </c>
      <c r="P32" s="103">
        <v>107.07</v>
      </c>
      <c r="Q32" s="91"/>
      <c r="R32" s="91">
        <v>3.4633669560000002</v>
      </c>
      <c r="S32" s="92">
        <v>1.045993858403921E-6</v>
      </c>
      <c r="T32" s="92">
        <f t="shared" si="0"/>
        <v>1.9088956775626161E-2</v>
      </c>
      <c r="U32" s="92">
        <f>R32/'סכום נכסי הקרן'!$C$42</f>
        <v>4.6825096365546853E-3</v>
      </c>
    </row>
    <row r="33" spans="2:21">
      <c r="B33" s="87" t="s">
        <v>322</v>
      </c>
      <c r="C33" s="111">
        <v>1156603</v>
      </c>
      <c r="D33" s="89" t="s">
        <v>108</v>
      </c>
      <c r="E33" s="89" t="s">
        <v>287</v>
      </c>
      <c r="F33" s="88" t="s">
        <v>319</v>
      </c>
      <c r="G33" s="89" t="s">
        <v>301</v>
      </c>
      <c r="H33" s="88" t="s">
        <v>309</v>
      </c>
      <c r="I33" s="88" t="s">
        <v>119</v>
      </c>
      <c r="J33" s="102"/>
      <c r="K33" s="91">
        <v>3.3300000001515899</v>
      </c>
      <c r="L33" s="89" t="s">
        <v>121</v>
      </c>
      <c r="M33" s="90">
        <v>1.77E-2</v>
      </c>
      <c r="N33" s="90">
        <v>3.0100000000342297E-2</v>
      </c>
      <c r="O33" s="91">
        <v>1904.0842800000005</v>
      </c>
      <c r="P33" s="103">
        <v>107.4</v>
      </c>
      <c r="Q33" s="91"/>
      <c r="R33" s="91">
        <v>2.0449864930000006</v>
      </c>
      <c r="S33" s="92">
        <v>6.9066577324201028E-7</v>
      </c>
      <c r="T33" s="92">
        <f t="shared" si="0"/>
        <v>1.1271303118483742E-2</v>
      </c>
      <c r="U33" s="92">
        <f>R33/'סכום נכסי הקרן'!$C$42</f>
        <v>2.7648438879708109E-3</v>
      </c>
    </row>
    <row r="34" spans="2:21">
      <c r="B34" s="87" t="s">
        <v>323</v>
      </c>
      <c r="C34" s="111">
        <v>1156611</v>
      </c>
      <c r="D34" s="89" t="s">
        <v>108</v>
      </c>
      <c r="E34" s="89" t="s">
        <v>287</v>
      </c>
      <c r="F34" s="88" t="s">
        <v>319</v>
      </c>
      <c r="G34" s="89" t="s">
        <v>301</v>
      </c>
      <c r="H34" s="88" t="s">
        <v>309</v>
      </c>
      <c r="I34" s="88" t="s">
        <v>119</v>
      </c>
      <c r="J34" s="102"/>
      <c r="K34" s="91">
        <v>6.3299999999870193</v>
      </c>
      <c r="L34" s="89" t="s">
        <v>121</v>
      </c>
      <c r="M34" s="90">
        <v>2.4799999999999999E-2</v>
      </c>
      <c r="N34" s="90">
        <v>3.1400000000259609E-2</v>
      </c>
      <c r="O34" s="91">
        <v>3580.2579760000003</v>
      </c>
      <c r="P34" s="103">
        <v>107.59</v>
      </c>
      <c r="Q34" s="91"/>
      <c r="R34" s="91">
        <v>3.8519995850000006</v>
      </c>
      <c r="S34" s="92">
        <v>1.0867411878621579E-6</v>
      </c>
      <c r="T34" s="92">
        <f t="shared" si="0"/>
        <v>2.1230973937199776E-2</v>
      </c>
      <c r="U34" s="92">
        <f>R34/'סכום נכסי הקרן'!$C$42</f>
        <v>5.2079451602780576E-3</v>
      </c>
    </row>
    <row r="35" spans="2:21">
      <c r="B35" s="87" t="s">
        <v>324</v>
      </c>
      <c r="C35" s="111">
        <v>1178672</v>
      </c>
      <c r="D35" s="89" t="s">
        <v>108</v>
      </c>
      <c r="E35" s="89" t="s">
        <v>287</v>
      </c>
      <c r="F35" s="88" t="s">
        <v>319</v>
      </c>
      <c r="G35" s="89" t="s">
        <v>301</v>
      </c>
      <c r="H35" s="88" t="s">
        <v>320</v>
      </c>
      <c r="I35" s="88" t="s">
        <v>298</v>
      </c>
      <c r="J35" s="102"/>
      <c r="K35" s="91">
        <v>7.6900000001700448</v>
      </c>
      <c r="L35" s="89" t="s">
        <v>121</v>
      </c>
      <c r="M35" s="90">
        <v>9.0000000000000011E-3</v>
      </c>
      <c r="N35" s="90">
        <v>3.2000000000000001E-2</v>
      </c>
      <c r="O35" s="91">
        <v>1913.6840950000003</v>
      </c>
      <c r="P35" s="103">
        <v>92.19</v>
      </c>
      <c r="Q35" s="91"/>
      <c r="R35" s="91">
        <v>1.7642254300000004</v>
      </c>
      <c r="S35" s="92">
        <v>1.005299493695091E-6</v>
      </c>
      <c r="T35" s="92">
        <f t="shared" si="0"/>
        <v>9.7238390859471155E-3</v>
      </c>
      <c r="U35" s="92">
        <f>R35/'סכום נכסי הקרן'!$C$42</f>
        <v>2.3852518898461864E-3</v>
      </c>
    </row>
    <row r="36" spans="2:21">
      <c r="B36" s="87" t="s">
        <v>325</v>
      </c>
      <c r="C36" s="111">
        <v>1178680</v>
      </c>
      <c r="D36" s="89" t="s">
        <v>108</v>
      </c>
      <c r="E36" s="89" t="s">
        <v>287</v>
      </c>
      <c r="F36" s="88" t="s">
        <v>319</v>
      </c>
      <c r="G36" s="89" t="s">
        <v>301</v>
      </c>
      <c r="H36" s="88" t="s">
        <v>320</v>
      </c>
      <c r="I36" s="88" t="s">
        <v>298</v>
      </c>
      <c r="J36" s="102"/>
      <c r="K36" s="91">
        <v>11.180000000390367</v>
      </c>
      <c r="L36" s="89" t="s">
        <v>121</v>
      </c>
      <c r="M36" s="90">
        <v>1.6899999999999998E-2</v>
      </c>
      <c r="N36" s="90">
        <v>3.3200000002905045E-2</v>
      </c>
      <c r="O36" s="91">
        <v>2393.3361239999999</v>
      </c>
      <c r="P36" s="103">
        <v>92.05</v>
      </c>
      <c r="Q36" s="91"/>
      <c r="R36" s="91">
        <v>2.2030657730000001</v>
      </c>
      <c r="S36" s="92">
        <v>8.9373284539062178E-7</v>
      </c>
      <c r="T36" s="92">
        <f t="shared" si="0"/>
        <v>1.2142584903341799E-2</v>
      </c>
      <c r="U36" s="92">
        <f>R36/'סכום נכסי הקרן'!$C$42</f>
        <v>2.9785687867018777E-3</v>
      </c>
    </row>
    <row r="37" spans="2:21">
      <c r="B37" s="87" t="s">
        <v>326</v>
      </c>
      <c r="C37" s="111">
        <v>1133149</v>
      </c>
      <c r="D37" s="89" t="s">
        <v>108</v>
      </c>
      <c r="E37" s="89" t="s">
        <v>287</v>
      </c>
      <c r="F37" s="88" t="s">
        <v>327</v>
      </c>
      <c r="G37" s="89" t="s">
        <v>301</v>
      </c>
      <c r="H37" s="88" t="s">
        <v>328</v>
      </c>
      <c r="I37" s="88" t="s">
        <v>119</v>
      </c>
      <c r="J37" s="102"/>
      <c r="K37" s="91">
        <v>2.5200000006467715</v>
      </c>
      <c r="L37" s="89" t="s">
        <v>121</v>
      </c>
      <c r="M37" s="90">
        <v>3.2000000000000001E-2</v>
      </c>
      <c r="N37" s="90">
        <v>2.9900000006390721E-2</v>
      </c>
      <c r="O37" s="91">
        <v>1154.4517189999999</v>
      </c>
      <c r="P37" s="103">
        <v>112.5</v>
      </c>
      <c r="Q37" s="91"/>
      <c r="R37" s="91">
        <v>1.2987581830000001</v>
      </c>
      <c r="S37" s="92">
        <v>8.2293569513280713E-7</v>
      </c>
      <c r="T37" s="92">
        <f t="shared" si="0"/>
        <v>7.1583343989373603E-3</v>
      </c>
      <c r="U37" s="92">
        <f>R37/'סכום נכסי הקרן'!$C$42</f>
        <v>1.7559351303840739E-3</v>
      </c>
    </row>
    <row r="38" spans="2:21">
      <c r="B38" s="87" t="s">
        <v>329</v>
      </c>
      <c r="C38" s="111">
        <v>1158609</v>
      </c>
      <c r="D38" s="89" t="s">
        <v>108</v>
      </c>
      <c r="E38" s="89" t="s">
        <v>287</v>
      </c>
      <c r="F38" s="88" t="s">
        <v>327</v>
      </c>
      <c r="G38" s="89" t="s">
        <v>301</v>
      </c>
      <c r="H38" s="88" t="s">
        <v>328</v>
      </c>
      <c r="I38" s="88" t="s">
        <v>119</v>
      </c>
      <c r="J38" s="102"/>
      <c r="K38" s="91">
        <v>4.2899999997821938</v>
      </c>
      <c r="L38" s="89" t="s">
        <v>121</v>
      </c>
      <c r="M38" s="90">
        <v>1.1399999999999999E-2</v>
      </c>
      <c r="N38" s="90">
        <v>3.0999999998444244E-2</v>
      </c>
      <c r="O38" s="91">
        <v>1257.7494780000002</v>
      </c>
      <c r="P38" s="103">
        <v>100.96</v>
      </c>
      <c r="Q38" s="91">
        <v>1.5724039000000002E-2</v>
      </c>
      <c r="R38" s="91">
        <v>1.2855479320000003</v>
      </c>
      <c r="S38" s="92">
        <v>5.3227191139335335E-7</v>
      </c>
      <c r="T38" s="92">
        <f t="shared" si="0"/>
        <v>7.0855237746120037E-3</v>
      </c>
      <c r="U38" s="92">
        <f>R38/'סכום נכסי הקרן'!$C$42</f>
        <v>1.7380747279506434E-3</v>
      </c>
    </row>
    <row r="39" spans="2:21">
      <c r="B39" s="87" t="s">
        <v>330</v>
      </c>
      <c r="C39" s="111">
        <v>1172782</v>
      </c>
      <c r="D39" s="89" t="s">
        <v>108</v>
      </c>
      <c r="E39" s="89" t="s">
        <v>287</v>
      </c>
      <c r="F39" s="88" t="s">
        <v>327</v>
      </c>
      <c r="G39" s="89" t="s">
        <v>301</v>
      </c>
      <c r="H39" s="88" t="s">
        <v>328</v>
      </c>
      <c r="I39" s="88" t="s">
        <v>119</v>
      </c>
      <c r="J39" s="102"/>
      <c r="K39" s="91">
        <v>6.500000001156172</v>
      </c>
      <c r="L39" s="89" t="s">
        <v>121</v>
      </c>
      <c r="M39" s="90">
        <v>9.1999999999999998E-3</v>
      </c>
      <c r="N39" s="90">
        <v>3.2900000005549622E-2</v>
      </c>
      <c r="O39" s="91">
        <v>1792.4011270000003</v>
      </c>
      <c r="P39" s="103">
        <v>96.51</v>
      </c>
      <c r="Q39" s="91"/>
      <c r="R39" s="91">
        <v>1.7298463760000002</v>
      </c>
      <c r="S39" s="92">
        <v>8.9552354769794055E-7</v>
      </c>
      <c r="T39" s="92">
        <f t="shared" si="0"/>
        <v>9.5343528766801463E-3</v>
      </c>
      <c r="U39" s="92">
        <f>R39/'סכום נכסי הקרן'!$C$42</f>
        <v>2.3387710364755239E-3</v>
      </c>
    </row>
    <row r="40" spans="2:21">
      <c r="B40" s="87" t="s">
        <v>331</v>
      </c>
      <c r="C40" s="111">
        <v>1133487</v>
      </c>
      <c r="D40" s="89" t="s">
        <v>108</v>
      </c>
      <c r="E40" s="89" t="s">
        <v>287</v>
      </c>
      <c r="F40" s="88" t="s">
        <v>332</v>
      </c>
      <c r="G40" s="89" t="s">
        <v>301</v>
      </c>
      <c r="H40" s="88" t="s">
        <v>333</v>
      </c>
      <c r="I40" s="88" t="s">
        <v>298</v>
      </c>
      <c r="J40" s="102"/>
      <c r="K40" s="91">
        <v>2.6100000015377298</v>
      </c>
      <c r="L40" s="89" t="s">
        <v>121</v>
      </c>
      <c r="M40" s="90">
        <v>2.3399999999999997E-2</v>
      </c>
      <c r="N40" s="90">
        <v>3.1400000013003616E-2</v>
      </c>
      <c r="O40" s="91">
        <v>878.47811800000011</v>
      </c>
      <c r="P40" s="103">
        <v>110.3</v>
      </c>
      <c r="Q40" s="91"/>
      <c r="R40" s="91">
        <v>0.96896129100000006</v>
      </c>
      <c r="S40" s="92">
        <v>3.3931149573201636E-7</v>
      </c>
      <c r="T40" s="92">
        <f t="shared" si="0"/>
        <v>5.340600761091838E-3</v>
      </c>
      <c r="U40" s="92">
        <f>R40/'סכום נכסי הקרן'!$C$42</f>
        <v>1.3100461603399235E-3</v>
      </c>
    </row>
    <row r="41" spans="2:21">
      <c r="B41" s="87" t="s">
        <v>334</v>
      </c>
      <c r="C41" s="111">
        <v>1160944</v>
      </c>
      <c r="D41" s="89" t="s">
        <v>108</v>
      </c>
      <c r="E41" s="89" t="s">
        <v>287</v>
      </c>
      <c r="F41" s="88" t="s">
        <v>332</v>
      </c>
      <c r="G41" s="89" t="s">
        <v>301</v>
      </c>
      <c r="H41" s="88" t="s">
        <v>333</v>
      </c>
      <c r="I41" s="88" t="s">
        <v>298</v>
      </c>
      <c r="J41" s="102"/>
      <c r="K41" s="91">
        <v>5.8900000009661637</v>
      </c>
      <c r="L41" s="89" t="s">
        <v>121</v>
      </c>
      <c r="M41" s="90">
        <v>6.5000000000000006E-3</v>
      </c>
      <c r="N41" s="90">
        <v>3.180000000445922E-2</v>
      </c>
      <c r="O41" s="91">
        <v>2540.8598520000005</v>
      </c>
      <c r="P41" s="103">
        <v>95.32</v>
      </c>
      <c r="Q41" s="91"/>
      <c r="R41" s="91">
        <v>2.4219475940000006</v>
      </c>
      <c r="S41" s="92">
        <v>1.1902704618665648E-6</v>
      </c>
      <c r="T41" s="92">
        <f t="shared" si="0"/>
        <v>1.3348990598470615E-2</v>
      </c>
      <c r="U41" s="92">
        <f>R41/'סכום נכסי הקרן'!$C$42</f>
        <v>3.2744993794228011E-3</v>
      </c>
    </row>
    <row r="42" spans="2:21">
      <c r="B42" s="87" t="s">
        <v>335</v>
      </c>
      <c r="C42" s="111">
        <v>1195999</v>
      </c>
      <c r="D42" s="89" t="s">
        <v>108</v>
      </c>
      <c r="E42" s="89" t="s">
        <v>287</v>
      </c>
      <c r="F42" s="88" t="s">
        <v>332</v>
      </c>
      <c r="G42" s="89" t="s">
        <v>301</v>
      </c>
      <c r="H42" s="88" t="s">
        <v>333</v>
      </c>
      <c r="I42" s="88" t="s">
        <v>298</v>
      </c>
      <c r="J42" s="102"/>
      <c r="K42" s="91">
        <v>8.8000000216733039</v>
      </c>
      <c r="L42" s="89" t="s">
        <v>121</v>
      </c>
      <c r="M42" s="90">
        <v>2.64E-2</v>
      </c>
      <c r="N42" s="90">
        <v>3.0300000057795474E-2</v>
      </c>
      <c r="O42" s="91">
        <v>111.26940000000002</v>
      </c>
      <c r="P42" s="103">
        <v>99.52</v>
      </c>
      <c r="Q42" s="91"/>
      <c r="R42" s="91">
        <v>0.110735312</v>
      </c>
      <c r="S42" s="92">
        <v>3.7089800000000007E-7</v>
      </c>
      <c r="T42" s="92">
        <f t="shared" si="0"/>
        <v>6.103371693379051E-4</v>
      </c>
      <c r="U42" s="92">
        <f>R42/'סכום נכסי הקרן'!$C$42</f>
        <v>1.4971534120824175E-4</v>
      </c>
    </row>
    <row r="43" spans="2:21">
      <c r="B43" s="87" t="s">
        <v>336</v>
      </c>
      <c r="C43" s="111">
        <v>1138924</v>
      </c>
      <c r="D43" s="89" t="s">
        <v>108</v>
      </c>
      <c r="E43" s="89" t="s">
        <v>287</v>
      </c>
      <c r="F43" s="88" t="s">
        <v>337</v>
      </c>
      <c r="G43" s="89" t="s">
        <v>301</v>
      </c>
      <c r="H43" s="88" t="s">
        <v>328</v>
      </c>
      <c r="I43" s="88" t="s">
        <v>119</v>
      </c>
      <c r="J43" s="102"/>
      <c r="K43" s="91">
        <v>2.2599999989926749</v>
      </c>
      <c r="L43" s="89" t="s">
        <v>121</v>
      </c>
      <c r="M43" s="90">
        <v>1.34E-2</v>
      </c>
      <c r="N43" s="90">
        <v>2.9599999973137992E-2</v>
      </c>
      <c r="O43" s="91">
        <v>272.87742900000006</v>
      </c>
      <c r="P43" s="103">
        <v>109.14</v>
      </c>
      <c r="Q43" s="91"/>
      <c r="R43" s="91">
        <v>0.29781840500000006</v>
      </c>
      <c r="S43" s="92">
        <v>5.1178954273013423E-7</v>
      </c>
      <c r="T43" s="92">
        <f t="shared" ref="T43:T74" si="1">IFERROR(R43/$R$11,0)</f>
        <v>1.641478576268696E-3</v>
      </c>
      <c r="U43" s="92">
        <f>R43/'סכום נכסי הקרן'!$C$42</f>
        <v>4.0265370925824767E-4</v>
      </c>
    </row>
    <row r="44" spans="2:21">
      <c r="B44" s="87" t="s">
        <v>338</v>
      </c>
      <c r="C44" s="111">
        <v>1151117</v>
      </c>
      <c r="D44" s="89" t="s">
        <v>108</v>
      </c>
      <c r="E44" s="89" t="s">
        <v>287</v>
      </c>
      <c r="F44" s="88" t="s">
        <v>337</v>
      </c>
      <c r="G44" s="89" t="s">
        <v>301</v>
      </c>
      <c r="H44" s="88" t="s">
        <v>333</v>
      </c>
      <c r="I44" s="88" t="s">
        <v>298</v>
      </c>
      <c r="J44" s="102"/>
      <c r="K44" s="91">
        <v>3.5900000011638085</v>
      </c>
      <c r="L44" s="89" t="s">
        <v>121</v>
      </c>
      <c r="M44" s="90">
        <v>1.8200000000000001E-2</v>
      </c>
      <c r="N44" s="90">
        <v>2.9600000018722136E-2</v>
      </c>
      <c r="O44" s="91">
        <v>733.85462600000017</v>
      </c>
      <c r="P44" s="103">
        <v>107.72</v>
      </c>
      <c r="Q44" s="91"/>
      <c r="R44" s="91">
        <v>0.7905082120000001</v>
      </c>
      <c r="S44" s="92">
        <v>1.3747075376620849E-6</v>
      </c>
      <c r="T44" s="92">
        <f t="shared" si="1"/>
        <v>4.3570251958151224E-3</v>
      </c>
      <c r="U44" s="92">
        <f>R44/'סכום נכסי הקרן'!$C$42</f>
        <v>1.0687756646903847E-3</v>
      </c>
    </row>
    <row r="45" spans="2:21">
      <c r="B45" s="87" t="s">
        <v>339</v>
      </c>
      <c r="C45" s="111">
        <v>1161512</v>
      </c>
      <c r="D45" s="89" t="s">
        <v>108</v>
      </c>
      <c r="E45" s="89" t="s">
        <v>287</v>
      </c>
      <c r="F45" s="88" t="s">
        <v>337</v>
      </c>
      <c r="G45" s="89" t="s">
        <v>301</v>
      </c>
      <c r="H45" s="88" t="s">
        <v>333</v>
      </c>
      <c r="I45" s="88" t="s">
        <v>298</v>
      </c>
      <c r="J45" s="102"/>
      <c r="K45" s="91">
        <v>2.0299999980564487</v>
      </c>
      <c r="L45" s="89" t="s">
        <v>121</v>
      </c>
      <c r="M45" s="90">
        <v>2E-3</v>
      </c>
      <c r="N45" s="90">
        <v>2.8899999984157602E-2</v>
      </c>
      <c r="O45" s="91">
        <v>585.91507600000011</v>
      </c>
      <c r="P45" s="103">
        <v>104.5</v>
      </c>
      <c r="Q45" s="91"/>
      <c r="R45" s="91">
        <v>0.61228127300000013</v>
      </c>
      <c r="S45" s="92">
        <v>1.7755002303030307E-6</v>
      </c>
      <c r="T45" s="92">
        <f t="shared" si="1"/>
        <v>3.3746960409650464E-3</v>
      </c>
      <c r="U45" s="92">
        <f>R45/'סכום נכסי הקרן'!$C$42</f>
        <v>8.2781091277018876E-4</v>
      </c>
    </row>
    <row r="46" spans="2:21">
      <c r="B46" s="87" t="s">
        <v>340</v>
      </c>
      <c r="C46" s="111">
        <v>7590128</v>
      </c>
      <c r="D46" s="89" t="s">
        <v>108</v>
      </c>
      <c r="E46" s="89" t="s">
        <v>287</v>
      </c>
      <c r="F46" s="88" t="s">
        <v>341</v>
      </c>
      <c r="G46" s="89" t="s">
        <v>301</v>
      </c>
      <c r="H46" s="88" t="s">
        <v>333</v>
      </c>
      <c r="I46" s="88" t="s">
        <v>298</v>
      </c>
      <c r="J46" s="102"/>
      <c r="K46" s="91">
        <v>1.4599999979716798</v>
      </c>
      <c r="L46" s="89" t="s">
        <v>121</v>
      </c>
      <c r="M46" s="90">
        <v>4.7500000000000001E-2</v>
      </c>
      <c r="N46" s="90">
        <v>3.2699999972110601E-2</v>
      </c>
      <c r="O46" s="91">
        <v>285.84942000000007</v>
      </c>
      <c r="P46" s="103">
        <v>137.97999999999999</v>
      </c>
      <c r="Q46" s="91"/>
      <c r="R46" s="91">
        <v>0.39441503000000006</v>
      </c>
      <c r="S46" s="92">
        <v>2.2146944101583853E-7</v>
      </c>
      <c r="T46" s="92">
        <f t="shared" si="1"/>
        <v>2.1738878827968168E-3</v>
      </c>
      <c r="U46" s="92">
        <f>R46/'סכום נכסי הקרן'!$C$42</f>
        <v>5.332533925050838E-4</v>
      </c>
    </row>
    <row r="47" spans="2:21">
      <c r="B47" s="87" t="s">
        <v>342</v>
      </c>
      <c r="C47" s="111">
        <v>7590219</v>
      </c>
      <c r="D47" s="89" t="s">
        <v>108</v>
      </c>
      <c r="E47" s="89" t="s">
        <v>287</v>
      </c>
      <c r="F47" s="88" t="s">
        <v>341</v>
      </c>
      <c r="G47" s="89" t="s">
        <v>301</v>
      </c>
      <c r="H47" s="88" t="s">
        <v>333</v>
      </c>
      <c r="I47" s="88" t="s">
        <v>298</v>
      </c>
      <c r="J47" s="102"/>
      <c r="K47" s="91">
        <v>4.2800000021861839</v>
      </c>
      <c r="L47" s="89" t="s">
        <v>121</v>
      </c>
      <c r="M47" s="90">
        <v>5.0000000000000001E-3</v>
      </c>
      <c r="N47" s="90">
        <v>3.1500000028934799E-2</v>
      </c>
      <c r="O47" s="91">
        <v>627.16838099999995</v>
      </c>
      <c r="P47" s="103">
        <v>99.19</v>
      </c>
      <c r="Q47" s="91"/>
      <c r="R47" s="91">
        <v>0.62208828800000016</v>
      </c>
      <c r="S47" s="92">
        <v>3.513810443829861E-7</v>
      </c>
      <c r="T47" s="92">
        <f t="shared" si="1"/>
        <v>3.4287491308660745E-3</v>
      </c>
      <c r="U47" s="92">
        <f>R47/'סכום נכסי הקרן'!$C$42</f>
        <v>8.410701032708608E-4</v>
      </c>
    </row>
    <row r="48" spans="2:21">
      <c r="B48" s="87" t="s">
        <v>343</v>
      </c>
      <c r="C48" s="111">
        <v>7590284</v>
      </c>
      <c r="D48" s="89" t="s">
        <v>108</v>
      </c>
      <c r="E48" s="89" t="s">
        <v>287</v>
      </c>
      <c r="F48" s="88" t="s">
        <v>341</v>
      </c>
      <c r="G48" s="89" t="s">
        <v>301</v>
      </c>
      <c r="H48" s="88" t="s">
        <v>333</v>
      </c>
      <c r="I48" s="88" t="s">
        <v>298</v>
      </c>
      <c r="J48" s="102"/>
      <c r="K48" s="91">
        <v>6.1000000010934556</v>
      </c>
      <c r="L48" s="89" t="s">
        <v>121</v>
      </c>
      <c r="M48" s="90">
        <v>5.8999999999999999E-3</v>
      </c>
      <c r="N48" s="90">
        <v>3.3700000007654191E-2</v>
      </c>
      <c r="O48" s="91">
        <v>1899.6494880000005</v>
      </c>
      <c r="P48" s="103">
        <v>91.47</v>
      </c>
      <c r="Q48" s="91"/>
      <c r="R48" s="91">
        <v>1.7376092910000005</v>
      </c>
      <c r="S48" s="92">
        <v>1.7279044274350898E-6</v>
      </c>
      <c r="T48" s="92">
        <f t="shared" si="1"/>
        <v>9.5771395495249483E-3</v>
      </c>
      <c r="U48" s="92">
        <f>R48/'סכום נכסי הקרן'!$C$42</f>
        <v>2.3492665816363628E-3</v>
      </c>
    </row>
    <row r="49" spans="2:21">
      <c r="B49" s="87" t="s">
        <v>344</v>
      </c>
      <c r="C49" s="111">
        <v>7670284</v>
      </c>
      <c r="D49" s="89" t="s">
        <v>108</v>
      </c>
      <c r="E49" s="89" t="s">
        <v>287</v>
      </c>
      <c r="F49" s="88" t="s">
        <v>345</v>
      </c>
      <c r="G49" s="89" t="s">
        <v>346</v>
      </c>
      <c r="H49" s="88" t="s">
        <v>328</v>
      </c>
      <c r="I49" s="88" t="s">
        <v>119</v>
      </c>
      <c r="J49" s="102"/>
      <c r="K49" s="91">
        <v>5.2799999970945608</v>
      </c>
      <c r="L49" s="89" t="s">
        <v>121</v>
      </c>
      <c r="M49" s="90">
        <v>4.4000000000000003E-3</v>
      </c>
      <c r="N49" s="90">
        <v>2.739999998046343E-2</v>
      </c>
      <c r="O49" s="91">
        <v>404.55094600000007</v>
      </c>
      <c r="P49" s="103">
        <v>98.69</v>
      </c>
      <c r="Q49" s="91"/>
      <c r="R49" s="91">
        <v>0.39925134700000015</v>
      </c>
      <c r="S49" s="92">
        <v>5.3454988613208943E-7</v>
      </c>
      <c r="T49" s="92">
        <f t="shared" si="1"/>
        <v>2.2005440954762992E-3</v>
      </c>
      <c r="U49" s="92">
        <f>R49/'סכום נכסי הקרן'!$C$42</f>
        <v>5.3979214547167354E-4</v>
      </c>
    </row>
    <row r="50" spans="2:21">
      <c r="B50" s="87" t="s">
        <v>347</v>
      </c>
      <c r="C50" s="111">
        <v>6130207</v>
      </c>
      <c r="D50" s="89" t="s">
        <v>108</v>
      </c>
      <c r="E50" s="89" t="s">
        <v>287</v>
      </c>
      <c r="F50" s="88" t="s">
        <v>348</v>
      </c>
      <c r="G50" s="89" t="s">
        <v>301</v>
      </c>
      <c r="H50" s="88" t="s">
        <v>328</v>
      </c>
      <c r="I50" s="88" t="s">
        <v>119</v>
      </c>
      <c r="J50" s="102"/>
      <c r="K50" s="91">
        <v>3.0600000022122362</v>
      </c>
      <c r="L50" s="89" t="s">
        <v>121</v>
      </c>
      <c r="M50" s="90">
        <v>1.5800000000000002E-2</v>
      </c>
      <c r="N50" s="90">
        <v>2.9400000015586212E-2</v>
      </c>
      <c r="O50" s="91">
        <v>732.77617000000009</v>
      </c>
      <c r="P50" s="103">
        <v>108.57</v>
      </c>
      <c r="Q50" s="91"/>
      <c r="R50" s="91">
        <v>0.79557510400000009</v>
      </c>
      <c r="S50" s="92">
        <v>1.5753480666633397E-6</v>
      </c>
      <c r="T50" s="92">
        <f t="shared" si="1"/>
        <v>4.3849522632046179E-3</v>
      </c>
      <c r="U50" s="92">
        <f>R50/'סכום נכסי הקרן'!$C$42</f>
        <v>1.0756261575543529E-3</v>
      </c>
    </row>
    <row r="51" spans="2:21">
      <c r="B51" s="87" t="s">
        <v>349</v>
      </c>
      <c r="C51" s="111">
        <v>6130280</v>
      </c>
      <c r="D51" s="89" t="s">
        <v>108</v>
      </c>
      <c r="E51" s="89" t="s">
        <v>287</v>
      </c>
      <c r="F51" s="88" t="s">
        <v>348</v>
      </c>
      <c r="G51" s="89" t="s">
        <v>301</v>
      </c>
      <c r="H51" s="88" t="s">
        <v>328</v>
      </c>
      <c r="I51" s="88" t="s">
        <v>119</v>
      </c>
      <c r="J51" s="102"/>
      <c r="K51" s="91">
        <v>5.4900000023400324</v>
      </c>
      <c r="L51" s="89" t="s">
        <v>121</v>
      </c>
      <c r="M51" s="90">
        <v>8.3999999999999995E-3</v>
      </c>
      <c r="N51" s="90">
        <v>3.0100000011011919E-2</v>
      </c>
      <c r="O51" s="91">
        <v>589.7397830000001</v>
      </c>
      <c r="P51" s="103">
        <v>98.55</v>
      </c>
      <c r="Q51" s="91"/>
      <c r="R51" s="91">
        <v>0.58118853600000009</v>
      </c>
      <c r="S51" s="92">
        <v>7.1840636252893181E-7</v>
      </c>
      <c r="T51" s="92">
        <f t="shared" si="1"/>
        <v>3.2033229464678912E-3</v>
      </c>
      <c r="U51" s="92">
        <f>R51/'סכום נכסי הקרן'!$C$42</f>
        <v>7.8577319557792465E-4</v>
      </c>
    </row>
    <row r="52" spans="2:21">
      <c r="B52" s="87" t="s">
        <v>350</v>
      </c>
      <c r="C52" s="111">
        <v>6040398</v>
      </c>
      <c r="D52" s="89" t="s">
        <v>108</v>
      </c>
      <c r="E52" s="89" t="s">
        <v>287</v>
      </c>
      <c r="F52" s="88" t="s">
        <v>288</v>
      </c>
      <c r="G52" s="89" t="s">
        <v>289</v>
      </c>
      <c r="H52" s="88" t="s">
        <v>333</v>
      </c>
      <c r="I52" s="88" t="s">
        <v>298</v>
      </c>
      <c r="J52" s="102"/>
      <c r="K52" s="91">
        <v>4.5200000029759124</v>
      </c>
      <c r="L52" s="89" t="s">
        <v>121</v>
      </c>
      <c r="M52" s="90">
        <v>2.7799999999999998E-2</v>
      </c>
      <c r="N52" s="90">
        <v>3.3500000009299723E-2</v>
      </c>
      <c r="O52" s="91">
        <v>4.9240000000000013E-3</v>
      </c>
      <c r="P52" s="103">
        <v>5460000</v>
      </c>
      <c r="Q52" s="91"/>
      <c r="R52" s="91">
        <v>0.26882508500000007</v>
      </c>
      <c r="S52" s="92">
        <v>1.1774270683883312E-6</v>
      </c>
      <c r="T52" s="92">
        <f t="shared" si="1"/>
        <v>1.4816767882129757E-3</v>
      </c>
      <c r="U52" s="92">
        <f>R52/'סכום נכסי הקרן'!$C$42</f>
        <v>3.6345442658896021E-4</v>
      </c>
    </row>
    <row r="53" spans="2:21">
      <c r="B53" s="87" t="s">
        <v>351</v>
      </c>
      <c r="C53" s="111">
        <v>6040430</v>
      </c>
      <c r="D53" s="89" t="s">
        <v>108</v>
      </c>
      <c r="E53" s="89" t="s">
        <v>287</v>
      </c>
      <c r="F53" s="88" t="s">
        <v>288</v>
      </c>
      <c r="G53" s="89" t="s">
        <v>289</v>
      </c>
      <c r="H53" s="88" t="s">
        <v>333</v>
      </c>
      <c r="I53" s="88" t="s">
        <v>298</v>
      </c>
      <c r="J53" s="102"/>
      <c r="K53" s="91">
        <v>1.3999999998097115</v>
      </c>
      <c r="L53" s="89" t="s">
        <v>121</v>
      </c>
      <c r="M53" s="90">
        <v>2.4199999999999999E-2</v>
      </c>
      <c r="N53" s="90">
        <v>3.5599999997335957E-2</v>
      </c>
      <c r="O53" s="91">
        <v>1.8914E-2</v>
      </c>
      <c r="P53" s="103">
        <v>5556939</v>
      </c>
      <c r="Q53" s="91"/>
      <c r="R53" s="91">
        <v>1.051036013</v>
      </c>
      <c r="S53" s="92">
        <v>6.5621205287444055E-7</v>
      </c>
      <c r="T53" s="92">
        <f t="shared" si="1"/>
        <v>5.7929700423530453E-3</v>
      </c>
      <c r="U53" s="92">
        <f>R53/'סכום נכסי הקרן'!$C$42</f>
        <v>1.4210120734427065E-3</v>
      </c>
    </row>
    <row r="54" spans="2:21">
      <c r="B54" s="87" t="s">
        <v>352</v>
      </c>
      <c r="C54" s="111">
        <v>6040471</v>
      </c>
      <c r="D54" s="89" t="s">
        <v>108</v>
      </c>
      <c r="E54" s="89" t="s">
        <v>287</v>
      </c>
      <c r="F54" s="88" t="s">
        <v>288</v>
      </c>
      <c r="G54" s="89" t="s">
        <v>289</v>
      </c>
      <c r="H54" s="88" t="s">
        <v>333</v>
      </c>
      <c r="I54" s="88" t="s">
        <v>298</v>
      </c>
      <c r="J54" s="102"/>
      <c r="K54" s="91">
        <v>1.0100000001920859</v>
      </c>
      <c r="L54" s="89" t="s">
        <v>121</v>
      </c>
      <c r="M54" s="90">
        <v>1.95E-2</v>
      </c>
      <c r="N54" s="90">
        <v>3.5600000030733756E-2</v>
      </c>
      <c r="O54" s="91">
        <v>4.6520000000000008E-3</v>
      </c>
      <c r="P54" s="103">
        <v>5397000</v>
      </c>
      <c r="Q54" s="91">
        <v>9.2230200000000019E-3</v>
      </c>
      <c r="R54" s="91">
        <v>0.26030009500000006</v>
      </c>
      <c r="S54" s="92">
        <v>1.8743704420000808E-7</v>
      </c>
      <c r="T54" s="92">
        <f t="shared" si="1"/>
        <v>1.4346898048265564E-3</v>
      </c>
      <c r="U54" s="92">
        <f>R54/'סכום נכסי הקרן'!$C$42</f>
        <v>3.5192854777401771E-4</v>
      </c>
    </row>
    <row r="55" spans="2:21">
      <c r="B55" s="87" t="s">
        <v>353</v>
      </c>
      <c r="C55" s="111">
        <v>6040620</v>
      </c>
      <c r="D55" s="89" t="s">
        <v>108</v>
      </c>
      <c r="E55" s="89" t="s">
        <v>287</v>
      </c>
      <c r="F55" s="88" t="s">
        <v>288</v>
      </c>
      <c r="G55" s="89" t="s">
        <v>289</v>
      </c>
      <c r="H55" s="88" t="s">
        <v>328</v>
      </c>
      <c r="I55" s="88" t="s">
        <v>119</v>
      </c>
      <c r="J55" s="102"/>
      <c r="K55" s="91">
        <v>4.339999999923597</v>
      </c>
      <c r="L55" s="89" t="s">
        <v>121</v>
      </c>
      <c r="M55" s="90">
        <v>1.4999999999999999E-2</v>
      </c>
      <c r="N55" s="90">
        <v>3.7999999997453203E-2</v>
      </c>
      <c r="O55" s="91">
        <v>1.5992000000000003E-2</v>
      </c>
      <c r="P55" s="103">
        <v>4910638</v>
      </c>
      <c r="Q55" s="91"/>
      <c r="R55" s="91">
        <v>0.78529940899999995</v>
      </c>
      <c r="S55" s="92">
        <v>5.6955623619915955E-7</v>
      </c>
      <c r="T55" s="92">
        <f t="shared" si="1"/>
        <v>4.3283159609627487E-3</v>
      </c>
      <c r="U55" s="92">
        <f>R55/'סכום נכסי הקרן'!$C$42</f>
        <v>1.0617333066173652E-3</v>
      </c>
    </row>
    <row r="56" spans="2:21">
      <c r="B56" s="87" t="s">
        <v>354</v>
      </c>
      <c r="C56" s="111">
        <v>2260446</v>
      </c>
      <c r="D56" s="89" t="s">
        <v>108</v>
      </c>
      <c r="E56" s="89" t="s">
        <v>287</v>
      </c>
      <c r="F56" s="88" t="s">
        <v>355</v>
      </c>
      <c r="G56" s="89" t="s">
        <v>301</v>
      </c>
      <c r="H56" s="88" t="s">
        <v>328</v>
      </c>
      <c r="I56" s="88" t="s">
        <v>119</v>
      </c>
      <c r="J56" s="102"/>
      <c r="K56" s="91">
        <v>2.5999999965543243</v>
      </c>
      <c r="L56" s="89" t="s">
        <v>121</v>
      </c>
      <c r="M56" s="90">
        <v>3.7000000000000005E-2</v>
      </c>
      <c r="N56" s="90">
        <v>3.0499999939700671E-2</v>
      </c>
      <c r="O56" s="91">
        <v>50.755303000000005</v>
      </c>
      <c r="P56" s="103">
        <v>114.36</v>
      </c>
      <c r="Q56" s="91"/>
      <c r="R56" s="91">
        <v>5.804376700000001E-2</v>
      </c>
      <c r="S56" s="92">
        <v>1.3501230356279315E-7</v>
      </c>
      <c r="T56" s="92">
        <f t="shared" si="1"/>
        <v>3.1991844163033482E-4</v>
      </c>
      <c r="U56" s="92">
        <f>R56/'סכום נכסי הקרן'!$C$42</f>
        <v>7.8475801661322676E-5</v>
      </c>
    </row>
    <row r="57" spans="2:21">
      <c r="B57" s="87" t="s">
        <v>356</v>
      </c>
      <c r="C57" s="111">
        <v>2260495</v>
      </c>
      <c r="D57" s="89" t="s">
        <v>108</v>
      </c>
      <c r="E57" s="89" t="s">
        <v>287</v>
      </c>
      <c r="F57" s="88" t="s">
        <v>355</v>
      </c>
      <c r="G57" s="89" t="s">
        <v>301</v>
      </c>
      <c r="H57" s="88" t="s">
        <v>328</v>
      </c>
      <c r="I57" s="88" t="s">
        <v>119</v>
      </c>
      <c r="J57" s="102"/>
      <c r="K57" s="91">
        <v>4.0800000049203318</v>
      </c>
      <c r="L57" s="89" t="s">
        <v>121</v>
      </c>
      <c r="M57" s="90">
        <v>2.81E-2</v>
      </c>
      <c r="N57" s="90">
        <v>3.1200000051025665E-2</v>
      </c>
      <c r="O57" s="91">
        <v>195.77003900000003</v>
      </c>
      <c r="P57" s="103">
        <v>112.12</v>
      </c>
      <c r="Q57" s="91"/>
      <c r="R57" s="91">
        <v>0.21949737400000008</v>
      </c>
      <c r="S57" s="92">
        <v>1.4664611334318317E-7</v>
      </c>
      <c r="T57" s="92">
        <f t="shared" si="1"/>
        <v>1.2097984238691947E-3</v>
      </c>
      <c r="U57" s="92">
        <f>R57/'סכום נכסי הקרן'!$C$42</f>
        <v>2.967628270440333E-4</v>
      </c>
    </row>
    <row r="58" spans="2:21">
      <c r="B58" s="87" t="s">
        <v>357</v>
      </c>
      <c r="C58" s="111">
        <v>2260545</v>
      </c>
      <c r="D58" s="89" t="s">
        <v>108</v>
      </c>
      <c r="E58" s="89" t="s">
        <v>287</v>
      </c>
      <c r="F58" s="88" t="s">
        <v>355</v>
      </c>
      <c r="G58" s="89" t="s">
        <v>301</v>
      </c>
      <c r="H58" s="88" t="s">
        <v>333</v>
      </c>
      <c r="I58" s="88" t="s">
        <v>298</v>
      </c>
      <c r="J58" s="102"/>
      <c r="K58" s="91">
        <v>2.7200000242510853</v>
      </c>
      <c r="L58" s="89" t="s">
        <v>121</v>
      </c>
      <c r="M58" s="90">
        <v>2.4E-2</v>
      </c>
      <c r="N58" s="90">
        <v>2.94000001916618E-2</v>
      </c>
      <c r="O58" s="91">
        <v>42.786482000000007</v>
      </c>
      <c r="P58" s="103">
        <v>110.4</v>
      </c>
      <c r="Q58" s="91">
        <v>3.8954570000000006E-3</v>
      </c>
      <c r="R58" s="91">
        <v>5.1131733000000006E-2</v>
      </c>
      <c r="S58" s="92">
        <v>7.9231795345502663E-8</v>
      </c>
      <c r="T58" s="92">
        <f t="shared" si="1"/>
        <v>2.8182154923229509E-4</v>
      </c>
      <c r="U58" s="92">
        <f>R58/'סכום נכסי הקרן'!$C$42</f>
        <v>6.9130656828453386E-5</v>
      </c>
    </row>
    <row r="59" spans="2:21">
      <c r="B59" s="87" t="s">
        <v>358</v>
      </c>
      <c r="C59" s="111">
        <v>2260552</v>
      </c>
      <c r="D59" s="89" t="s">
        <v>108</v>
      </c>
      <c r="E59" s="89" t="s">
        <v>287</v>
      </c>
      <c r="F59" s="88" t="s">
        <v>355</v>
      </c>
      <c r="G59" s="89" t="s">
        <v>301</v>
      </c>
      <c r="H59" s="88" t="s">
        <v>328</v>
      </c>
      <c r="I59" s="88" t="s">
        <v>119</v>
      </c>
      <c r="J59" s="102"/>
      <c r="K59" s="91">
        <v>3.8699999984079003</v>
      </c>
      <c r="L59" s="89" t="s">
        <v>121</v>
      </c>
      <c r="M59" s="90">
        <v>2.6000000000000002E-2</v>
      </c>
      <c r="N59" s="90">
        <v>2.9299999986237783E-2</v>
      </c>
      <c r="O59" s="91">
        <v>666.21100000000001</v>
      </c>
      <c r="P59" s="103">
        <v>111.25</v>
      </c>
      <c r="Q59" s="91"/>
      <c r="R59" s="91">
        <v>0.74115971400000014</v>
      </c>
      <c r="S59" s="92">
        <v>1.3589265025048547E-6</v>
      </c>
      <c r="T59" s="92">
        <f t="shared" si="1"/>
        <v>4.0850322602608586E-3</v>
      </c>
      <c r="U59" s="92">
        <f>R59/'סכום נכסי הקרן'!$C$42</f>
        <v>1.0020559608963119E-3</v>
      </c>
    </row>
    <row r="60" spans="2:21">
      <c r="B60" s="87" t="s">
        <v>359</v>
      </c>
      <c r="C60" s="111">
        <v>2260636</v>
      </c>
      <c r="D60" s="89" t="s">
        <v>108</v>
      </c>
      <c r="E60" s="89" t="s">
        <v>287</v>
      </c>
      <c r="F60" s="88" t="s">
        <v>355</v>
      </c>
      <c r="G60" s="89" t="s">
        <v>301</v>
      </c>
      <c r="H60" s="88" t="s">
        <v>328</v>
      </c>
      <c r="I60" s="88" t="s">
        <v>119</v>
      </c>
      <c r="J60" s="102"/>
      <c r="K60" s="91">
        <v>6.820000000369733</v>
      </c>
      <c r="L60" s="89" t="s">
        <v>121</v>
      </c>
      <c r="M60" s="90">
        <v>3.4999999999999996E-3</v>
      </c>
      <c r="N60" s="90">
        <v>3.2999999999999995E-2</v>
      </c>
      <c r="O60" s="91">
        <v>3419.6099650000006</v>
      </c>
      <c r="P60" s="103">
        <v>88.99</v>
      </c>
      <c r="Q60" s="91">
        <v>0.20247568200000005</v>
      </c>
      <c r="R60" s="91">
        <v>3.2455865900000003</v>
      </c>
      <c r="S60" s="92">
        <v>1.2359853107679855E-6</v>
      </c>
      <c r="T60" s="92">
        <f t="shared" si="1"/>
        <v>1.7888621943663863E-2</v>
      </c>
      <c r="U60" s="92">
        <f>R60/'סכום נכסי הקרן'!$C$42</f>
        <v>4.3880682229237222E-3</v>
      </c>
    </row>
    <row r="61" spans="2:21">
      <c r="B61" s="87" t="s">
        <v>360</v>
      </c>
      <c r="C61" s="111">
        <v>3230125</v>
      </c>
      <c r="D61" s="89" t="s">
        <v>108</v>
      </c>
      <c r="E61" s="89" t="s">
        <v>287</v>
      </c>
      <c r="F61" s="88" t="s">
        <v>361</v>
      </c>
      <c r="G61" s="89" t="s">
        <v>301</v>
      </c>
      <c r="H61" s="88" t="s">
        <v>333</v>
      </c>
      <c r="I61" s="88" t="s">
        <v>298</v>
      </c>
      <c r="J61" s="102"/>
      <c r="K61" s="91">
        <v>3.0000094189130064E-2</v>
      </c>
      <c r="L61" s="89" t="s">
        <v>121</v>
      </c>
      <c r="M61" s="90">
        <v>4.9000000000000002E-2</v>
      </c>
      <c r="N61" s="90">
        <v>4.944444444444443E-2</v>
      </c>
      <c r="O61" s="91">
        <v>1.5000000000000002E-5</v>
      </c>
      <c r="P61" s="103">
        <v>117.36</v>
      </c>
      <c r="Q61" s="91"/>
      <c r="R61" s="91">
        <v>1.8000000000000002E-8</v>
      </c>
      <c r="S61" s="92">
        <v>1.1277970353298588E-13</v>
      </c>
      <c r="T61" s="92">
        <f t="shared" si="1"/>
        <v>9.9210169273576378E-11</v>
      </c>
      <c r="U61" s="92">
        <f>R61/'סכום נכסי הקרן'!$C$42</f>
        <v>2.4336194959638098E-11</v>
      </c>
    </row>
    <row r="62" spans="2:21">
      <c r="B62" s="87" t="s">
        <v>362</v>
      </c>
      <c r="C62" s="111">
        <v>3230265</v>
      </c>
      <c r="D62" s="89" t="s">
        <v>108</v>
      </c>
      <c r="E62" s="89" t="s">
        <v>287</v>
      </c>
      <c r="F62" s="88" t="s">
        <v>361</v>
      </c>
      <c r="G62" s="89" t="s">
        <v>301</v>
      </c>
      <c r="H62" s="88" t="s">
        <v>333</v>
      </c>
      <c r="I62" s="88" t="s">
        <v>298</v>
      </c>
      <c r="J62" s="102"/>
      <c r="K62" s="91">
        <v>3.2699999995658615</v>
      </c>
      <c r="L62" s="89" t="s">
        <v>121</v>
      </c>
      <c r="M62" s="90">
        <v>2.35E-2</v>
      </c>
      <c r="N62" s="90">
        <v>2.8499999999999998E-2</v>
      </c>
      <c r="O62" s="91">
        <v>1217.1404380000001</v>
      </c>
      <c r="P62" s="103">
        <v>110.9</v>
      </c>
      <c r="Q62" s="91">
        <v>3.2239234000000005E-2</v>
      </c>
      <c r="R62" s="91">
        <v>1.3820479800000003</v>
      </c>
      <c r="S62" s="92">
        <v>1.2958650981296583E-6</v>
      </c>
      <c r="T62" s="92">
        <f t="shared" si="1"/>
        <v>7.6174007800002396E-3</v>
      </c>
      <c r="U62" s="92">
        <f>R62/'סכום נכסי הקרן'!$C$42</f>
        <v>1.8685438380474453E-3</v>
      </c>
    </row>
    <row r="63" spans="2:21">
      <c r="B63" s="87" t="s">
        <v>363</v>
      </c>
      <c r="C63" s="111">
        <v>3230190</v>
      </c>
      <c r="D63" s="89" t="s">
        <v>108</v>
      </c>
      <c r="E63" s="89" t="s">
        <v>287</v>
      </c>
      <c r="F63" s="88" t="s">
        <v>361</v>
      </c>
      <c r="G63" s="89" t="s">
        <v>301</v>
      </c>
      <c r="H63" s="88" t="s">
        <v>333</v>
      </c>
      <c r="I63" s="88" t="s">
        <v>298</v>
      </c>
      <c r="J63" s="102"/>
      <c r="K63" s="91">
        <v>1.7200000009545555</v>
      </c>
      <c r="L63" s="89" t="s">
        <v>121</v>
      </c>
      <c r="M63" s="90">
        <v>1.7600000000000001E-2</v>
      </c>
      <c r="N63" s="90">
        <v>2.9600000018409279E-2</v>
      </c>
      <c r="O63" s="91">
        <v>527.1458520000001</v>
      </c>
      <c r="P63" s="103">
        <v>111.29</v>
      </c>
      <c r="Q63" s="91"/>
      <c r="R63" s="91">
        <v>0.5866606270000001</v>
      </c>
      <c r="S63" s="92">
        <v>3.9469101834148582E-7</v>
      </c>
      <c r="T63" s="92">
        <f t="shared" si="1"/>
        <v>3.2334833394895806E-3</v>
      </c>
      <c r="U63" s="92">
        <f>R63/'סכום נכסי הקרן'!$C$42</f>
        <v>7.931715218786403E-4</v>
      </c>
    </row>
    <row r="64" spans="2:21">
      <c r="B64" s="87" t="s">
        <v>364</v>
      </c>
      <c r="C64" s="111">
        <v>3230232</v>
      </c>
      <c r="D64" s="89" t="s">
        <v>108</v>
      </c>
      <c r="E64" s="89" t="s">
        <v>287</v>
      </c>
      <c r="F64" s="88" t="s">
        <v>361</v>
      </c>
      <c r="G64" s="89" t="s">
        <v>301</v>
      </c>
      <c r="H64" s="88" t="s">
        <v>333</v>
      </c>
      <c r="I64" s="88" t="s">
        <v>298</v>
      </c>
      <c r="J64" s="102"/>
      <c r="K64" s="91">
        <v>2.4099999995703212</v>
      </c>
      <c r="L64" s="89" t="s">
        <v>121</v>
      </c>
      <c r="M64" s="90">
        <v>2.1499999999999998E-2</v>
      </c>
      <c r="N64" s="90">
        <v>2.9299999987109623E-2</v>
      </c>
      <c r="O64" s="91">
        <v>828.96429300000023</v>
      </c>
      <c r="P64" s="103">
        <v>112.3</v>
      </c>
      <c r="Q64" s="91"/>
      <c r="R64" s="91">
        <v>0.93092694000000009</v>
      </c>
      <c r="S64" s="92">
        <v>6.7875933141248581E-7</v>
      </c>
      <c r="T64" s="92">
        <f t="shared" si="1"/>
        <v>5.130967738818471E-3</v>
      </c>
      <c r="U64" s="92">
        <f>R64/'סכום נכסי הקרן'!$C$42</f>
        <v>1.2586233058344064E-3</v>
      </c>
    </row>
    <row r="65" spans="2:21">
      <c r="B65" s="87" t="s">
        <v>365</v>
      </c>
      <c r="C65" s="111">
        <v>3230273</v>
      </c>
      <c r="D65" s="89" t="s">
        <v>108</v>
      </c>
      <c r="E65" s="89" t="s">
        <v>287</v>
      </c>
      <c r="F65" s="88" t="s">
        <v>361</v>
      </c>
      <c r="G65" s="89" t="s">
        <v>301</v>
      </c>
      <c r="H65" s="88" t="s">
        <v>333</v>
      </c>
      <c r="I65" s="88" t="s">
        <v>298</v>
      </c>
      <c r="J65" s="102"/>
      <c r="K65" s="91">
        <v>4.2200000007984411</v>
      </c>
      <c r="L65" s="89" t="s">
        <v>121</v>
      </c>
      <c r="M65" s="90">
        <v>2.2499999999999999E-2</v>
      </c>
      <c r="N65" s="90">
        <v>3.0900000004937728E-2</v>
      </c>
      <c r="O65" s="91">
        <v>1737.7538190000005</v>
      </c>
      <c r="P65" s="103">
        <v>109.55</v>
      </c>
      <c r="Q65" s="91"/>
      <c r="R65" s="91">
        <v>1.9037092340000004</v>
      </c>
      <c r="S65" s="92">
        <v>1.2852969352873276E-6</v>
      </c>
      <c r="T65" s="92">
        <f t="shared" si="1"/>
        <v>1.049262863071169E-2</v>
      </c>
      <c r="U65" s="92">
        <f>R65/'סכום נכסי הקרן'!$C$42</f>
        <v>2.5738355036159614E-3</v>
      </c>
    </row>
    <row r="66" spans="2:21">
      <c r="B66" s="87" t="s">
        <v>366</v>
      </c>
      <c r="C66" s="111">
        <v>3230372</v>
      </c>
      <c r="D66" s="89" t="s">
        <v>108</v>
      </c>
      <c r="E66" s="89" t="s">
        <v>287</v>
      </c>
      <c r="F66" s="88" t="s">
        <v>361</v>
      </c>
      <c r="G66" s="89" t="s">
        <v>301</v>
      </c>
      <c r="H66" s="88" t="s">
        <v>333</v>
      </c>
      <c r="I66" s="88" t="s">
        <v>298</v>
      </c>
      <c r="J66" s="102"/>
      <c r="K66" s="91">
        <v>4.430000001401547</v>
      </c>
      <c r="L66" s="89" t="s">
        <v>121</v>
      </c>
      <c r="M66" s="90">
        <v>6.5000000000000006E-3</v>
      </c>
      <c r="N66" s="90">
        <v>2.6800000014015456E-2</v>
      </c>
      <c r="O66" s="91">
        <v>616.71539900000016</v>
      </c>
      <c r="P66" s="103">
        <v>101.81</v>
      </c>
      <c r="Q66" s="91"/>
      <c r="R66" s="91">
        <v>0.62787798400000006</v>
      </c>
      <c r="S66" s="92">
        <v>1.2245896525770825E-6</v>
      </c>
      <c r="T66" s="92">
        <f t="shared" si="1"/>
        <v>3.4606600597662154E-3</v>
      </c>
      <c r="U66" s="92">
        <f>R66/'סכום נכסי הקרן'!$C$42</f>
        <v>8.4889783497158497E-4</v>
      </c>
    </row>
    <row r="67" spans="2:21">
      <c r="B67" s="87" t="s">
        <v>367</v>
      </c>
      <c r="C67" s="111">
        <v>3230398</v>
      </c>
      <c r="D67" s="89" t="s">
        <v>108</v>
      </c>
      <c r="E67" s="89" t="s">
        <v>287</v>
      </c>
      <c r="F67" s="88" t="s">
        <v>361</v>
      </c>
      <c r="G67" s="89" t="s">
        <v>301</v>
      </c>
      <c r="H67" s="88" t="s">
        <v>333</v>
      </c>
      <c r="I67" s="88" t="s">
        <v>298</v>
      </c>
      <c r="J67" s="102"/>
      <c r="K67" s="91">
        <v>5.1700000913038391</v>
      </c>
      <c r="L67" s="89" t="s">
        <v>121</v>
      </c>
      <c r="M67" s="90">
        <v>1.43E-2</v>
      </c>
      <c r="N67" s="90">
        <v>3.0800000314163745E-2</v>
      </c>
      <c r="O67" s="91">
        <v>9.9131600000000013</v>
      </c>
      <c r="P67" s="103">
        <v>102.75</v>
      </c>
      <c r="Q67" s="91"/>
      <c r="R67" s="91">
        <v>1.0185771000000003E-2</v>
      </c>
      <c r="S67" s="92">
        <v>2.4639988069198652E-8</v>
      </c>
      <c r="T67" s="92">
        <f t="shared" si="1"/>
        <v>5.614067028288253E-5</v>
      </c>
      <c r="U67" s="92">
        <f>R67/'סכום נכסי הקרן'!$C$42</f>
        <v>1.3771272715012664E-5</v>
      </c>
    </row>
    <row r="68" spans="2:21">
      <c r="B68" s="87" t="s">
        <v>368</v>
      </c>
      <c r="C68" s="111">
        <v>3230422</v>
      </c>
      <c r="D68" s="89" t="s">
        <v>108</v>
      </c>
      <c r="E68" s="89" t="s">
        <v>287</v>
      </c>
      <c r="F68" s="88" t="s">
        <v>361</v>
      </c>
      <c r="G68" s="89" t="s">
        <v>301</v>
      </c>
      <c r="H68" s="88" t="s">
        <v>333</v>
      </c>
      <c r="I68" s="88" t="s">
        <v>298</v>
      </c>
      <c r="J68" s="102"/>
      <c r="K68" s="91">
        <v>5.9900000008090384</v>
      </c>
      <c r="L68" s="89" t="s">
        <v>121</v>
      </c>
      <c r="M68" s="90">
        <v>2.5000000000000001E-3</v>
      </c>
      <c r="N68" s="90">
        <v>3.110000000839002E-2</v>
      </c>
      <c r="O68" s="91">
        <v>1447.6944240000003</v>
      </c>
      <c r="P68" s="103">
        <v>92.21</v>
      </c>
      <c r="Q68" s="91"/>
      <c r="R68" s="91">
        <v>1.3349190080000004</v>
      </c>
      <c r="S68" s="92">
        <v>1.1156563191234241E-6</v>
      </c>
      <c r="T68" s="92">
        <f t="shared" si="1"/>
        <v>7.3576411527885932E-3</v>
      </c>
      <c r="U68" s="92">
        <f>R68/'סכום נכסי הקרן'!$C$42</f>
        <v>1.8048249574452607E-3</v>
      </c>
    </row>
    <row r="69" spans="2:21">
      <c r="B69" s="87" t="s">
        <v>369</v>
      </c>
      <c r="C69" s="111">
        <v>1194638</v>
      </c>
      <c r="D69" s="89" t="s">
        <v>108</v>
      </c>
      <c r="E69" s="89" t="s">
        <v>287</v>
      </c>
      <c r="F69" s="88" t="s">
        <v>361</v>
      </c>
      <c r="G69" s="89" t="s">
        <v>301</v>
      </c>
      <c r="H69" s="88" t="s">
        <v>333</v>
      </c>
      <c r="I69" s="88" t="s">
        <v>298</v>
      </c>
      <c r="J69" s="102"/>
      <c r="K69" s="91">
        <v>6.7299999998178848</v>
      </c>
      <c r="L69" s="89" t="s">
        <v>121</v>
      </c>
      <c r="M69" s="90">
        <v>3.61E-2</v>
      </c>
      <c r="N69" s="90">
        <v>3.3499999998988249E-2</v>
      </c>
      <c r="O69" s="91">
        <v>941.41063500000007</v>
      </c>
      <c r="P69" s="103">
        <v>104.99</v>
      </c>
      <c r="Q69" s="91"/>
      <c r="R69" s="91">
        <v>0.98838706600000026</v>
      </c>
      <c r="S69" s="92">
        <v>2.0490705608870065E-6</v>
      </c>
      <c r="T69" s="92">
        <f t="shared" si="1"/>
        <v>5.4476693403151958E-3</v>
      </c>
      <c r="U69" s="92">
        <f>R69/'סכום נכסי הקרן'!$C$42</f>
        <v>1.3363100185422605E-3</v>
      </c>
    </row>
    <row r="70" spans="2:21">
      <c r="B70" s="87" t="s">
        <v>370</v>
      </c>
      <c r="C70" s="111">
        <v>1199876</v>
      </c>
      <c r="D70" s="89" t="s">
        <v>108</v>
      </c>
      <c r="E70" s="89" t="s">
        <v>287</v>
      </c>
      <c r="F70" s="88" t="s">
        <v>303</v>
      </c>
      <c r="G70" s="89" t="s">
        <v>289</v>
      </c>
      <c r="H70" s="88" t="s">
        <v>328</v>
      </c>
      <c r="I70" s="88" t="s">
        <v>119</v>
      </c>
      <c r="J70" s="102"/>
      <c r="K70" s="91">
        <v>0.25</v>
      </c>
      <c r="L70" s="89" t="s">
        <v>121</v>
      </c>
      <c r="M70" s="90">
        <v>1.5900000000000001E-2</v>
      </c>
      <c r="N70" s="90">
        <v>6.3100000000000003E-2</v>
      </c>
      <c r="O70" s="91">
        <v>1.5124000000000002E-2</v>
      </c>
      <c r="P70" s="103">
        <v>5566402</v>
      </c>
      <c r="Q70" s="91"/>
      <c r="R70" s="91">
        <v>0.84188302900000012</v>
      </c>
      <c r="S70" s="92">
        <v>1.0102872411489648E-6</v>
      </c>
      <c r="T70" s="92">
        <f t="shared" si="1"/>
        <v>4.6401865453134005E-3</v>
      </c>
      <c r="U70" s="92">
        <f>R70/'סכום נכסי הקרן'!$C$42</f>
        <v>1.1382349737197029E-3</v>
      </c>
    </row>
    <row r="71" spans="2:21">
      <c r="B71" s="87" t="s">
        <v>371</v>
      </c>
      <c r="C71" s="111">
        <v>1199884</v>
      </c>
      <c r="D71" s="89" t="s">
        <v>108</v>
      </c>
      <c r="E71" s="89" t="s">
        <v>287</v>
      </c>
      <c r="F71" s="88" t="s">
        <v>303</v>
      </c>
      <c r="G71" s="89" t="s">
        <v>289</v>
      </c>
      <c r="H71" s="88" t="s">
        <v>328</v>
      </c>
      <c r="I71" s="88" t="s">
        <v>119</v>
      </c>
      <c r="J71" s="102"/>
      <c r="K71" s="91">
        <v>1.49</v>
      </c>
      <c r="L71" s="89" t="s">
        <v>121</v>
      </c>
      <c r="M71" s="90">
        <v>2.0199999999999999E-2</v>
      </c>
      <c r="N71" s="90">
        <v>3.3799999999999997E-2</v>
      </c>
      <c r="O71" s="91">
        <v>1.1088000000000002E-2</v>
      </c>
      <c r="P71" s="103">
        <v>5510000</v>
      </c>
      <c r="Q71" s="91"/>
      <c r="R71" s="91">
        <v>0.61092936600000003</v>
      </c>
      <c r="S71" s="92">
        <v>5.2687099073414124E-7</v>
      </c>
      <c r="T71" s="92">
        <f t="shared" si="1"/>
        <v>3.3672447675032607E-3</v>
      </c>
      <c r="U71" s="92">
        <f>R71/'סכום נכסי הקרן'!$C$42</f>
        <v>8.2598311986356089E-4</v>
      </c>
    </row>
    <row r="72" spans="2:21">
      <c r="B72" s="87" t="s">
        <v>372</v>
      </c>
      <c r="C72" s="111">
        <v>1199892</v>
      </c>
      <c r="D72" s="89" t="s">
        <v>108</v>
      </c>
      <c r="E72" s="89" t="s">
        <v>287</v>
      </c>
      <c r="F72" s="88" t="s">
        <v>303</v>
      </c>
      <c r="G72" s="89" t="s">
        <v>289</v>
      </c>
      <c r="H72" s="88" t="s">
        <v>328</v>
      </c>
      <c r="I72" s="88" t="s">
        <v>119</v>
      </c>
      <c r="J72" s="102"/>
      <c r="K72" s="91">
        <v>2.56</v>
      </c>
      <c r="L72" s="89" t="s">
        <v>121</v>
      </c>
      <c r="M72" s="90">
        <v>2.5899999999999999E-2</v>
      </c>
      <c r="N72" s="90">
        <v>3.6600000000000001E-2</v>
      </c>
      <c r="O72" s="91">
        <v>2.4497000000000005E-2</v>
      </c>
      <c r="P72" s="103">
        <v>5459551</v>
      </c>
      <c r="Q72" s="91"/>
      <c r="R72" s="91">
        <v>1.3374004760000002</v>
      </c>
      <c r="S72" s="92">
        <v>1.1597310988022537E-6</v>
      </c>
      <c r="T72" s="92">
        <f t="shared" si="1"/>
        <v>7.3713182005845351E-3</v>
      </c>
      <c r="U72" s="92">
        <f>R72/'סכום נכסי הקרן'!$C$42</f>
        <v>1.8081799290582663E-3</v>
      </c>
    </row>
    <row r="73" spans="2:21">
      <c r="B73" s="87" t="s">
        <v>373</v>
      </c>
      <c r="C73" s="111">
        <v>6620462</v>
      </c>
      <c r="D73" s="89" t="s">
        <v>108</v>
      </c>
      <c r="E73" s="89" t="s">
        <v>287</v>
      </c>
      <c r="F73" s="88" t="s">
        <v>303</v>
      </c>
      <c r="G73" s="89" t="s">
        <v>289</v>
      </c>
      <c r="H73" s="88" t="s">
        <v>328</v>
      </c>
      <c r="I73" s="88" t="s">
        <v>119</v>
      </c>
      <c r="J73" s="102"/>
      <c r="K73" s="91">
        <v>2.8000000033235168</v>
      </c>
      <c r="L73" s="89" t="s">
        <v>121</v>
      </c>
      <c r="M73" s="90">
        <v>2.9700000000000001E-2</v>
      </c>
      <c r="N73" s="90">
        <v>2.9100000033419809E-2</v>
      </c>
      <c r="O73" s="91">
        <v>9.6820000000000014E-3</v>
      </c>
      <c r="P73" s="103">
        <v>5593655</v>
      </c>
      <c r="Q73" s="91"/>
      <c r="R73" s="91">
        <v>0.54159490900000018</v>
      </c>
      <c r="S73" s="92">
        <v>6.9157142857142863E-7</v>
      </c>
      <c r="T73" s="92">
        <f t="shared" si="1"/>
        <v>2.9850956999776224E-3</v>
      </c>
      <c r="U73" s="92">
        <f>R73/'סכום נכסי הקרן'!$C$42</f>
        <v>7.3224218303174755E-4</v>
      </c>
    </row>
    <row r="74" spans="2:21">
      <c r="B74" s="87" t="s">
        <v>374</v>
      </c>
      <c r="C74" s="111">
        <v>6620553</v>
      </c>
      <c r="D74" s="89" t="s">
        <v>108</v>
      </c>
      <c r="E74" s="89" t="s">
        <v>287</v>
      </c>
      <c r="F74" s="88" t="s">
        <v>303</v>
      </c>
      <c r="G74" s="89" t="s">
        <v>289</v>
      </c>
      <c r="H74" s="88" t="s">
        <v>328</v>
      </c>
      <c r="I74" s="88" t="s">
        <v>119</v>
      </c>
      <c r="J74" s="102"/>
      <c r="K74" s="91">
        <v>4.370000007816456</v>
      </c>
      <c r="L74" s="89" t="s">
        <v>121</v>
      </c>
      <c r="M74" s="90">
        <v>8.3999999999999995E-3</v>
      </c>
      <c r="N74" s="90">
        <v>3.450000004269492E-2</v>
      </c>
      <c r="O74" s="91">
        <v>6.2660000000000007E-3</v>
      </c>
      <c r="P74" s="103">
        <v>4859428</v>
      </c>
      <c r="Q74" s="91"/>
      <c r="R74" s="91">
        <v>0.30448582600000001</v>
      </c>
      <c r="S74" s="92">
        <v>7.8787878787878793E-7</v>
      </c>
      <c r="T74" s="92">
        <f t="shared" si="1"/>
        <v>1.6782272410480401E-3</v>
      </c>
      <c r="U74" s="92">
        <f>R74/'סכום נכסי הקרן'!$C$42</f>
        <v>4.1166813466569121E-4</v>
      </c>
    </row>
    <row r="75" spans="2:21">
      <c r="B75" s="87" t="s">
        <v>375</v>
      </c>
      <c r="C75" s="111">
        <v>1191329</v>
      </c>
      <c r="D75" s="89" t="s">
        <v>108</v>
      </c>
      <c r="E75" s="89" t="s">
        <v>287</v>
      </c>
      <c r="F75" s="88" t="s">
        <v>303</v>
      </c>
      <c r="G75" s="89" t="s">
        <v>289</v>
      </c>
      <c r="H75" s="88" t="s">
        <v>328</v>
      </c>
      <c r="I75" s="88" t="s">
        <v>119</v>
      </c>
      <c r="J75" s="102"/>
      <c r="K75" s="91">
        <v>4.7299999969655993</v>
      </c>
      <c r="L75" s="89" t="s">
        <v>121</v>
      </c>
      <c r="M75" s="90">
        <v>3.0899999999999997E-2</v>
      </c>
      <c r="N75" s="90">
        <v>3.5199999981922719E-2</v>
      </c>
      <c r="O75" s="91">
        <v>1.4906000000000004E-2</v>
      </c>
      <c r="P75" s="103">
        <v>5195474</v>
      </c>
      <c r="Q75" s="91"/>
      <c r="R75" s="91">
        <v>0.77445269500000002</v>
      </c>
      <c r="S75" s="92">
        <v>7.8452631578947391E-7</v>
      </c>
      <c r="T75" s="92">
        <f t="shared" ref="T75:T106" si="2">IFERROR(R75/$R$11,0)</f>
        <v>4.268532386962634E-3</v>
      </c>
      <c r="U75" s="92">
        <f>R75/'סכום נכסי הקרן'!$C$42</f>
        <v>1.0470684318076187E-3</v>
      </c>
    </row>
    <row r="76" spans="2:21">
      <c r="B76" s="87" t="s">
        <v>376</v>
      </c>
      <c r="C76" s="111">
        <v>1157569</v>
      </c>
      <c r="D76" s="89" t="s">
        <v>108</v>
      </c>
      <c r="E76" s="89" t="s">
        <v>287</v>
      </c>
      <c r="F76" s="88" t="s">
        <v>377</v>
      </c>
      <c r="G76" s="89" t="s">
        <v>301</v>
      </c>
      <c r="H76" s="88" t="s">
        <v>333</v>
      </c>
      <c r="I76" s="88" t="s">
        <v>298</v>
      </c>
      <c r="J76" s="102"/>
      <c r="K76" s="91">
        <v>2.9700000008784038</v>
      </c>
      <c r="L76" s="89" t="s">
        <v>121</v>
      </c>
      <c r="M76" s="90">
        <v>1.4199999999999999E-2</v>
      </c>
      <c r="N76" s="90">
        <v>2.9600000000000008E-2</v>
      </c>
      <c r="O76" s="91">
        <v>531.87707799999998</v>
      </c>
      <c r="P76" s="103">
        <v>107.02</v>
      </c>
      <c r="Q76" s="91"/>
      <c r="R76" s="91">
        <v>0.56921484999999994</v>
      </c>
      <c r="S76" s="92">
        <v>5.5242798058440335E-7</v>
      </c>
      <c r="T76" s="92">
        <f t="shared" si="2"/>
        <v>3.1373278678629652E-3</v>
      </c>
      <c r="U76" s="92">
        <f>R76/'סכום נכסי הקרן'!$C$42</f>
        <v>7.6958464241784182E-4</v>
      </c>
    </row>
    <row r="77" spans="2:21">
      <c r="B77" s="87" t="s">
        <v>378</v>
      </c>
      <c r="C77" s="111">
        <v>1129899</v>
      </c>
      <c r="D77" s="89" t="s">
        <v>108</v>
      </c>
      <c r="E77" s="89" t="s">
        <v>287</v>
      </c>
      <c r="F77" s="88" t="s">
        <v>379</v>
      </c>
      <c r="G77" s="89" t="s">
        <v>301</v>
      </c>
      <c r="H77" s="88" t="s">
        <v>333</v>
      </c>
      <c r="I77" s="88" t="s">
        <v>298</v>
      </c>
      <c r="J77" s="102"/>
      <c r="K77" s="91">
        <v>0.96999996753906814</v>
      </c>
      <c r="L77" s="89" t="s">
        <v>121</v>
      </c>
      <c r="M77" s="90">
        <v>0.04</v>
      </c>
      <c r="N77" s="90">
        <v>3.0100000108203108E-2</v>
      </c>
      <c r="O77" s="91">
        <v>7.4099700000000022</v>
      </c>
      <c r="P77" s="103">
        <v>112.25</v>
      </c>
      <c r="Q77" s="91"/>
      <c r="R77" s="91">
        <v>8.3176910000000021E-3</v>
      </c>
      <c r="S77" s="92">
        <v>9.1019368729848706E-8</v>
      </c>
      <c r="T77" s="92">
        <f t="shared" si="2"/>
        <v>4.5844418448627938E-5</v>
      </c>
      <c r="U77" s="92">
        <f>R77/'סכום נכסי הקרן'!$C$42</f>
        <v>1.1245608321668176E-5</v>
      </c>
    </row>
    <row r="78" spans="2:21">
      <c r="B78" s="87" t="s">
        <v>380</v>
      </c>
      <c r="C78" s="111">
        <v>1136753</v>
      </c>
      <c r="D78" s="89" t="s">
        <v>108</v>
      </c>
      <c r="E78" s="89" t="s">
        <v>287</v>
      </c>
      <c r="F78" s="88" t="s">
        <v>379</v>
      </c>
      <c r="G78" s="89" t="s">
        <v>301</v>
      </c>
      <c r="H78" s="88" t="s">
        <v>333</v>
      </c>
      <c r="I78" s="88" t="s">
        <v>298</v>
      </c>
      <c r="J78" s="102"/>
      <c r="K78" s="91">
        <v>2.9200000005600817</v>
      </c>
      <c r="L78" s="89" t="s">
        <v>121</v>
      </c>
      <c r="M78" s="90">
        <v>0.04</v>
      </c>
      <c r="N78" s="90">
        <v>2.8800000005067411E-2</v>
      </c>
      <c r="O78" s="91">
        <v>1295.3699280000003</v>
      </c>
      <c r="P78" s="103">
        <v>115.78</v>
      </c>
      <c r="Q78" s="91"/>
      <c r="R78" s="91">
        <v>1.4997793730000004</v>
      </c>
      <c r="S78" s="92">
        <v>1.4304284314765513E-6</v>
      </c>
      <c r="T78" s="92">
        <f t="shared" si="2"/>
        <v>8.2662980815749031E-3</v>
      </c>
      <c r="U78" s="92">
        <f>R78/'סכום נכסי הקרן'!$C$42</f>
        <v>2.0277179565428771E-3</v>
      </c>
    </row>
    <row r="79" spans="2:21">
      <c r="B79" s="87" t="s">
        <v>381</v>
      </c>
      <c r="C79" s="111">
        <v>1138544</v>
      </c>
      <c r="D79" s="89" t="s">
        <v>108</v>
      </c>
      <c r="E79" s="89" t="s">
        <v>287</v>
      </c>
      <c r="F79" s="88" t="s">
        <v>379</v>
      </c>
      <c r="G79" s="89" t="s">
        <v>301</v>
      </c>
      <c r="H79" s="88" t="s">
        <v>333</v>
      </c>
      <c r="I79" s="88" t="s">
        <v>298</v>
      </c>
      <c r="J79" s="102"/>
      <c r="K79" s="91">
        <v>4.2699999996987943</v>
      </c>
      <c r="L79" s="89" t="s">
        <v>121</v>
      </c>
      <c r="M79" s="90">
        <v>3.5000000000000003E-2</v>
      </c>
      <c r="N79" s="90">
        <v>3.120000000344236E-2</v>
      </c>
      <c r="O79" s="91">
        <v>403.68061599999999</v>
      </c>
      <c r="P79" s="103">
        <v>115.14</v>
      </c>
      <c r="Q79" s="91"/>
      <c r="R79" s="91">
        <v>0.46479788200000005</v>
      </c>
      <c r="S79" s="92">
        <v>4.5788915673546303E-7</v>
      </c>
      <c r="T79" s="92">
        <f t="shared" si="2"/>
        <v>2.5618153639566541E-3</v>
      </c>
      <c r="U79" s="92">
        <f>R79/'סכום נכסי הקרן'!$C$42</f>
        <v>6.2841177073215903E-4</v>
      </c>
    </row>
    <row r="80" spans="2:21">
      <c r="B80" s="87" t="s">
        <v>382</v>
      </c>
      <c r="C80" s="111">
        <v>1171271</v>
      </c>
      <c r="D80" s="89" t="s">
        <v>108</v>
      </c>
      <c r="E80" s="89" t="s">
        <v>287</v>
      </c>
      <c r="F80" s="88" t="s">
        <v>379</v>
      </c>
      <c r="G80" s="89" t="s">
        <v>301</v>
      </c>
      <c r="H80" s="88" t="s">
        <v>333</v>
      </c>
      <c r="I80" s="88" t="s">
        <v>298</v>
      </c>
      <c r="J80" s="102"/>
      <c r="K80" s="91">
        <v>6.8199999999733949</v>
      </c>
      <c r="L80" s="89" t="s">
        <v>121</v>
      </c>
      <c r="M80" s="90">
        <v>2.5000000000000001E-2</v>
      </c>
      <c r="N80" s="90">
        <v>3.180000000026606E-2</v>
      </c>
      <c r="O80" s="91">
        <v>705.43965400000013</v>
      </c>
      <c r="P80" s="103">
        <v>106.56</v>
      </c>
      <c r="Q80" s="91"/>
      <c r="R80" s="91">
        <v>0.75171646100000011</v>
      </c>
      <c r="S80" s="92">
        <v>1.1906083503471703E-6</v>
      </c>
      <c r="T80" s="92">
        <f t="shared" si="2"/>
        <v>4.1432176300857651E-3</v>
      </c>
      <c r="U80" s="92">
        <f>R80/'סכום נכסי הקרן'!$C$42</f>
        <v>1.0163287971813994E-3</v>
      </c>
    </row>
    <row r="81" spans="2:21">
      <c r="B81" s="87" t="s">
        <v>383</v>
      </c>
      <c r="C81" s="111">
        <v>1410307</v>
      </c>
      <c r="D81" s="89" t="s">
        <v>108</v>
      </c>
      <c r="E81" s="89" t="s">
        <v>287</v>
      </c>
      <c r="F81" s="88" t="s">
        <v>384</v>
      </c>
      <c r="G81" s="89" t="s">
        <v>117</v>
      </c>
      <c r="H81" s="88" t="s">
        <v>333</v>
      </c>
      <c r="I81" s="88" t="s">
        <v>298</v>
      </c>
      <c r="J81" s="102"/>
      <c r="K81" s="91">
        <v>1.4500000018682813</v>
      </c>
      <c r="L81" s="89" t="s">
        <v>121</v>
      </c>
      <c r="M81" s="90">
        <v>1.8000000000000002E-2</v>
      </c>
      <c r="N81" s="90">
        <v>3.29000000301123E-2</v>
      </c>
      <c r="O81" s="91">
        <v>415.1506940000001</v>
      </c>
      <c r="P81" s="103">
        <v>109.59</v>
      </c>
      <c r="Q81" s="91"/>
      <c r="R81" s="91">
        <v>0.45496364700000003</v>
      </c>
      <c r="S81" s="92">
        <v>4.6465570683633674E-7</v>
      </c>
      <c r="T81" s="92">
        <f t="shared" si="2"/>
        <v>2.5076122462329804E-3</v>
      </c>
      <c r="U81" s="92">
        <f>R81/'סכום נכסי הקרן'!$C$42</f>
        <v>6.1511577849666477E-4</v>
      </c>
    </row>
    <row r="82" spans="2:21">
      <c r="B82" s="87" t="s">
        <v>385</v>
      </c>
      <c r="C82" s="111">
        <v>1192749</v>
      </c>
      <c r="D82" s="89" t="s">
        <v>108</v>
      </c>
      <c r="E82" s="89" t="s">
        <v>287</v>
      </c>
      <c r="F82" s="88" t="s">
        <v>384</v>
      </c>
      <c r="G82" s="89" t="s">
        <v>117</v>
      </c>
      <c r="H82" s="88" t="s">
        <v>333</v>
      </c>
      <c r="I82" s="88" t="s">
        <v>298</v>
      </c>
      <c r="J82" s="102"/>
      <c r="K82" s="91">
        <v>3.9399999978217508</v>
      </c>
      <c r="L82" s="89" t="s">
        <v>121</v>
      </c>
      <c r="M82" s="90">
        <v>2.2000000000000002E-2</v>
      </c>
      <c r="N82" s="90">
        <v>3.079999998755286E-2</v>
      </c>
      <c r="O82" s="91">
        <v>322.52008200000006</v>
      </c>
      <c r="P82" s="103">
        <v>99.64</v>
      </c>
      <c r="Q82" s="91"/>
      <c r="R82" s="91">
        <v>0.32135900500000009</v>
      </c>
      <c r="S82" s="92">
        <v>1.1784644913396203E-6</v>
      </c>
      <c r="T82" s="92">
        <f t="shared" si="2"/>
        <v>1.7712267379798934E-3</v>
      </c>
      <c r="U82" s="92">
        <f>R82/'סכום נכסי הקרן'!$C$42</f>
        <v>4.3448085542862859E-4</v>
      </c>
    </row>
    <row r="83" spans="2:21">
      <c r="B83" s="87" t="s">
        <v>386</v>
      </c>
      <c r="C83" s="111">
        <v>1110915</v>
      </c>
      <c r="D83" s="89" t="s">
        <v>108</v>
      </c>
      <c r="E83" s="89" t="s">
        <v>287</v>
      </c>
      <c r="F83" s="88" t="s">
        <v>387</v>
      </c>
      <c r="G83" s="89" t="s">
        <v>388</v>
      </c>
      <c r="H83" s="88" t="s">
        <v>389</v>
      </c>
      <c r="I83" s="88" t="s">
        <v>298</v>
      </c>
      <c r="J83" s="102"/>
      <c r="K83" s="91">
        <v>5.6299999991270306</v>
      </c>
      <c r="L83" s="89" t="s">
        <v>121</v>
      </c>
      <c r="M83" s="90">
        <v>5.1500000000000004E-2</v>
      </c>
      <c r="N83" s="90">
        <v>3.2599999995101325E-2</v>
      </c>
      <c r="O83" s="91">
        <v>2106.174931</v>
      </c>
      <c r="P83" s="103">
        <v>151.19999999999999</v>
      </c>
      <c r="Q83" s="91"/>
      <c r="R83" s="91">
        <v>3.1845364060000008</v>
      </c>
      <c r="S83" s="92">
        <v>6.7346516935140343E-7</v>
      </c>
      <c r="T83" s="92">
        <f t="shared" si="2"/>
        <v>1.7552133105395922E-2</v>
      </c>
      <c r="U83" s="92">
        <f>R83/'סכום נכסי הקרן'!$C$42</f>
        <v>4.3055277129156241E-3</v>
      </c>
    </row>
    <row r="84" spans="2:21">
      <c r="B84" s="87" t="s">
        <v>390</v>
      </c>
      <c r="C84" s="111">
        <v>2300184</v>
      </c>
      <c r="D84" s="89" t="s">
        <v>108</v>
      </c>
      <c r="E84" s="89" t="s">
        <v>287</v>
      </c>
      <c r="F84" s="88" t="s">
        <v>391</v>
      </c>
      <c r="G84" s="89" t="s">
        <v>144</v>
      </c>
      <c r="H84" s="88" t="s">
        <v>392</v>
      </c>
      <c r="I84" s="88" t="s">
        <v>119</v>
      </c>
      <c r="J84" s="102"/>
      <c r="K84" s="91">
        <v>1.1500000090405198</v>
      </c>
      <c r="L84" s="89" t="s">
        <v>121</v>
      </c>
      <c r="M84" s="90">
        <v>2.2000000000000002E-2</v>
      </c>
      <c r="N84" s="90">
        <v>2.7500000000000004E-2</v>
      </c>
      <c r="O84" s="91">
        <v>39.632069000000008</v>
      </c>
      <c r="P84" s="103">
        <v>111.64</v>
      </c>
      <c r="Q84" s="91"/>
      <c r="R84" s="91">
        <v>4.4245244000000003E-2</v>
      </c>
      <c r="S84" s="92">
        <v>4.9944925645409044E-8</v>
      </c>
      <c r="T84" s="92">
        <f t="shared" si="2"/>
        <v>2.4386545259948272E-4</v>
      </c>
      <c r="U84" s="92">
        <f>R84/'סכום נכסי הקרן'!$C$42</f>
        <v>5.9820049112264318E-5</v>
      </c>
    </row>
    <row r="85" spans="2:21">
      <c r="B85" s="87" t="s">
        <v>393</v>
      </c>
      <c r="C85" s="111">
        <v>2300242</v>
      </c>
      <c r="D85" s="89" t="s">
        <v>108</v>
      </c>
      <c r="E85" s="89" t="s">
        <v>287</v>
      </c>
      <c r="F85" s="88" t="s">
        <v>391</v>
      </c>
      <c r="G85" s="89" t="s">
        <v>144</v>
      </c>
      <c r="H85" s="88" t="s">
        <v>392</v>
      </c>
      <c r="I85" s="88" t="s">
        <v>119</v>
      </c>
      <c r="J85" s="102"/>
      <c r="K85" s="91">
        <v>4.4500000056425248</v>
      </c>
      <c r="L85" s="89" t="s">
        <v>121</v>
      </c>
      <c r="M85" s="90">
        <v>1.7000000000000001E-2</v>
      </c>
      <c r="N85" s="90">
        <v>2.5900000029103549E-2</v>
      </c>
      <c r="O85" s="91">
        <v>317.36915300000004</v>
      </c>
      <c r="P85" s="103">
        <v>106.1</v>
      </c>
      <c r="Q85" s="91"/>
      <c r="R85" s="91">
        <v>0.33672867800000006</v>
      </c>
      <c r="S85" s="92">
        <v>2.5004660505499357E-7</v>
      </c>
      <c r="T85" s="92">
        <f t="shared" si="2"/>
        <v>1.8559393968693109E-3</v>
      </c>
      <c r="U85" s="92">
        <f>R85/'סכום נכסי הקרן'!$C$42</f>
        <v>4.5526081979495553E-4</v>
      </c>
    </row>
    <row r="86" spans="2:21">
      <c r="B86" s="87" t="s">
        <v>394</v>
      </c>
      <c r="C86" s="111">
        <v>2300317</v>
      </c>
      <c r="D86" s="89" t="s">
        <v>108</v>
      </c>
      <c r="E86" s="89" t="s">
        <v>287</v>
      </c>
      <c r="F86" s="88" t="s">
        <v>391</v>
      </c>
      <c r="G86" s="89" t="s">
        <v>144</v>
      </c>
      <c r="H86" s="88" t="s">
        <v>392</v>
      </c>
      <c r="I86" s="88" t="s">
        <v>119</v>
      </c>
      <c r="J86" s="102"/>
      <c r="K86" s="91">
        <v>9.31999997053172</v>
      </c>
      <c r="L86" s="89" t="s">
        <v>121</v>
      </c>
      <c r="M86" s="90">
        <v>5.7999999999999996E-3</v>
      </c>
      <c r="N86" s="90">
        <v>2.9299999933214419E-2</v>
      </c>
      <c r="O86" s="91">
        <v>165.61108800000002</v>
      </c>
      <c r="P86" s="103">
        <v>87.7</v>
      </c>
      <c r="Q86" s="91"/>
      <c r="R86" s="91">
        <v>0.14524092900000002</v>
      </c>
      <c r="S86" s="92">
        <v>3.4620379920687851E-7</v>
      </c>
      <c r="T86" s="92">
        <f t="shared" si="2"/>
        <v>8.0052095286341598E-4</v>
      </c>
      <c r="U86" s="92">
        <f>R86/'סכום נכסי הקרן'!$C$42</f>
        <v>1.963673091257197E-4</v>
      </c>
    </row>
    <row r="87" spans="2:21">
      <c r="B87" s="87" t="s">
        <v>395</v>
      </c>
      <c r="C87" s="111">
        <v>1136084</v>
      </c>
      <c r="D87" s="89" t="s">
        <v>108</v>
      </c>
      <c r="E87" s="89" t="s">
        <v>287</v>
      </c>
      <c r="F87" s="88" t="s">
        <v>337</v>
      </c>
      <c r="G87" s="89" t="s">
        <v>301</v>
      </c>
      <c r="H87" s="88" t="s">
        <v>392</v>
      </c>
      <c r="I87" s="88" t="s">
        <v>119</v>
      </c>
      <c r="J87" s="102"/>
      <c r="K87" s="91">
        <v>1.0899993005928503</v>
      </c>
      <c r="L87" s="89" t="s">
        <v>121</v>
      </c>
      <c r="M87" s="90">
        <v>2.5000000000000001E-2</v>
      </c>
      <c r="N87" s="90">
        <v>2.8636363636363637E-2</v>
      </c>
      <c r="O87" s="91">
        <v>2.0000000000000005E-5</v>
      </c>
      <c r="P87" s="103">
        <v>112.16</v>
      </c>
      <c r="Q87" s="91"/>
      <c r="R87" s="91">
        <v>2.2000000000000002E-8</v>
      </c>
      <c r="S87" s="92">
        <v>4.247055273965528E-14</v>
      </c>
      <c r="T87" s="92">
        <f t="shared" si="2"/>
        <v>1.2125687355659334E-10</v>
      </c>
      <c r="U87" s="92">
        <f>R87/'סכום נכסי הקרן'!$C$42</f>
        <v>2.9744238284002113E-11</v>
      </c>
    </row>
    <row r="88" spans="2:21">
      <c r="B88" s="87" t="s">
        <v>396</v>
      </c>
      <c r="C88" s="111">
        <v>1141050</v>
      </c>
      <c r="D88" s="89" t="s">
        <v>108</v>
      </c>
      <c r="E88" s="89" t="s">
        <v>287</v>
      </c>
      <c r="F88" s="88" t="s">
        <v>337</v>
      </c>
      <c r="G88" s="89" t="s">
        <v>301</v>
      </c>
      <c r="H88" s="88" t="s">
        <v>392</v>
      </c>
      <c r="I88" s="88" t="s">
        <v>119</v>
      </c>
      <c r="J88" s="102"/>
      <c r="K88" s="91">
        <v>1.939999999628121</v>
      </c>
      <c r="L88" s="89" t="s">
        <v>121</v>
      </c>
      <c r="M88" s="90">
        <v>1.95E-2</v>
      </c>
      <c r="N88" s="90">
        <v>3.2100000013015759E-2</v>
      </c>
      <c r="O88" s="91">
        <v>439.02810200000005</v>
      </c>
      <c r="P88" s="103">
        <v>110.25</v>
      </c>
      <c r="Q88" s="91"/>
      <c r="R88" s="91">
        <v>0.48402849700000006</v>
      </c>
      <c r="S88" s="92">
        <v>7.7147317343012633E-7</v>
      </c>
      <c r="T88" s="92">
        <f t="shared" si="2"/>
        <v>2.6678082844780421E-3</v>
      </c>
      <c r="U88" s="92">
        <f>R88/'סכום נכסי הקרן'!$C$42</f>
        <v>6.5441177050070017E-4</v>
      </c>
    </row>
    <row r="89" spans="2:21">
      <c r="B89" s="87" t="s">
        <v>397</v>
      </c>
      <c r="C89" s="111">
        <v>1162221</v>
      </c>
      <c r="D89" s="89" t="s">
        <v>108</v>
      </c>
      <c r="E89" s="89" t="s">
        <v>287</v>
      </c>
      <c r="F89" s="88" t="s">
        <v>337</v>
      </c>
      <c r="G89" s="89" t="s">
        <v>301</v>
      </c>
      <c r="H89" s="88" t="s">
        <v>392</v>
      </c>
      <c r="I89" s="88" t="s">
        <v>119</v>
      </c>
      <c r="J89" s="102"/>
      <c r="K89" s="91">
        <v>5.1500000102227625</v>
      </c>
      <c r="L89" s="89" t="s">
        <v>121</v>
      </c>
      <c r="M89" s="90">
        <v>1.1699999999999999E-2</v>
      </c>
      <c r="N89" s="90">
        <v>3.9200000099560831E-2</v>
      </c>
      <c r="O89" s="91">
        <v>116.56205000000001</v>
      </c>
      <c r="P89" s="103">
        <v>96.51</v>
      </c>
      <c r="Q89" s="91"/>
      <c r="R89" s="91">
        <v>0.11249403900000002</v>
      </c>
      <c r="S89" s="92">
        <v>1.6158637377276367E-7</v>
      </c>
      <c r="T89" s="92">
        <f t="shared" si="2"/>
        <v>6.2003070285879464E-4</v>
      </c>
      <c r="U89" s="92">
        <f>R89/'סכום נכסי הקרן'!$C$42</f>
        <v>1.5209315916117397E-4</v>
      </c>
    </row>
    <row r="90" spans="2:21">
      <c r="B90" s="87" t="s">
        <v>398</v>
      </c>
      <c r="C90" s="111">
        <v>1156231</v>
      </c>
      <c r="D90" s="89" t="s">
        <v>108</v>
      </c>
      <c r="E90" s="89" t="s">
        <v>287</v>
      </c>
      <c r="F90" s="88" t="s">
        <v>337</v>
      </c>
      <c r="G90" s="89" t="s">
        <v>301</v>
      </c>
      <c r="H90" s="88" t="s">
        <v>392</v>
      </c>
      <c r="I90" s="88" t="s">
        <v>119</v>
      </c>
      <c r="J90" s="102"/>
      <c r="K90" s="91">
        <v>3.5000000033593293</v>
      </c>
      <c r="L90" s="89" t="s">
        <v>121</v>
      </c>
      <c r="M90" s="90">
        <v>3.3500000000000002E-2</v>
      </c>
      <c r="N90" s="90">
        <v>3.3800000039864046E-2</v>
      </c>
      <c r="O90" s="91">
        <v>401.21988400000004</v>
      </c>
      <c r="P90" s="103">
        <v>111.29</v>
      </c>
      <c r="Q90" s="91"/>
      <c r="R90" s="91">
        <v>0.44651761900000014</v>
      </c>
      <c r="S90" s="92">
        <v>6.0204387667991487E-7</v>
      </c>
      <c r="T90" s="92">
        <f t="shared" si="2"/>
        <v>2.4610604758124608E-3</v>
      </c>
      <c r="U90" s="92">
        <f>R90/'סכום נכסי הקרן'!$C$42</f>
        <v>6.0369665716096695E-4</v>
      </c>
    </row>
    <row r="91" spans="2:21">
      <c r="B91" s="87" t="s">
        <v>399</v>
      </c>
      <c r="C91" s="111">
        <v>1174226</v>
      </c>
      <c r="D91" s="89" t="s">
        <v>108</v>
      </c>
      <c r="E91" s="89" t="s">
        <v>287</v>
      </c>
      <c r="F91" s="88" t="s">
        <v>337</v>
      </c>
      <c r="G91" s="89" t="s">
        <v>301</v>
      </c>
      <c r="H91" s="88" t="s">
        <v>392</v>
      </c>
      <c r="I91" s="88" t="s">
        <v>119</v>
      </c>
      <c r="J91" s="102"/>
      <c r="K91" s="91">
        <v>5.1600000002685951</v>
      </c>
      <c r="L91" s="89" t="s">
        <v>121</v>
      </c>
      <c r="M91" s="90">
        <v>1.3300000000000001E-2</v>
      </c>
      <c r="N91" s="90">
        <v>3.9200000004252757E-2</v>
      </c>
      <c r="O91" s="91">
        <v>1819.1015370000002</v>
      </c>
      <c r="P91" s="103">
        <v>97.5</v>
      </c>
      <c r="Q91" s="91">
        <v>1.3451294000000003E-2</v>
      </c>
      <c r="R91" s="91">
        <v>1.7870752970000003</v>
      </c>
      <c r="S91" s="92">
        <v>1.531874978526316E-6</v>
      </c>
      <c r="T91" s="92">
        <f t="shared" si="2"/>
        <v>9.8497801511109317E-3</v>
      </c>
      <c r="U91" s="92">
        <f>R91/'סכום נכסי הקרן'!$C$42</f>
        <v>2.4161451575191754E-3</v>
      </c>
    </row>
    <row r="92" spans="2:21">
      <c r="B92" s="87" t="s">
        <v>400</v>
      </c>
      <c r="C92" s="111">
        <v>1186188</v>
      </c>
      <c r="D92" s="89" t="s">
        <v>108</v>
      </c>
      <c r="E92" s="89" t="s">
        <v>287</v>
      </c>
      <c r="F92" s="88" t="s">
        <v>337</v>
      </c>
      <c r="G92" s="89" t="s">
        <v>301</v>
      </c>
      <c r="H92" s="88" t="s">
        <v>389</v>
      </c>
      <c r="I92" s="88" t="s">
        <v>298</v>
      </c>
      <c r="J92" s="102"/>
      <c r="K92" s="91">
        <v>5.7499999991873496</v>
      </c>
      <c r="L92" s="89" t="s">
        <v>121</v>
      </c>
      <c r="M92" s="90">
        <v>1.8700000000000001E-2</v>
      </c>
      <c r="N92" s="90">
        <v>4.039999999393222E-2</v>
      </c>
      <c r="O92" s="91">
        <v>969.23659800000007</v>
      </c>
      <c r="P92" s="103">
        <v>95.22</v>
      </c>
      <c r="Q92" s="91"/>
      <c r="R92" s="91">
        <v>0.92290708900000018</v>
      </c>
      <c r="S92" s="92">
        <v>1.7334265196731654E-6</v>
      </c>
      <c r="T92" s="92">
        <f t="shared" si="2"/>
        <v>5.0867649179707573E-3</v>
      </c>
      <c r="U92" s="92">
        <f>R92/'סכום נכסי הקרן'!$C$42</f>
        <v>1.2477803804186705E-3</v>
      </c>
    </row>
    <row r="93" spans="2:21">
      <c r="B93" s="87" t="s">
        <v>401</v>
      </c>
      <c r="C93" s="111">
        <v>1185537</v>
      </c>
      <c r="D93" s="89" t="s">
        <v>108</v>
      </c>
      <c r="E93" s="89" t="s">
        <v>287</v>
      </c>
      <c r="F93" s="88" t="s">
        <v>402</v>
      </c>
      <c r="G93" s="89" t="s">
        <v>289</v>
      </c>
      <c r="H93" s="88" t="s">
        <v>392</v>
      </c>
      <c r="I93" s="88" t="s">
        <v>119</v>
      </c>
      <c r="J93" s="102"/>
      <c r="K93" s="91">
        <v>4.3900000010453581</v>
      </c>
      <c r="L93" s="89" t="s">
        <v>121</v>
      </c>
      <c r="M93" s="90">
        <v>1.09E-2</v>
      </c>
      <c r="N93" s="90">
        <v>3.7000000017950591E-2</v>
      </c>
      <c r="O93" s="91">
        <v>1.9617000000000002E-2</v>
      </c>
      <c r="P93" s="103">
        <v>4827766</v>
      </c>
      <c r="Q93" s="91"/>
      <c r="R93" s="91">
        <v>0.94704395900000016</v>
      </c>
      <c r="S93" s="92">
        <v>1.0802907649099622E-6</v>
      </c>
      <c r="T93" s="92">
        <f t="shared" si="2"/>
        <v>5.2197995267726626E-3</v>
      </c>
      <c r="U93" s="92">
        <f>R93/'סכום נכסי הקרן'!$C$42</f>
        <v>1.2804136900873061E-3</v>
      </c>
    </row>
    <row r="94" spans="2:21">
      <c r="B94" s="87" t="s">
        <v>403</v>
      </c>
      <c r="C94" s="111">
        <v>1189497</v>
      </c>
      <c r="D94" s="89" t="s">
        <v>108</v>
      </c>
      <c r="E94" s="89" t="s">
        <v>287</v>
      </c>
      <c r="F94" s="88" t="s">
        <v>402</v>
      </c>
      <c r="G94" s="89" t="s">
        <v>289</v>
      </c>
      <c r="H94" s="88" t="s">
        <v>392</v>
      </c>
      <c r="I94" s="88" t="s">
        <v>119</v>
      </c>
      <c r="J94" s="102"/>
      <c r="K94" s="91">
        <v>5.0299999977171286</v>
      </c>
      <c r="L94" s="89" t="s">
        <v>121</v>
      </c>
      <c r="M94" s="90">
        <v>2.9900000000000003E-2</v>
      </c>
      <c r="N94" s="90">
        <v>3.3999999987984898E-2</v>
      </c>
      <c r="O94" s="91">
        <v>1.6098000000000005E-2</v>
      </c>
      <c r="P94" s="103">
        <v>5169986</v>
      </c>
      <c r="Q94" s="91"/>
      <c r="R94" s="91">
        <v>0.83228563000000011</v>
      </c>
      <c r="S94" s="92">
        <v>1.0061250000000003E-6</v>
      </c>
      <c r="T94" s="92">
        <f t="shared" si="2"/>
        <v>4.5872887909036196E-3</v>
      </c>
      <c r="U94" s="92">
        <f>R94/'סכום נכסי הקרן'!$C$42</f>
        <v>1.125259186321401E-3</v>
      </c>
    </row>
    <row r="95" spans="2:21">
      <c r="B95" s="87" t="s">
        <v>404</v>
      </c>
      <c r="C95" s="111">
        <v>1167030</v>
      </c>
      <c r="D95" s="89" t="s">
        <v>108</v>
      </c>
      <c r="E95" s="89" t="s">
        <v>287</v>
      </c>
      <c r="F95" s="88" t="s">
        <v>402</v>
      </c>
      <c r="G95" s="89" t="s">
        <v>289</v>
      </c>
      <c r="H95" s="88" t="s">
        <v>392</v>
      </c>
      <c r="I95" s="88" t="s">
        <v>119</v>
      </c>
      <c r="J95" s="102"/>
      <c r="K95" s="91">
        <v>2.6699999986468255</v>
      </c>
      <c r="L95" s="89" t="s">
        <v>121</v>
      </c>
      <c r="M95" s="90">
        <v>2.3199999999999998E-2</v>
      </c>
      <c r="N95" s="90">
        <v>3.5899999992836142E-2</v>
      </c>
      <c r="O95" s="91">
        <v>2.3160000000000004E-3</v>
      </c>
      <c r="P95" s="103">
        <v>5423550</v>
      </c>
      <c r="Q95" s="91"/>
      <c r="R95" s="91">
        <v>0.125630451</v>
      </c>
      <c r="S95" s="92">
        <v>3.8600000000000004E-7</v>
      </c>
      <c r="T95" s="92">
        <f t="shared" si="2"/>
        <v>6.9243435053476345E-4</v>
      </c>
      <c r="U95" s="92">
        <f>R95/'סכום נכסי הקרן'!$C$42</f>
        <v>1.6985373046684782E-4</v>
      </c>
    </row>
    <row r="96" spans="2:21">
      <c r="B96" s="87" t="s">
        <v>405</v>
      </c>
      <c r="C96" s="111">
        <v>7480197</v>
      </c>
      <c r="D96" s="89" t="s">
        <v>108</v>
      </c>
      <c r="E96" s="89" t="s">
        <v>287</v>
      </c>
      <c r="F96" s="88" t="s">
        <v>406</v>
      </c>
      <c r="G96" s="89" t="s">
        <v>289</v>
      </c>
      <c r="H96" s="88" t="s">
        <v>392</v>
      </c>
      <c r="I96" s="88" t="s">
        <v>119</v>
      </c>
      <c r="J96" s="102"/>
      <c r="K96" s="91">
        <v>2.0399999995369771</v>
      </c>
      <c r="L96" s="89" t="s">
        <v>121</v>
      </c>
      <c r="M96" s="90">
        <v>1.46E-2</v>
      </c>
      <c r="N96" s="90">
        <v>3.4599999991273792E-2</v>
      </c>
      <c r="O96" s="91">
        <v>2.0847000000000001E-2</v>
      </c>
      <c r="P96" s="103">
        <v>5387000</v>
      </c>
      <c r="Q96" s="91"/>
      <c r="R96" s="91">
        <v>1.1230544130000002</v>
      </c>
      <c r="S96" s="92">
        <v>7.8275072278751926E-7</v>
      </c>
      <c r="T96" s="92">
        <f t="shared" si="2"/>
        <v>6.1899121342870534E-3</v>
      </c>
      <c r="U96" s="92">
        <f>R96/'סכום נכסי הקרן'!$C$42</f>
        <v>1.5183817302805512E-3</v>
      </c>
    </row>
    <row r="97" spans="2:21">
      <c r="B97" s="87" t="s">
        <v>407</v>
      </c>
      <c r="C97" s="111">
        <v>7480247</v>
      </c>
      <c r="D97" s="89" t="s">
        <v>108</v>
      </c>
      <c r="E97" s="89" t="s">
        <v>287</v>
      </c>
      <c r="F97" s="88" t="s">
        <v>406</v>
      </c>
      <c r="G97" s="89" t="s">
        <v>289</v>
      </c>
      <c r="H97" s="88" t="s">
        <v>392</v>
      </c>
      <c r="I97" s="88" t="s">
        <v>119</v>
      </c>
      <c r="J97" s="102"/>
      <c r="K97" s="91">
        <v>2.6800000009412717</v>
      </c>
      <c r="L97" s="89" t="s">
        <v>121</v>
      </c>
      <c r="M97" s="90">
        <v>2.4199999999999999E-2</v>
      </c>
      <c r="N97" s="90">
        <v>3.8000000012983065E-2</v>
      </c>
      <c r="O97" s="91">
        <v>2.2800000000000001E-2</v>
      </c>
      <c r="P97" s="103">
        <v>5405050</v>
      </c>
      <c r="Q97" s="91"/>
      <c r="R97" s="91">
        <v>1.2323746880000004</v>
      </c>
      <c r="S97" s="92">
        <v>7.5287280412098801E-7</v>
      </c>
      <c r="T97" s="92">
        <f t="shared" si="2"/>
        <v>6.7924500780528274E-3</v>
      </c>
      <c r="U97" s="92">
        <f>R97/'סכום נכסי הקרן'!$C$42</f>
        <v>1.6661839261383987E-3</v>
      </c>
    </row>
    <row r="98" spans="2:21">
      <c r="B98" s="87" t="s">
        <v>408</v>
      </c>
      <c r="C98" s="111">
        <v>7480312</v>
      </c>
      <c r="D98" s="89" t="s">
        <v>108</v>
      </c>
      <c r="E98" s="89" t="s">
        <v>287</v>
      </c>
      <c r="F98" s="88" t="s">
        <v>406</v>
      </c>
      <c r="G98" s="89" t="s">
        <v>289</v>
      </c>
      <c r="H98" s="88" t="s">
        <v>392</v>
      </c>
      <c r="I98" s="88" t="s">
        <v>119</v>
      </c>
      <c r="J98" s="102"/>
      <c r="K98" s="91">
        <v>4.0700000025942513</v>
      </c>
      <c r="L98" s="89" t="s">
        <v>121</v>
      </c>
      <c r="M98" s="90">
        <v>2E-3</v>
      </c>
      <c r="N98" s="90">
        <v>3.7000000026408547E-2</v>
      </c>
      <c r="O98" s="91">
        <v>1.3612000000000003E-2</v>
      </c>
      <c r="P98" s="103">
        <v>4728999</v>
      </c>
      <c r="Q98" s="91"/>
      <c r="R98" s="91">
        <v>0.64373091900000012</v>
      </c>
      <c r="S98" s="92">
        <v>1.1875763392078173E-6</v>
      </c>
      <c r="T98" s="92">
        <f t="shared" si="2"/>
        <v>3.5480363022569383E-3</v>
      </c>
      <c r="U98" s="92">
        <f>R98/'סכום נכסי הקרן'!$C$42</f>
        <v>8.703311747961667E-4</v>
      </c>
    </row>
    <row r="99" spans="2:21">
      <c r="B99" s="87" t="s">
        <v>409</v>
      </c>
      <c r="C99" s="111">
        <v>1191246</v>
      </c>
      <c r="D99" s="89" t="s">
        <v>108</v>
      </c>
      <c r="E99" s="89" t="s">
        <v>287</v>
      </c>
      <c r="F99" s="88" t="s">
        <v>406</v>
      </c>
      <c r="G99" s="89" t="s">
        <v>289</v>
      </c>
      <c r="H99" s="88" t="s">
        <v>392</v>
      </c>
      <c r="I99" s="88" t="s">
        <v>119</v>
      </c>
      <c r="J99" s="102"/>
      <c r="K99" s="91">
        <v>4.7299999984862522</v>
      </c>
      <c r="L99" s="89" t="s">
        <v>121</v>
      </c>
      <c r="M99" s="90">
        <v>3.1699999999999999E-2</v>
      </c>
      <c r="N99" s="90">
        <v>3.5099999989424507E-2</v>
      </c>
      <c r="O99" s="91">
        <v>1.8473000000000003E-2</v>
      </c>
      <c r="P99" s="103">
        <v>5221114</v>
      </c>
      <c r="Q99" s="91"/>
      <c r="R99" s="91">
        <v>0.96449390200000029</v>
      </c>
      <c r="S99" s="92">
        <v>1.0937240970988753E-6</v>
      </c>
      <c r="T99" s="92">
        <f t="shared" si="2"/>
        <v>5.3159779600417886E-3</v>
      </c>
      <c r="U99" s="92">
        <f>R99/'סכום נכסי הקרן'!$C$42</f>
        <v>1.304006202025227E-3</v>
      </c>
    </row>
    <row r="100" spans="2:21">
      <c r="B100" s="87" t="s">
        <v>410</v>
      </c>
      <c r="C100" s="111">
        <v>1126077</v>
      </c>
      <c r="D100" s="89" t="s">
        <v>108</v>
      </c>
      <c r="E100" s="89" t="s">
        <v>287</v>
      </c>
      <c r="F100" s="88" t="s">
        <v>411</v>
      </c>
      <c r="G100" s="89" t="s">
        <v>346</v>
      </c>
      <c r="H100" s="88" t="s">
        <v>389</v>
      </c>
      <c r="I100" s="88" t="s">
        <v>298</v>
      </c>
      <c r="J100" s="102"/>
      <c r="K100" s="91">
        <v>0.66000000186137264</v>
      </c>
      <c r="L100" s="89" t="s">
        <v>121</v>
      </c>
      <c r="M100" s="90">
        <v>3.85E-2</v>
      </c>
      <c r="N100" s="90">
        <v>2.4900000027920591E-2</v>
      </c>
      <c r="O100" s="91">
        <v>265.32529300000004</v>
      </c>
      <c r="P100" s="103">
        <v>117.44</v>
      </c>
      <c r="Q100" s="91"/>
      <c r="R100" s="91">
        <v>0.31159803699999999</v>
      </c>
      <c r="S100" s="92">
        <v>1.0613011720000001E-6</v>
      </c>
      <c r="T100" s="92">
        <f t="shared" si="2"/>
        <v>1.717427444226895E-3</v>
      </c>
      <c r="U100" s="92">
        <f>R100/'סכום נכסי הקרן'!$C$42</f>
        <v>4.2128392097069575E-4</v>
      </c>
    </row>
    <row r="101" spans="2:21">
      <c r="B101" s="87" t="s">
        <v>412</v>
      </c>
      <c r="C101" s="111">
        <v>6130223</v>
      </c>
      <c r="D101" s="89" t="s">
        <v>108</v>
      </c>
      <c r="E101" s="89" t="s">
        <v>287</v>
      </c>
      <c r="F101" s="88" t="s">
        <v>348</v>
      </c>
      <c r="G101" s="89" t="s">
        <v>301</v>
      </c>
      <c r="H101" s="88" t="s">
        <v>392</v>
      </c>
      <c r="I101" s="88" t="s">
        <v>119</v>
      </c>
      <c r="J101" s="102"/>
      <c r="K101" s="91">
        <v>4.1300000007747615</v>
      </c>
      <c r="L101" s="89" t="s">
        <v>121</v>
      </c>
      <c r="M101" s="90">
        <v>2.4E-2</v>
      </c>
      <c r="N101" s="90">
        <v>3.140000000664081E-2</v>
      </c>
      <c r="O101" s="91">
        <v>825.34413400000017</v>
      </c>
      <c r="P101" s="103">
        <v>109.47</v>
      </c>
      <c r="Q101" s="91"/>
      <c r="R101" s="91">
        <v>0.90350421000000003</v>
      </c>
      <c r="S101" s="92">
        <v>7.6580245122882366E-7</v>
      </c>
      <c r="T101" s="92">
        <f t="shared" si="2"/>
        <v>4.9798225340827156E-3</v>
      </c>
      <c r="U101" s="92">
        <f>R101/'סכום נכסי הקרן'!$C$42</f>
        <v>1.2215474778563221E-3</v>
      </c>
    </row>
    <row r="102" spans="2:21">
      <c r="B102" s="87" t="s">
        <v>413</v>
      </c>
      <c r="C102" s="111">
        <v>6130181</v>
      </c>
      <c r="D102" s="89" t="s">
        <v>108</v>
      </c>
      <c r="E102" s="89" t="s">
        <v>287</v>
      </c>
      <c r="F102" s="88" t="s">
        <v>348</v>
      </c>
      <c r="G102" s="89" t="s">
        <v>301</v>
      </c>
      <c r="H102" s="88" t="s">
        <v>392</v>
      </c>
      <c r="I102" s="88" t="s">
        <v>119</v>
      </c>
      <c r="J102" s="102"/>
      <c r="K102" s="91">
        <v>0.25000004633821521</v>
      </c>
      <c r="L102" s="89" t="s">
        <v>121</v>
      </c>
      <c r="M102" s="90">
        <v>3.4799999999999998E-2</v>
      </c>
      <c r="N102" s="90">
        <v>4.1499997683089235E-2</v>
      </c>
      <c r="O102" s="91">
        <v>4.8378000000000005</v>
      </c>
      <c r="P102" s="103">
        <v>111.52</v>
      </c>
      <c r="Q102" s="91"/>
      <c r="R102" s="91">
        <v>5.3951150000000007E-3</v>
      </c>
      <c r="S102" s="92">
        <v>3.7152747888363011E-8</v>
      </c>
      <c r="T102" s="92">
        <f t="shared" si="2"/>
        <v>2.9736126244467277E-5</v>
      </c>
      <c r="U102" s="92">
        <f>R102/'סכום נכסי הקרן'!$C$42</f>
        <v>7.2942539149815495E-6</v>
      </c>
    </row>
    <row r="103" spans="2:21">
      <c r="B103" s="87" t="s">
        <v>414</v>
      </c>
      <c r="C103" s="111">
        <v>6130348</v>
      </c>
      <c r="D103" s="89" t="s">
        <v>108</v>
      </c>
      <c r="E103" s="89" t="s">
        <v>287</v>
      </c>
      <c r="F103" s="88" t="s">
        <v>348</v>
      </c>
      <c r="G103" s="89" t="s">
        <v>301</v>
      </c>
      <c r="H103" s="88" t="s">
        <v>392</v>
      </c>
      <c r="I103" s="88" t="s">
        <v>119</v>
      </c>
      <c r="J103" s="102"/>
      <c r="K103" s="91">
        <v>6.2800000039905601</v>
      </c>
      <c r="L103" s="89" t="s">
        <v>121</v>
      </c>
      <c r="M103" s="90">
        <v>1.4999999999999999E-2</v>
      </c>
      <c r="N103" s="90">
        <v>3.3100000033046827E-2</v>
      </c>
      <c r="O103" s="91">
        <v>497.26807700000006</v>
      </c>
      <c r="P103" s="103">
        <v>95.95</v>
      </c>
      <c r="Q103" s="91">
        <v>4.0067910000000009E-3</v>
      </c>
      <c r="R103" s="91">
        <v>0.48113551100000007</v>
      </c>
      <c r="S103" s="92">
        <v>1.8995945654279101E-6</v>
      </c>
      <c r="T103" s="92">
        <f t="shared" si="2"/>
        <v>2.6518630827688148E-3</v>
      </c>
      <c r="U103" s="92">
        <f>R103/'סכום נכסי הקרן'!$C$42</f>
        <v>6.5050042209450554E-4</v>
      </c>
    </row>
    <row r="104" spans="2:21">
      <c r="B104" s="87" t="s">
        <v>415</v>
      </c>
      <c r="C104" s="111">
        <v>1136050</v>
      </c>
      <c r="D104" s="89" t="s">
        <v>108</v>
      </c>
      <c r="E104" s="89" t="s">
        <v>287</v>
      </c>
      <c r="F104" s="88" t="s">
        <v>416</v>
      </c>
      <c r="G104" s="89" t="s">
        <v>346</v>
      </c>
      <c r="H104" s="88" t="s">
        <v>392</v>
      </c>
      <c r="I104" s="88" t="s">
        <v>119</v>
      </c>
      <c r="J104" s="102"/>
      <c r="K104" s="91">
        <v>1.8000000000000003</v>
      </c>
      <c r="L104" s="89" t="s">
        <v>121</v>
      </c>
      <c r="M104" s="90">
        <v>2.4799999999999999E-2</v>
      </c>
      <c r="N104" s="90">
        <v>2.8599999992070094E-2</v>
      </c>
      <c r="O104" s="91">
        <v>340.08840300000008</v>
      </c>
      <c r="P104" s="103">
        <v>111.24</v>
      </c>
      <c r="Q104" s="91"/>
      <c r="R104" s="91">
        <v>0.37831435499999999</v>
      </c>
      <c r="S104" s="92">
        <v>8.0306842151231241E-7</v>
      </c>
      <c r="T104" s="92">
        <f t="shared" si="2"/>
        <v>2.0851461776763254E-3</v>
      </c>
      <c r="U104" s="92">
        <f>R104/'סכום נכסי הקרן'!$C$42</f>
        <v>5.114851055172076E-4</v>
      </c>
    </row>
    <row r="105" spans="2:21">
      <c r="B105" s="87" t="s">
        <v>417</v>
      </c>
      <c r="C105" s="111">
        <v>1147602</v>
      </c>
      <c r="D105" s="89" t="s">
        <v>108</v>
      </c>
      <c r="E105" s="89" t="s">
        <v>287</v>
      </c>
      <c r="F105" s="88" t="s">
        <v>418</v>
      </c>
      <c r="G105" s="89" t="s">
        <v>301</v>
      </c>
      <c r="H105" s="88" t="s">
        <v>389</v>
      </c>
      <c r="I105" s="88" t="s">
        <v>298</v>
      </c>
      <c r="J105" s="102"/>
      <c r="K105" s="91">
        <v>2.2399999998466238</v>
      </c>
      <c r="L105" s="89" t="s">
        <v>121</v>
      </c>
      <c r="M105" s="90">
        <v>1.3999999999999999E-2</v>
      </c>
      <c r="N105" s="90">
        <v>3.1600000005368167E-2</v>
      </c>
      <c r="O105" s="91">
        <v>481.15735800000004</v>
      </c>
      <c r="P105" s="103">
        <v>107.61</v>
      </c>
      <c r="Q105" s="91">
        <v>3.8193600000000004E-3</v>
      </c>
      <c r="R105" s="91">
        <v>0.52159279200000019</v>
      </c>
      <c r="S105" s="92">
        <v>5.4147800810263337E-7</v>
      </c>
      <c r="T105" s="92">
        <f t="shared" si="2"/>
        <v>2.8748505103442959E-3</v>
      </c>
      <c r="U105" s="92">
        <f>R105/'סכום נכסי הקרן'!$C$42</f>
        <v>7.05199104202998E-4</v>
      </c>
    </row>
    <row r="106" spans="2:21">
      <c r="B106" s="87" t="s">
        <v>419</v>
      </c>
      <c r="C106" s="111">
        <v>2310399</v>
      </c>
      <c r="D106" s="89" t="s">
        <v>108</v>
      </c>
      <c r="E106" s="89" t="s">
        <v>287</v>
      </c>
      <c r="F106" s="88" t="s">
        <v>292</v>
      </c>
      <c r="G106" s="89" t="s">
        <v>289</v>
      </c>
      <c r="H106" s="88" t="s">
        <v>392</v>
      </c>
      <c r="I106" s="88" t="s">
        <v>119</v>
      </c>
      <c r="J106" s="102"/>
      <c r="K106" s="91">
        <v>2.6799999988808936</v>
      </c>
      <c r="L106" s="89" t="s">
        <v>121</v>
      </c>
      <c r="M106" s="90">
        <v>1.89E-2</v>
      </c>
      <c r="N106" s="90">
        <v>3.2700000003197442E-2</v>
      </c>
      <c r="O106" s="91">
        <v>9.2750000000000003E-3</v>
      </c>
      <c r="P106" s="103">
        <v>5395000</v>
      </c>
      <c r="Q106" s="91"/>
      <c r="R106" s="91">
        <v>0.50039939200000005</v>
      </c>
      <c r="S106" s="92">
        <v>1.159375E-6</v>
      </c>
      <c r="T106" s="92">
        <f t="shared" si="2"/>
        <v>2.7580393547063722E-3</v>
      </c>
      <c r="U106" s="92">
        <f>R106/'סכום נכסי הקרן'!$C$42</f>
        <v>6.7654539785535377E-4</v>
      </c>
    </row>
    <row r="107" spans="2:21">
      <c r="B107" s="87" t="s">
        <v>420</v>
      </c>
      <c r="C107" s="111">
        <v>1191675</v>
      </c>
      <c r="D107" s="89" t="s">
        <v>108</v>
      </c>
      <c r="E107" s="89" t="s">
        <v>287</v>
      </c>
      <c r="F107" s="88" t="s">
        <v>292</v>
      </c>
      <c r="G107" s="89" t="s">
        <v>289</v>
      </c>
      <c r="H107" s="88" t="s">
        <v>392</v>
      </c>
      <c r="I107" s="88" t="s">
        <v>119</v>
      </c>
      <c r="J107" s="102"/>
      <c r="K107" s="91">
        <v>4.3800000020373542</v>
      </c>
      <c r="L107" s="89" t="s">
        <v>121</v>
      </c>
      <c r="M107" s="90">
        <v>3.3099999999999997E-2</v>
      </c>
      <c r="N107" s="90">
        <v>3.5300000012113995E-2</v>
      </c>
      <c r="O107" s="91">
        <v>1.4049000000000002E-2</v>
      </c>
      <c r="P107" s="103">
        <v>5170870</v>
      </c>
      <c r="Q107" s="91"/>
      <c r="R107" s="91">
        <v>0.72643240400000009</v>
      </c>
      <c r="S107" s="92">
        <v>1.0014256183619647E-6</v>
      </c>
      <c r="T107" s="92">
        <f t="shared" ref="T107:T138" si="3">IFERROR(R107/$R$11,0)</f>
        <v>4.0038600981472791E-3</v>
      </c>
      <c r="U107" s="92">
        <f>R107/'סכום נכסי הקרן'!$C$42</f>
        <v>9.821444782634769E-4</v>
      </c>
    </row>
    <row r="108" spans="2:21">
      <c r="B108" s="87" t="s">
        <v>421</v>
      </c>
      <c r="C108" s="111">
        <v>2310266</v>
      </c>
      <c r="D108" s="89" t="s">
        <v>108</v>
      </c>
      <c r="E108" s="89" t="s">
        <v>287</v>
      </c>
      <c r="F108" s="88" t="s">
        <v>292</v>
      </c>
      <c r="G108" s="89" t="s">
        <v>289</v>
      </c>
      <c r="H108" s="88" t="s">
        <v>392</v>
      </c>
      <c r="I108" s="88" t="s">
        <v>119</v>
      </c>
      <c r="J108" s="102"/>
      <c r="K108" s="91">
        <v>6.0000000686319693E-2</v>
      </c>
      <c r="L108" s="89" t="s">
        <v>121</v>
      </c>
      <c r="M108" s="90">
        <v>1.8200000000000001E-2</v>
      </c>
      <c r="N108" s="90">
        <v>8.8000000072444851E-2</v>
      </c>
      <c r="O108" s="91">
        <v>9.333000000000001E-3</v>
      </c>
      <c r="P108" s="103">
        <v>5620000</v>
      </c>
      <c r="Q108" s="91"/>
      <c r="R108" s="91">
        <v>0.52453689400000003</v>
      </c>
      <c r="S108" s="92">
        <v>6.5674477517416099E-7</v>
      </c>
      <c r="T108" s="92">
        <f t="shared" si="3"/>
        <v>2.8910774468875549E-3</v>
      </c>
      <c r="U108" s="92">
        <f>R108/'סכום נכסי הקרן'!$C$42</f>
        <v>7.0917956199483456E-4</v>
      </c>
    </row>
    <row r="109" spans="2:21">
      <c r="B109" s="87" t="s">
        <v>422</v>
      </c>
      <c r="C109" s="111">
        <v>2310290</v>
      </c>
      <c r="D109" s="89" t="s">
        <v>108</v>
      </c>
      <c r="E109" s="89" t="s">
        <v>287</v>
      </c>
      <c r="F109" s="88" t="s">
        <v>292</v>
      </c>
      <c r="G109" s="89" t="s">
        <v>289</v>
      </c>
      <c r="H109" s="88" t="s">
        <v>392</v>
      </c>
      <c r="I109" s="88" t="s">
        <v>119</v>
      </c>
      <c r="J109" s="102"/>
      <c r="K109" s="91">
        <v>1.2199999998776001</v>
      </c>
      <c r="L109" s="89" t="s">
        <v>121</v>
      </c>
      <c r="M109" s="90">
        <v>1.89E-2</v>
      </c>
      <c r="N109" s="90">
        <v>3.5700000007955993E-2</v>
      </c>
      <c r="O109" s="91">
        <v>1.4984000000000004E-2</v>
      </c>
      <c r="P109" s="103">
        <v>5452500</v>
      </c>
      <c r="Q109" s="91"/>
      <c r="R109" s="91">
        <v>0.8169934550000002</v>
      </c>
      <c r="S109" s="92">
        <v>6.8740251399210956E-7</v>
      </c>
      <c r="T109" s="92">
        <f t="shared" si="3"/>
        <v>4.503003275886334E-3</v>
      </c>
      <c r="U109" s="92">
        <f>R109/'סכום נכסי הקרן'!$C$42</f>
        <v>1.104584000090462E-3</v>
      </c>
    </row>
    <row r="110" spans="2:21">
      <c r="B110" s="87" t="s">
        <v>423</v>
      </c>
      <c r="C110" s="111">
        <v>1132927</v>
      </c>
      <c r="D110" s="89" t="s">
        <v>108</v>
      </c>
      <c r="E110" s="89" t="s">
        <v>287</v>
      </c>
      <c r="F110" s="88" t="s">
        <v>424</v>
      </c>
      <c r="G110" s="89" t="s">
        <v>301</v>
      </c>
      <c r="H110" s="88" t="s">
        <v>392</v>
      </c>
      <c r="I110" s="88" t="s">
        <v>119</v>
      </c>
      <c r="J110" s="102"/>
      <c r="K110" s="91">
        <v>0.77999999228550165</v>
      </c>
      <c r="L110" s="89" t="s">
        <v>121</v>
      </c>
      <c r="M110" s="90">
        <v>2.75E-2</v>
      </c>
      <c r="N110" s="90">
        <v>3.1699999942725696E-2</v>
      </c>
      <c r="O110" s="91">
        <v>75.797992000000008</v>
      </c>
      <c r="P110" s="103">
        <v>112.87</v>
      </c>
      <c r="Q110" s="91"/>
      <c r="R110" s="91">
        <v>8.5553197000000011E-2</v>
      </c>
      <c r="S110" s="92">
        <v>2.7415116175391891E-7</v>
      </c>
      <c r="T110" s="92">
        <f t="shared" si="3"/>
        <v>4.7154150868142372E-4</v>
      </c>
      <c r="U110" s="92">
        <f>R110/'סכום נכסי הקרן'!$C$42</f>
        <v>1.156688489784625E-4</v>
      </c>
    </row>
    <row r="111" spans="2:21">
      <c r="B111" s="87" t="s">
        <v>425</v>
      </c>
      <c r="C111" s="111">
        <v>1138973</v>
      </c>
      <c r="D111" s="89" t="s">
        <v>108</v>
      </c>
      <c r="E111" s="89" t="s">
        <v>287</v>
      </c>
      <c r="F111" s="88" t="s">
        <v>424</v>
      </c>
      <c r="G111" s="89" t="s">
        <v>301</v>
      </c>
      <c r="H111" s="88" t="s">
        <v>392</v>
      </c>
      <c r="I111" s="88" t="s">
        <v>119</v>
      </c>
      <c r="J111" s="102"/>
      <c r="K111" s="91">
        <v>3.8400000018953468</v>
      </c>
      <c r="L111" s="89" t="s">
        <v>121</v>
      </c>
      <c r="M111" s="90">
        <v>1.9599999999999999E-2</v>
      </c>
      <c r="N111" s="90">
        <v>3.120000001437849E-2</v>
      </c>
      <c r="O111" s="91">
        <v>565.59013300000015</v>
      </c>
      <c r="P111" s="103">
        <v>108.21</v>
      </c>
      <c r="Q111" s="91"/>
      <c r="R111" s="91">
        <v>0.61202512600000014</v>
      </c>
      <c r="S111" s="92">
        <v>5.3812347512391849E-7</v>
      </c>
      <c r="T111" s="92">
        <f t="shared" si="3"/>
        <v>3.3732842416745509E-3</v>
      </c>
      <c r="U111" s="92">
        <f>R111/'סכום נכסי הקרן'!$C$42</f>
        <v>8.2746459925183737E-4</v>
      </c>
    </row>
    <row r="112" spans="2:21">
      <c r="B112" s="87" t="s">
        <v>426</v>
      </c>
      <c r="C112" s="111">
        <v>1167147</v>
      </c>
      <c r="D112" s="89" t="s">
        <v>108</v>
      </c>
      <c r="E112" s="89" t="s">
        <v>287</v>
      </c>
      <c r="F112" s="88" t="s">
        <v>424</v>
      </c>
      <c r="G112" s="89" t="s">
        <v>301</v>
      </c>
      <c r="H112" s="88" t="s">
        <v>392</v>
      </c>
      <c r="I112" s="88" t="s">
        <v>119</v>
      </c>
      <c r="J112" s="102"/>
      <c r="K112" s="91">
        <v>6.0699999975896892</v>
      </c>
      <c r="L112" s="89" t="s">
        <v>121</v>
      </c>
      <c r="M112" s="90">
        <v>1.5800000000000002E-2</v>
      </c>
      <c r="N112" s="90">
        <v>3.2799999987757157E-2</v>
      </c>
      <c r="O112" s="91">
        <v>1298.3169600000003</v>
      </c>
      <c r="P112" s="103">
        <v>100.66</v>
      </c>
      <c r="Q112" s="91"/>
      <c r="R112" s="91">
        <v>1.3068858450000003</v>
      </c>
      <c r="S112" s="92">
        <v>1.0934578430487271E-6</v>
      </c>
      <c r="T112" s="92">
        <f t="shared" si="3"/>
        <v>7.2031314390939389E-3</v>
      </c>
      <c r="U112" s="92">
        <f>R112/'סכום נכסי הקרן'!$C$42</f>
        <v>1.7669238174395209E-3</v>
      </c>
    </row>
    <row r="113" spans="2:21">
      <c r="B113" s="87" t="s">
        <v>427</v>
      </c>
      <c r="C113" s="111">
        <v>1135417</v>
      </c>
      <c r="D113" s="89" t="s">
        <v>108</v>
      </c>
      <c r="E113" s="89" t="s">
        <v>287</v>
      </c>
      <c r="F113" s="88" t="s">
        <v>428</v>
      </c>
      <c r="G113" s="89" t="s">
        <v>346</v>
      </c>
      <c r="H113" s="88" t="s">
        <v>392</v>
      </c>
      <c r="I113" s="88" t="s">
        <v>119</v>
      </c>
      <c r="J113" s="102"/>
      <c r="K113" s="91">
        <v>2.9800000027669058</v>
      </c>
      <c r="L113" s="89" t="s">
        <v>121</v>
      </c>
      <c r="M113" s="90">
        <v>2.2499999999999999E-2</v>
      </c>
      <c r="N113" s="90">
        <v>2.4799999978260021E-2</v>
      </c>
      <c r="O113" s="91">
        <v>178.99720100000002</v>
      </c>
      <c r="P113" s="103">
        <v>113.07</v>
      </c>
      <c r="Q113" s="91"/>
      <c r="R113" s="91">
        <v>0.20239212800000003</v>
      </c>
      <c r="S113" s="92">
        <v>4.375217345070001E-7</v>
      </c>
      <c r="T113" s="92">
        <f t="shared" si="3"/>
        <v>1.1155198488066299E-3</v>
      </c>
      <c r="U113" s="92">
        <f>R113/'סכום נכסי הקרן'!$C$42</f>
        <v>2.7363634918355713E-4</v>
      </c>
    </row>
    <row r="114" spans="2:21">
      <c r="B114" s="87" t="s">
        <v>429</v>
      </c>
      <c r="C114" s="111">
        <v>1140607</v>
      </c>
      <c r="D114" s="89" t="s">
        <v>108</v>
      </c>
      <c r="E114" s="89" t="s">
        <v>287</v>
      </c>
      <c r="F114" s="88" t="s">
        <v>377</v>
      </c>
      <c r="G114" s="89" t="s">
        <v>301</v>
      </c>
      <c r="H114" s="88" t="s">
        <v>389</v>
      </c>
      <c r="I114" s="88" t="s">
        <v>298</v>
      </c>
      <c r="J114" s="102"/>
      <c r="K114" s="91">
        <v>2.1699999993339185</v>
      </c>
      <c r="L114" s="89" t="s">
        <v>121</v>
      </c>
      <c r="M114" s="90">
        <v>2.1499999999999998E-2</v>
      </c>
      <c r="N114" s="90">
        <v>3.4799999992387642E-2</v>
      </c>
      <c r="O114" s="91">
        <v>1426.0757820000001</v>
      </c>
      <c r="P114" s="103">
        <v>110.54</v>
      </c>
      <c r="Q114" s="91"/>
      <c r="R114" s="91">
        <v>1.5763841650000001</v>
      </c>
      <c r="S114" s="92">
        <v>7.2710771615060069E-7</v>
      </c>
      <c r="T114" s="92">
        <f t="shared" si="3"/>
        <v>8.6885188805464076E-3</v>
      </c>
      <c r="U114" s="92">
        <f>R114/'סכום נכסי הקרן'!$C$42</f>
        <v>2.1312884650403503E-3</v>
      </c>
    </row>
    <row r="115" spans="2:21">
      <c r="B115" s="87" t="s">
        <v>430</v>
      </c>
      <c r="C115" s="111">
        <v>1174556</v>
      </c>
      <c r="D115" s="89" t="s">
        <v>108</v>
      </c>
      <c r="E115" s="89" t="s">
        <v>287</v>
      </c>
      <c r="F115" s="88" t="s">
        <v>377</v>
      </c>
      <c r="G115" s="89" t="s">
        <v>301</v>
      </c>
      <c r="H115" s="88" t="s">
        <v>389</v>
      </c>
      <c r="I115" s="88" t="s">
        <v>298</v>
      </c>
      <c r="J115" s="102"/>
      <c r="K115" s="91">
        <v>7.1899999993266963</v>
      </c>
      <c r="L115" s="89" t="s">
        <v>121</v>
      </c>
      <c r="M115" s="90">
        <v>1.15E-2</v>
      </c>
      <c r="N115" s="90">
        <v>3.769999999633817E-2</v>
      </c>
      <c r="O115" s="91">
        <v>914.32060000000013</v>
      </c>
      <c r="P115" s="103">
        <v>92.59</v>
      </c>
      <c r="Q115" s="91"/>
      <c r="R115" s="91">
        <v>0.84656940299999994</v>
      </c>
      <c r="S115" s="92">
        <v>1.9886820808349626E-6</v>
      </c>
      <c r="T115" s="92">
        <f t="shared" si="3"/>
        <v>4.6660163207478044E-3</v>
      </c>
      <c r="U115" s="92">
        <f>R115/'סכום נכסי הקרן'!$C$42</f>
        <v>1.1445710021262461E-3</v>
      </c>
    </row>
    <row r="116" spans="2:21">
      <c r="B116" s="87" t="s">
        <v>431</v>
      </c>
      <c r="C116" s="111">
        <v>1158732</v>
      </c>
      <c r="D116" s="89" t="s">
        <v>108</v>
      </c>
      <c r="E116" s="89" t="s">
        <v>287</v>
      </c>
      <c r="F116" s="88" t="s">
        <v>432</v>
      </c>
      <c r="G116" s="89" t="s">
        <v>117</v>
      </c>
      <c r="H116" s="88" t="s">
        <v>433</v>
      </c>
      <c r="I116" s="88" t="s">
        <v>298</v>
      </c>
      <c r="J116" s="102"/>
      <c r="K116" s="91">
        <v>1.6299999994524741</v>
      </c>
      <c r="L116" s="89" t="s">
        <v>121</v>
      </c>
      <c r="M116" s="90">
        <v>1.8500000000000003E-2</v>
      </c>
      <c r="N116" s="90">
        <v>3.9899999819316363E-2</v>
      </c>
      <c r="O116" s="91">
        <v>85.843047000000013</v>
      </c>
      <c r="P116" s="103">
        <v>106.38</v>
      </c>
      <c r="Q116" s="91"/>
      <c r="R116" s="91">
        <v>9.1319835000000002E-2</v>
      </c>
      <c r="S116" s="92">
        <v>1.1080235259017613E-7</v>
      </c>
      <c r="T116" s="92">
        <f t="shared" si="3"/>
        <v>5.033253493547257E-4</v>
      </c>
      <c r="U116" s="92">
        <f>R116/'סכום נכסי הקרן'!$C$42</f>
        <v>1.2346540601344347E-4</v>
      </c>
    </row>
    <row r="117" spans="2:21">
      <c r="B117" s="87" t="s">
        <v>434</v>
      </c>
      <c r="C117" s="111">
        <v>1191824</v>
      </c>
      <c r="D117" s="89" t="s">
        <v>108</v>
      </c>
      <c r="E117" s="89" t="s">
        <v>287</v>
      </c>
      <c r="F117" s="88" t="s">
        <v>432</v>
      </c>
      <c r="G117" s="89" t="s">
        <v>117</v>
      </c>
      <c r="H117" s="88" t="s">
        <v>433</v>
      </c>
      <c r="I117" s="88" t="s">
        <v>298</v>
      </c>
      <c r="J117" s="102"/>
      <c r="K117" s="91">
        <v>2.249999999337708</v>
      </c>
      <c r="L117" s="89" t="s">
        <v>121</v>
      </c>
      <c r="M117" s="90">
        <v>3.2000000000000001E-2</v>
      </c>
      <c r="N117" s="90">
        <v>4.2999999988520263E-2</v>
      </c>
      <c r="O117" s="91">
        <v>1117.2364330000003</v>
      </c>
      <c r="P117" s="103">
        <v>101.36</v>
      </c>
      <c r="Q117" s="91"/>
      <c r="R117" s="91">
        <v>1.1324308510000003</v>
      </c>
      <c r="S117" s="92">
        <v>1.9339873218213027E-6</v>
      </c>
      <c r="T117" s="92">
        <f t="shared" si="3"/>
        <v>6.2415920232405647E-3</v>
      </c>
      <c r="U117" s="92">
        <f>R117/'סכום נכסי הקרן'!$C$42</f>
        <v>1.5310587760136046E-3</v>
      </c>
    </row>
    <row r="118" spans="2:21">
      <c r="B118" s="87" t="s">
        <v>435</v>
      </c>
      <c r="C118" s="111">
        <v>1155357</v>
      </c>
      <c r="D118" s="89" t="s">
        <v>108</v>
      </c>
      <c r="E118" s="89" t="s">
        <v>287</v>
      </c>
      <c r="F118" s="88" t="s">
        <v>436</v>
      </c>
      <c r="G118" s="89" t="s">
        <v>117</v>
      </c>
      <c r="H118" s="88" t="s">
        <v>433</v>
      </c>
      <c r="I118" s="88" t="s">
        <v>298</v>
      </c>
      <c r="J118" s="102"/>
      <c r="K118" s="91">
        <v>0.5</v>
      </c>
      <c r="L118" s="89" t="s">
        <v>121</v>
      </c>
      <c r="M118" s="90">
        <v>3.15E-2</v>
      </c>
      <c r="N118" s="90">
        <v>4.1300000044359991E-2</v>
      </c>
      <c r="O118" s="91">
        <v>284.99828500000001</v>
      </c>
      <c r="P118" s="103">
        <v>110.56</v>
      </c>
      <c r="Q118" s="91">
        <v>4.9864610000000011E-3</v>
      </c>
      <c r="R118" s="91">
        <v>0.32010826600000009</v>
      </c>
      <c r="S118" s="92">
        <v>2.1018662324455318E-6</v>
      </c>
      <c r="T118" s="92">
        <f t="shared" si="3"/>
        <v>1.7643330697628343E-3</v>
      </c>
      <c r="U118" s="92">
        <f>R118/'סכום נכסי הקרן'!$C$42</f>
        <v>4.3278984275376065E-4</v>
      </c>
    </row>
    <row r="119" spans="2:21">
      <c r="B119" s="87" t="s">
        <v>437</v>
      </c>
      <c r="C119" s="111">
        <v>1184779</v>
      </c>
      <c r="D119" s="89" t="s">
        <v>108</v>
      </c>
      <c r="E119" s="89" t="s">
        <v>287</v>
      </c>
      <c r="F119" s="88" t="s">
        <v>436</v>
      </c>
      <c r="G119" s="89" t="s">
        <v>117</v>
      </c>
      <c r="H119" s="88" t="s">
        <v>433</v>
      </c>
      <c r="I119" s="88" t="s">
        <v>298</v>
      </c>
      <c r="J119" s="102"/>
      <c r="K119" s="91">
        <v>2.820000000338466</v>
      </c>
      <c r="L119" s="89" t="s">
        <v>121</v>
      </c>
      <c r="M119" s="90">
        <v>0.01</v>
      </c>
      <c r="N119" s="90">
        <v>3.6899999999846153E-2</v>
      </c>
      <c r="O119" s="91">
        <v>646.1787680000001</v>
      </c>
      <c r="P119" s="103">
        <v>100.59</v>
      </c>
      <c r="Q119" s="91"/>
      <c r="R119" s="91">
        <v>0.64999122900000006</v>
      </c>
      <c r="S119" s="92">
        <v>1.7498720942828054E-6</v>
      </c>
      <c r="T119" s="92">
        <f t="shared" si="3"/>
        <v>3.5825411030794411E-3</v>
      </c>
      <c r="U119" s="92">
        <f>R119/'סכום נכסי הקרן'!$C$42</f>
        <v>8.7879518172215396E-4</v>
      </c>
    </row>
    <row r="120" spans="2:21">
      <c r="B120" s="87" t="s">
        <v>438</v>
      </c>
      <c r="C120" s="111">
        <v>1192442</v>
      </c>
      <c r="D120" s="89" t="s">
        <v>108</v>
      </c>
      <c r="E120" s="89" t="s">
        <v>287</v>
      </c>
      <c r="F120" s="88" t="s">
        <v>436</v>
      </c>
      <c r="G120" s="89" t="s">
        <v>117</v>
      </c>
      <c r="H120" s="88" t="s">
        <v>433</v>
      </c>
      <c r="I120" s="88" t="s">
        <v>298</v>
      </c>
      <c r="J120" s="102"/>
      <c r="K120" s="91">
        <v>3.4099999981325233</v>
      </c>
      <c r="L120" s="89" t="s">
        <v>121</v>
      </c>
      <c r="M120" s="90">
        <v>3.2300000000000002E-2</v>
      </c>
      <c r="N120" s="90">
        <v>4.1599999974749613E-2</v>
      </c>
      <c r="O120" s="91">
        <v>711.06582500000013</v>
      </c>
      <c r="P120" s="103">
        <v>100.15</v>
      </c>
      <c r="Q120" s="91">
        <v>4.8251938000000008E-2</v>
      </c>
      <c r="R120" s="91">
        <v>0.76038436200000015</v>
      </c>
      <c r="S120" s="92">
        <v>1.6418875553285668E-6</v>
      </c>
      <c r="T120" s="92">
        <f t="shared" si="3"/>
        <v>4.1909922926111325E-3</v>
      </c>
      <c r="U120" s="92">
        <f>R120/'סכום נכסי הקרן'!$C$42</f>
        <v>1.0280478932162239E-3</v>
      </c>
    </row>
    <row r="121" spans="2:21">
      <c r="B121" s="87" t="s">
        <v>439</v>
      </c>
      <c r="C121" s="111">
        <v>1197284</v>
      </c>
      <c r="D121" s="89" t="s">
        <v>108</v>
      </c>
      <c r="E121" s="89" t="s">
        <v>287</v>
      </c>
      <c r="F121" s="88" t="s">
        <v>440</v>
      </c>
      <c r="G121" s="89" t="s">
        <v>441</v>
      </c>
      <c r="H121" s="88" t="s">
        <v>433</v>
      </c>
      <c r="I121" s="88" t="s">
        <v>298</v>
      </c>
      <c r="J121" s="102"/>
      <c r="K121" s="91">
        <v>4.850000004145536</v>
      </c>
      <c r="L121" s="89" t="s">
        <v>121</v>
      </c>
      <c r="M121" s="90">
        <v>0.03</v>
      </c>
      <c r="N121" s="90">
        <v>4.2500000036578257E-2</v>
      </c>
      <c r="O121" s="91">
        <v>428.01336000000003</v>
      </c>
      <c r="P121" s="103">
        <v>95.81</v>
      </c>
      <c r="Q121" s="91"/>
      <c r="R121" s="91">
        <v>0.41007961800000003</v>
      </c>
      <c r="S121" s="92">
        <v>1.5289249278427116E-6</v>
      </c>
      <c r="T121" s="92">
        <f t="shared" si="3"/>
        <v>2.2602260176346409E-3</v>
      </c>
      <c r="U121" s="92">
        <f>R121/'סכום נכסי הקרן'!$C$42</f>
        <v>5.54432085145662E-4</v>
      </c>
    </row>
    <row r="122" spans="2:21">
      <c r="B122" s="87" t="s">
        <v>442</v>
      </c>
      <c r="C122" s="111">
        <v>1139849</v>
      </c>
      <c r="D122" s="89" t="s">
        <v>108</v>
      </c>
      <c r="E122" s="89" t="s">
        <v>287</v>
      </c>
      <c r="F122" s="88" t="s">
        <v>443</v>
      </c>
      <c r="G122" s="89" t="s">
        <v>301</v>
      </c>
      <c r="H122" s="88" t="s">
        <v>444</v>
      </c>
      <c r="I122" s="88" t="s">
        <v>119</v>
      </c>
      <c r="J122" s="102"/>
      <c r="K122" s="91">
        <v>1.9900000024072415</v>
      </c>
      <c r="L122" s="89" t="s">
        <v>121</v>
      </c>
      <c r="M122" s="90">
        <v>2.5000000000000001E-2</v>
      </c>
      <c r="N122" s="90">
        <v>3.5000000026747129E-2</v>
      </c>
      <c r="O122" s="91">
        <v>336.21580700000004</v>
      </c>
      <c r="P122" s="103">
        <v>111.2</v>
      </c>
      <c r="Q122" s="91"/>
      <c r="R122" s="91">
        <v>0.37387198999999999</v>
      </c>
      <c r="S122" s="92">
        <v>9.4529203816684876E-7</v>
      </c>
      <c r="T122" s="92">
        <f t="shared" si="3"/>
        <v>2.0606613008082694E-3</v>
      </c>
      <c r="U122" s="92">
        <f>R122/'סכום נכסי הקרן'!$C$42</f>
        <v>5.0547897992154795E-4</v>
      </c>
    </row>
    <row r="123" spans="2:21">
      <c r="B123" s="87" t="s">
        <v>445</v>
      </c>
      <c r="C123" s="111">
        <v>1142629</v>
      </c>
      <c r="D123" s="89" t="s">
        <v>108</v>
      </c>
      <c r="E123" s="89" t="s">
        <v>287</v>
      </c>
      <c r="F123" s="88" t="s">
        <v>443</v>
      </c>
      <c r="G123" s="89" t="s">
        <v>301</v>
      </c>
      <c r="H123" s="88" t="s">
        <v>444</v>
      </c>
      <c r="I123" s="88" t="s">
        <v>119</v>
      </c>
      <c r="J123" s="102"/>
      <c r="K123" s="91">
        <v>4.9700000012118979</v>
      </c>
      <c r="L123" s="89" t="s">
        <v>121</v>
      </c>
      <c r="M123" s="90">
        <v>1.9E-2</v>
      </c>
      <c r="N123" s="90">
        <v>3.8699999994806153E-2</v>
      </c>
      <c r="O123" s="91">
        <v>395.96953700000006</v>
      </c>
      <c r="P123" s="103">
        <v>102.11</v>
      </c>
      <c r="Q123" s="91"/>
      <c r="R123" s="91">
        <v>0.40432448300000007</v>
      </c>
      <c r="S123" s="92">
        <v>1.3175304416368403E-6</v>
      </c>
      <c r="T123" s="92">
        <f t="shared" si="3"/>
        <v>2.2285055777711807E-3</v>
      </c>
      <c r="U123" s="92">
        <f>R123/'סכום נכסי הקרן'!$C$42</f>
        <v>5.4665108029127113E-4</v>
      </c>
    </row>
    <row r="124" spans="2:21">
      <c r="B124" s="87" t="s">
        <v>446</v>
      </c>
      <c r="C124" s="111">
        <v>1183151</v>
      </c>
      <c r="D124" s="89" t="s">
        <v>108</v>
      </c>
      <c r="E124" s="89" t="s">
        <v>287</v>
      </c>
      <c r="F124" s="88" t="s">
        <v>443</v>
      </c>
      <c r="G124" s="89" t="s">
        <v>301</v>
      </c>
      <c r="H124" s="88" t="s">
        <v>444</v>
      </c>
      <c r="I124" s="88" t="s">
        <v>119</v>
      </c>
      <c r="J124" s="102"/>
      <c r="K124" s="91">
        <v>6.7100000066137868</v>
      </c>
      <c r="L124" s="89" t="s">
        <v>121</v>
      </c>
      <c r="M124" s="90">
        <v>3.9000000000000003E-3</v>
      </c>
      <c r="N124" s="90">
        <v>4.1500000043133395E-2</v>
      </c>
      <c r="O124" s="91">
        <v>414.88711600000005</v>
      </c>
      <c r="P124" s="103">
        <v>83.82</v>
      </c>
      <c r="Q124" s="91"/>
      <c r="R124" s="91">
        <v>0.34775837000000009</v>
      </c>
      <c r="S124" s="92">
        <v>1.7654770893617024E-6</v>
      </c>
      <c r="T124" s="92">
        <f t="shared" si="3"/>
        <v>1.9167314863335005E-3</v>
      </c>
      <c r="U124" s="92">
        <f>R124/'סכום נכסי הקרן'!$C$42</f>
        <v>4.701730828425534E-4</v>
      </c>
    </row>
    <row r="125" spans="2:21">
      <c r="B125" s="87" t="s">
        <v>447</v>
      </c>
      <c r="C125" s="111">
        <v>1177526</v>
      </c>
      <c r="D125" s="89" t="s">
        <v>108</v>
      </c>
      <c r="E125" s="89" t="s">
        <v>287</v>
      </c>
      <c r="F125" s="88" t="s">
        <v>448</v>
      </c>
      <c r="G125" s="89" t="s">
        <v>441</v>
      </c>
      <c r="H125" s="88" t="s">
        <v>433</v>
      </c>
      <c r="I125" s="88" t="s">
        <v>298</v>
      </c>
      <c r="J125" s="102"/>
      <c r="K125" s="91">
        <v>4.4200000005299351</v>
      </c>
      <c r="L125" s="89" t="s">
        <v>121</v>
      </c>
      <c r="M125" s="90">
        <v>7.4999999999999997E-3</v>
      </c>
      <c r="N125" s="90">
        <v>4.130000000794902E-2</v>
      </c>
      <c r="O125" s="91">
        <v>238.88913400000004</v>
      </c>
      <c r="P125" s="103">
        <v>94.79</v>
      </c>
      <c r="Q125" s="91"/>
      <c r="R125" s="91">
        <v>0.22644301400000003</v>
      </c>
      <c r="S125" s="92">
        <v>4.8876050141210954E-7</v>
      </c>
      <c r="T125" s="92">
        <f t="shared" si="3"/>
        <v>1.248080541653268E-3</v>
      </c>
      <c r="U125" s="92">
        <f>R125/'סכום נכסי הקרן'!$C$42</f>
        <v>3.0615340755289213E-4</v>
      </c>
    </row>
    <row r="126" spans="2:21">
      <c r="B126" s="87" t="s">
        <v>449</v>
      </c>
      <c r="C126" s="111">
        <v>1184555</v>
      </c>
      <c r="D126" s="89" t="s">
        <v>108</v>
      </c>
      <c r="E126" s="89" t="s">
        <v>287</v>
      </c>
      <c r="F126" s="88" t="s">
        <v>448</v>
      </c>
      <c r="G126" s="89" t="s">
        <v>441</v>
      </c>
      <c r="H126" s="88" t="s">
        <v>433</v>
      </c>
      <c r="I126" s="88" t="s">
        <v>298</v>
      </c>
      <c r="J126" s="102"/>
      <c r="K126" s="91">
        <v>5.0900000001002059</v>
      </c>
      <c r="L126" s="89" t="s">
        <v>121</v>
      </c>
      <c r="M126" s="90">
        <v>7.4999999999999997E-3</v>
      </c>
      <c r="N126" s="90">
        <v>4.2900000006012393E-2</v>
      </c>
      <c r="O126" s="91">
        <v>1320.5254390000002</v>
      </c>
      <c r="P126" s="103">
        <v>90.28</v>
      </c>
      <c r="Q126" s="91">
        <v>5.3563670000000008E-3</v>
      </c>
      <c r="R126" s="91">
        <v>1.1975267320000003</v>
      </c>
      <c r="S126" s="92">
        <v>1.2603331863529687E-6</v>
      </c>
      <c r="T126" s="92">
        <f t="shared" si="3"/>
        <v>6.6003794328529297E-3</v>
      </c>
      <c r="U126" s="92">
        <f>R126/'סכום נכסי הקרן'!$C$42</f>
        <v>1.6190691121850157E-3</v>
      </c>
    </row>
    <row r="127" spans="2:21">
      <c r="B127" s="87" t="s">
        <v>450</v>
      </c>
      <c r="C127" s="111">
        <v>1138668</v>
      </c>
      <c r="D127" s="89" t="s">
        <v>108</v>
      </c>
      <c r="E127" s="89" t="s">
        <v>287</v>
      </c>
      <c r="F127" s="88" t="s">
        <v>418</v>
      </c>
      <c r="G127" s="89" t="s">
        <v>301</v>
      </c>
      <c r="H127" s="88" t="s">
        <v>433</v>
      </c>
      <c r="I127" s="88" t="s">
        <v>298</v>
      </c>
      <c r="J127" s="102"/>
      <c r="K127" s="91">
        <v>1.7100000030481461</v>
      </c>
      <c r="L127" s="89" t="s">
        <v>121</v>
      </c>
      <c r="M127" s="90">
        <v>2.0499999999999997E-2</v>
      </c>
      <c r="N127" s="90">
        <v>3.7900000108070639E-2</v>
      </c>
      <c r="O127" s="91">
        <v>65.542150000000021</v>
      </c>
      <c r="P127" s="103">
        <v>110.12</v>
      </c>
      <c r="Q127" s="91"/>
      <c r="R127" s="91">
        <v>7.2175018000000007E-2</v>
      </c>
      <c r="S127" s="92">
        <v>1.7714257374256959E-7</v>
      </c>
      <c r="T127" s="92">
        <f t="shared" si="3"/>
        <v>3.9780531961685673E-4</v>
      </c>
      <c r="U127" s="92">
        <f>R127/'סכום נכסי הקרן'!$C$42</f>
        <v>9.7581406070188271E-5</v>
      </c>
    </row>
    <row r="128" spans="2:21">
      <c r="B128" s="87" t="s">
        <v>451</v>
      </c>
      <c r="C128" s="111">
        <v>1141696</v>
      </c>
      <c r="D128" s="89" t="s">
        <v>108</v>
      </c>
      <c r="E128" s="89" t="s">
        <v>287</v>
      </c>
      <c r="F128" s="88" t="s">
        <v>418</v>
      </c>
      <c r="G128" s="89" t="s">
        <v>301</v>
      </c>
      <c r="H128" s="88" t="s">
        <v>433</v>
      </c>
      <c r="I128" s="88" t="s">
        <v>298</v>
      </c>
      <c r="J128" s="102"/>
      <c r="K128" s="91">
        <v>2.5500000013736472</v>
      </c>
      <c r="L128" s="89" t="s">
        <v>121</v>
      </c>
      <c r="M128" s="90">
        <v>2.0499999999999997E-2</v>
      </c>
      <c r="N128" s="90">
        <v>3.6900000027223184E-2</v>
      </c>
      <c r="O128" s="91">
        <v>369.16284200000007</v>
      </c>
      <c r="P128" s="103">
        <v>108.46</v>
      </c>
      <c r="Q128" s="91"/>
      <c r="R128" s="91">
        <v>0.40039403900000003</v>
      </c>
      <c r="S128" s="92">
        <v>4.1894190594813686E-7</v>
      </c>
      <c r="T128" s="92">
        <f t="shared" si="3"/>
        <v>2.2068422436289409E-3</v>
      </c>
      <c r="U128" s="92">
        <f>R128/'סכום נכסי הקרן'!$C$42</f>
        <v>5.4133707743227438E-4</v>
      </c>
    </row>
    <row r="129" spans="2:21">
      <c r="B129" s="87" t="s">
        <v>452</v>
      </c>
      <c r="C129" s="111">
        <v>1165141</v>
      </c>
      <c r="D129" s="89" t="s">
        <v>108</v>
      </c>
      <c r="E129" s="89" t="s">
        <v>287</v>
      </c>
      <c r="F129" s="88" t="s">
        <v>418</v>
      </c>
      <c r="G129" s="89" t="s">
        <v>301</v>
      </c>
      <c r="H129" s="88" t="s">
        <v>433</v>
      </c>
      <c r="I129" s="88" t="s">
        <v>298</v>
      </c>
      <c r="J129" s="102"/>
      <c r="K129" s="91">
        <v>5.269999998952926</v>
      </c>
      <c r="L129" s="89" t="s">
        <v>121</v>
      </c>
      <c r="M129" s="90">
        <v>8.3999999999999995E-3</v>
      </c>
      <c r="N129" s="90">
        <v>4.2299999993211282E-2</v>
      </c>
      <c r="O129" s="91">
        <v>931.30019000000016</v>
      </c>
      <c r="P129" s="103">
        <v>93.32</v>
      </c>
      <c r="Q129" s="91"/>
      <c r="R129" s="91">
        <v>0.86908933300000024</v>
      </c>
      <c r="S129" s="92">
        <v>1.3751221596379922E-6</v>
      </c>
      <c r="T129" s="92">
        <f t="shared" si="3"/>
        <v>4.790138880043867E-3</v>
      </c>
      <c r="U129" s="92">
        <f>R129/'סכום נכסי הקרן'!$C$42</f>
        <v>1.1750181914016577E-3</v>
      </c>
    </row>
    <row r="130" spans="2:21">
      <c r="B130" s="87" t="s">
        <v>453</v>
      </c>
      <c r="C130" s="111">
        <v>1178367</v>
      </c>
      <c r="D130" s="89" t="s">
        <v>108</v>
      </c>
      <c r="E130" s="89" t="s">
        <v>287</v>
      </c>
      <c r="F130" s="88" t="s">
        <v>418</v>
      </c>
      <c r="G130" s="89" t="s">
        <v>301</v>
      </c>
      <c r="H130" s="88" t="s">
        <v>433</v>
      </c>
      <c r="I130" s="88" t="s">
        <v>298</v>
      </c>
      <c r="J130" s="102"/>
      <c r="K130" s="91">
        <v>6.2500000196821093</v>
      </c>
      <c r="L130" s="89" t="s">
        <v>121</v>
      </c>
      <c r="M130" s="90">
        <v>5.0000000000000001E-3</v>
      </c>
      <c r="N130" s="90">
        <v>4.0300000146085008E-2</v>
      </c>
      <c r="O130" s="91">
        <v>125.08542400000002</v>
      </c>
      <c r="P130" s="103">
        <v>88.06</v>
      </c>
      <c r="Q130" s="91">
        <v>4.1667870000000008E-3</v>
      </c>
      <c r="R130" s="91">
        <v>0.11431701100000001</v>
      </c>
      <c r="S130" s="92">
        <v>7.3352878883320109E-7</v>
      </c>
      <c r="T130" s="92">
        <f t="shared" si="3"/>
        <v>6.3007833400884961E-4</v>
      </c>
      <c r="U130" s="92">
        <f>R130/'סכום נכסי הקרן'!$C$42</f>
        <v>1.5455783704994958E-4</v>
      </c>
    </row>
    <row r="131" spans="2:21">
      <c r="B131" s="87" t="s">
        <v>454</v>
      </c>
      <c r="C131" s="111">
        <v>1178375</v>
      </c>
      <c r="D131" s="89" t="s">
        <v>108</v>
      </c>
      <c r="E131" s="89" t="s">
        <v>287</v>
      </c>
      <c r="F131" s="88" t="s">
        <v>418</v>
      </c>
      <c r="G131" s="89" t="s">
        <v>301</v>
      </c>
      <c r="H131" s="88" t="s">
        <v>433</v>
      </c>
      <c r="I131" s="88" t="s">
        <v>298</v>
      </c>
      <c r="J131" s="102"/>
      <c r="K131" s="91">
        <v>6.1400000037021094</v>
      </c>
      <c r="L131" s="89" t="s">
        <v>121</v>
      </c>
      <c r="M131" s="90">
        <v>9.7000000000000003E-3</v>
      </c>
      <c r="N131" s="90">
        <v>4.4700000037659386E-2</v>
      </c>
      <c r="O131" s="91">
        <v>339.63533800000005</v>
      </c>
      <c r="P131" s="103">
        <v>88.66</v>
      </c>
      <c r="Q131" s="91">
        <v>1.2214215000000002E-2</v>
      </c>
      <c r="R131" s="91">
        <v>0.31333490600000002</v>
      </c>
      <c r="S131" s="92">
        <v>8.6023722777937977E-7</v>
      </c>
      <c r="T131" s="92">
        <f t="shared" si="3"/>
        <v>1.72700050353223E-3</v>
      </c>
      <c r="U131" s="92">
        <f>R131/'סכום נכסי הקרן'!$C$42</f>
        <v>4.23632186670882E-4</v>
      </c>
    </row>
    <row r="132" spans="2:21">
      <c r="B132" s="87" t="s">
        <v>455</v>
      </c>
      <c r="C132" s="111">
        <v>1171214</v>
      </c>
      <c r="D132" s="89" t="s">
        <v>108</v>
      </c>
      <c r="E132" s="89" t="s">
        <v>287</v>
      </c>
      <c r="F132" s="88" t="s">
        <v>456</v>
      </c>
      <c r="G132" s="89" t="s">
        <v>457</v>
      </c>
      <c r="H132" s="88" t="s">
        <v>444</v>
      </c>
      <c r="I132" s="88" t="s">
        <v>119</v>
      </c>
      <c r="J132" s="102"/>
      <c r="K132" s="91">
        <v>1.2900000005886745</v>
      </c>
      <c r="L132" s="89" t="s">
        <v>121</v>
      </c>
      <c r="M132" s="90">
        <v>1.8500000000000003E-2</v>
      </c>
      <c r="N132" s="90">
        <v>3.570000000380906E-2</v>
      </c>
      <c r="O132" s="91">
        <v>527.79736300000013</v>
      </c>
      <c r="P132" s="103">
        <v>109.43</v>
      </c>
      <c r="Q132" s="91"/>
      <c r="R132" s="91">
        <v>0.57756865400000013</v>
      </c>
      <c r="S132" s="92">
        <v>8.9445052026843845E-7</v>
      </c>
      <c r="T132" s="92">
        <f t="shared" si="3"/>
        <v>3.1833713294695371E-3</v>
      </c>
      <c r="U132" s="92">
        <f>R132/'סכום נכסי הקרן'!$C$42</f>
        <v>7.8087907590665342E-4</v>
      </c>
    </row>
    <row r="133" spans="2:21">
      <c r="B133" s="87" t="s">
        <v>458</v>
      </c>
      <c r="C133" s="111">
        <v>1175660</v>
      </c>
      <c r="D133" s="89" t="s">
        <v>108</v>
      </c>
      <c r="E133" s="89" t="s">
        <v>287</v>
      </c>
      <c r="F133" s="88" t="s">
        <v>456</v>
      </c>
      <c r="G133" s="89" t="s">
        <v>457</v>
      </c>
      <c r="H133" s="88" t="s">
        <v>444</v>
      </c>
      <c r="I133" s="88" t="s">
        <v>119</v>
      </c>
      <c r="J133" s="102"/>
      <c r="K133" s="91">
        <v>1.1399999993804626</v>
      </c>
      <c r="L133" s="89" t="s">
        <v>121</v>
      </c>
      <c r="M133" s="90">
        <v>0.01</v>
      </c>
      <c r="N133" s="90">
        <v>4.0899999979422515E-2</v>
      </c>
      <c r="O133" s="91">
        <v>847.77745600000014</v>
      </c>
      <c r="P133" s="103">
        <v>106.62</v>
      </c>
      <c r="Q133" s="91"/>
      <c r="R133" s="91">
        <v>0.90390025400000018</v>
      </c>
      <c r="S133" s="92">
        <v>1.100884988590695E-6</v>
      </c>
      <c r="T133" s="92">
        <f t="shared" si="3"/>
        <v>4.9820054003204828E-3</v>
      </c>
      <c r="U133" s="92">
        <f>R133/'סכום נכסי הקרן'!$C$42</f>
        <v>1.2220829336339108E-3</v>
      </c>
    </row>
    <row r="134" spans="2:21">
      <c r="B134" s="87" t="s">
        <v>459</v>
      </c>
      <c r="C134" s="111">
        <v>1182831</v>
      </c>
      <c r="D134" s="89" t="s">
        <v>108</v>
      </c>
      <c r="E134" s="89" t="s">
        <v>287</v>
      </c>
      <c r="F134" s="88" t="s">
        <v>456</v>
      </c>
      <c r="G134" s="89" t="s">
        <v>457</v>
      </c>
      <c r="H134" s="88" t="s">
        <v>444</v>
      </c>
      <c r="I134" s="88" t="s">
        <v>119</v>
      </c>
      <c r="J134" s="102"/>
      <c r="K134" s="91">
        <v>3.9099999994182388</v>
      </c>
      <c r="L134" s="89" t="s">
        <v>121</v>
      </c>
      <c r="M134" s="90">
        <v>0.01</v>
      </c>
      <c r="N134" s="90">
        <v>4.7099999989649172E-2</v>
      </c>
      <c r="O134" s="91">
        <v>1404.9107980000003</v>
      </c>
      <c r="P134" s="103">
        <v>94.21</v>
      </c>
      <c r="Q134" s="91"/>
      <c r="R134" s="91">
        <v>1.3235663470000001</v>
      </c>
      <c r="S134" s="92">
        <v>1.1865219423372845E-6</v>
      </c>
      <c r="T134" s="92">
        <f t="shared" si="3"/>
        <v>7.2950689628155062E-3</v>
      </c>
      <c r="U134" s="92">
        <f>R134/'סכום נכסי הקרן'!$C$42</f>
        <v>1.7894760368115559E-3</v>
      </c>
    </row>
    <row r="135" spans="2:21">
      <c r="B135" s="87" t="s">
        <v>460</v>
      </c>
      <c r="C135" s="111">
        <v>1191659</v>
      </c>
      <c r="D135" s="89" t="s">
        <v>108</v>
      </c>
      <c r="E135" s="89" t="s">
        <v>287</v>
      </c>
      <c r="F135" s="88" t="s">
        <v>456</v>
      </c>
      <c r="G135" s="89" t="s">
        <v>457</v>
      </c>
      <c r="H135" s="88" t="s">
        <v>444</v>
      </c>
      <c r="I135" s="88" t="s">
        <v>119</v>
      </c>
      <c r="J135" s="102"/>
      <c r="K135" s="91">
        <v>2.5900000011085123</v>
      </c>
      <c r="L135" s="89" t="s">
        <v>121</v>
      </c>
      <c r="M135" s="90">
        <v>3.5400000000000001E-2</v>
      </c>
      <c r="N135" s="90">
        <v>4.5900000011085129E-2</v>
      </c>
      <c r="O135" s="91">
        <v>1363.3800000000003</v>
      </c>
      <c r="P135" s="103">
        <v>100.73</v>
      </c>
      <c r="Q135" s="91">
        <v>2.4938085000000006E-2</v>
      </c>
      <c r="R135" s="91">
        <v>1.398270755</v>
      </c>
      <c r="S135" s="92">
        <v>1.2205620361500796E-6</v>
      </c>
      <c r="T135" s="92">
        <f t="shared" si="3"/>
        <v>7.7068154607689678E-3</v>
      </c>
      <c r="U135" s="92">
        <f>R135/'סכום נכסי הקרן'!$C$42</f>
        <v>1.8904772055577973E-3</v>
      </c>
    </row>
    <row r="136" spans="2:21">
      <c r="B136" s="87" t="s">
        <v>461</v>
      </c>
      <c r="C136" s="111">
        <v>1155928</v>
      </c>
      <c r="D136" s="89" t="s">
        <v>108</v>
      </c>
      <c r="E136" s="89" t="s">
        <v>287</v>
      </c>
      <c r="F136" s="88" t="s">
        <v>462</v>
      </c>
      <c r="G136" s="89" t="s">
        <v>301</v>
      </c>
      <c r="H136" s="88" t="s">
        <v>444</v>
      </c>
      <c r="I136" s="88" t="s">
        <v>119</v>
      </c>
      <c r="J136" s="102"/>
      <c r="K136" s="91">
        <v>3.4999999993859374</v>
      </c>
      <c r="L136" s="89" t="s">
        <v>121</v>
      </c>
      <c r="M136" s="90">
        <v>2.75E-2</v>
      </c>
      <c r="N136" s="90">
        <v>3.009999998906969E-2</v>
      </c>
      <c r="O136" s="91">
        <v>737.01078600000028</v>
      </c>
      <c r="P136" s="103">
        <v>110.48</v>
      </c>
      <c r="Q136" s="91"/>
      <c r="R136" s="91">
        <v>0.81424948900000016</v>
      </c>
      <c r="S136" s="92">
        <v>1.4429332462213808E-6</v>
      </c>
      <c r="T136" s="92">
        <f t="shared" si="3"/>
        <v>4.4878794241451705E-3</v>
      </c>
      <c r="U136" s="92">
        <f>R136/'סכום נכסי הקרן'!$C$42</f>
        <v>1.1008741283383165E-3</v>
      </c>
    </row>
    <row r="137" spans="2:21">
      <c r="B137" s="87" t="s">
        <v>463</v>
      </c>
      <c r="C137" s="111">
        <v>1177658</v>
      </c>
      <c r="D137" s="89" t="s">
        <v>108</v>
      </c>
      <c r="E137" s="89" t="s">
        <v>287</v>
      </c>
      <c r="F137" s="88" t="s">
        <v>462</v>
      </c>
      <c r="G137" s="89" t="s">
        <v>301</v>
      </c>
      <c r="H137" s="88" t="s">
        <v>444</v>
      </c>
      <c r="I137" s="88" t="s">
        <v>119</v>
      </c>
      <c r="J137" s="102"/>
      <c r="K137" s="91">
        <v>5.15</v>
      </c>
      <c r="L137" s="89" t="s">
        <v>121</v>
      </c>
      <c r="M137" s="90">
        <v>8.5000000000000006E-3</v>
      </c>
      <c r="N137" s="90">
        <v>3.4200000003638625E-2</v>
      </c>
      <c r="O137" s="91">
        <v>567.00862300000006</v>
      </c>
      <c r="P137" s="103">
        <v>96.94</v>
      </c>
      <c r="Q137" s="91"/>
      <c r="R137" s="91">
        <v>0.54965814000000002</v>
      </c>
      <c r="S137" s="92">
        <v>9.024345036685713E-7</v>
      </c>
      <c r="T137" s="92">
        <f t="shared" si="3"/>
        <v>3.0295376173332853E-3</v>
      </c>
      <c r="U137" s="92">
        <f>R137/'סכום נכסי הקרן'!$C$42</f>
        <v>7.4314375867733605E-4</v>
      </c>
    </row>
    <row r="138" spans="2:21">
      <c r="B138" s="87" t="s">
        <v>464</v>
      </c>
      <c r="C138" s="111">
        <v>1193929</v>
      </c>
      <c r="D138" s="89" t="s">
        <v>108</v>
      </c>
      <c r="E138" s="89" t="s">
        <v>287</v>
      </c>
      <c r="F138" s="88" t="s">
        <v>462</v>
      </c>
      <c r="G138" s="89" t="s">
        <v>301</v>
      </c>
      <c r="H138" s="88" t="s">
        <v>444</v>
      </c>
      <c r="I138" s="88" t="s">
        <v>119</v>
      </c>
      <c r="J138" s="102"/>
      <c r="K138" s="91">
        <v>6.4799999989575232</v>
      </c>
      <c r="L138" s="89" t="s">
        <v>121</v>
      </c>
      <c r="M138" s="90">
        <v>3.1800000000000002E-2</v>
      </c>
      <c r="N138" s="90">
        <v>3.640000000347493E-2</v>
      </c>
      <c r="O138" s="91">
        <v>566.48878800000011</v>
      </c>
      <c r="P138" s="103">
        <v>101.6</v>
      </c>
      <c r="Q138" s="91"/>
      <c r="R138" s="91">
        <v>0.57555264500000014</v>
      </c>
      <c r="S138" s="92">
        <v>1.6436210515320943E-6</v>
      </c>
      <c r="T138" s="92">
        <f t="shared" si="3"/>
        <v>3.1722597409058122E-3</v>
      </c>
      <c r="U138" s="92">
        <f>R138/'סכום נכסי הקרן'!$C$42</f>
        <v>7.781534099030765E-4</v>
      </c>
    </row>
    <row r="139" spans="2:21">
      <c r="B139" s="87" t="s">
        <v>465</v>
      </c>
      <c r="C139" s="111">
        <v>1132828</v>
      </c>
      <c r="D139" s="89" t="s">
        <v>108</v>
      </c>
      <c r="E139" s="89" t="s">
        <v>287</v>
      </c>
      <c r="F139" s="88" t="s">
        <v>466</v>
      </c>
      <c r="G139" s="89" t="s">
        <v>144</v>
      </c>
      <c r="H139" s="88" t="s">
        <v>433</v>
      </c>
      <c r="I139" s="88" t="s">
        <v>298</v>
      </c>
      <c r="J139" s="102"/>
      <c r="K139" s="91">
        <v>0.75999999728915957</v>
      </c>
      <c r="L139" s="89" t="s">
        <v>121</v>
      </c>
      <c r="M139" s="90">
        <v>1.9799999999999998E-2</v>
      </c>
      <c r="N139" s="90">
        <v>3.5200000007393199E-2</v>
      </c>
      <c r="O139" s="91">
        <v>146.68892700000004</v>
      </c>
      <c r="P139" s="103">
        <v>110.65</v>
      </c>
      <c r="Q139" s="91"/>
      <c r="R139" s="91">
        <v>0.16231129400000002</v>
      </c>
      <c r="S139" s="92">
        <v>9.6544115929079553E-7</v>
      </c>
      <c r="T139" s="92">
        <f t="shared" ref="T139:T166" si="4">IFERROR(R139/$R$11,0)</f>
        <v>8.946072751529568E-4</v>
      </c>
      <c r="U139" s="92">
        <f>R139/'סכום נכסי הקרן'!$C$42</f>
        <v>2.1944662749639652E-4</v>
      </c>
    </row>
    <row r="140" spans="2:21">
      <c r="B140" s="87" t="s">
        <v>467</v>
      </c>
      <c r="C140" s="111">
        <v>1139542</v>
      </c>
      <c r="D140" s="89" t="s">
        <v>108</v>
      </c>
      <c r="E140" s="89" t="s">
        <v>287</v>
      </c>
      <c r="F140" s="88" t="s">
        <v>468</v>
      </c>
      <c r="G140" s="89" t="s">
        <v>308</v>
      </c>
      <c r="H140" s="88" t="s">
        <v>433</v>
      </c>
      <c r="I140" s="88" t="s">
        <v>298</v>
      </c>
      <c r="J140" s="102"/>
      <c r="K140" s="91">
        <v>2.5499999066216783</v>
      </c>
      <c r="L140" s="89" t="s">
        <v>121</v>
      </c>
      <c r="M140" s="90">
        <v>1.9400000000000001E-2</v>
      </c>
      <c r="N140" s="90">
        <v>2.9899999425896238E-2</v>
      </c>
      <c r="O140" s="91">
        <v>13.144211000000002</v>
      </c>
      <c r="P140" s="103">
        <v>109.99</v>
      </c>
      <c r="Q140" s="91"/>
      <c r="R140" s="91">
        <v>1.4457317000000003E-2</v>
      </c>
      <c r="S140" s="92">
        <v>3.6365576195433907E-8</v>
      </c>
      <c r="T140" s="92">
        <f t="shared" si="4"/>
        <v>7.9684048156208531E-5</v>
      </c>
      <c r="U140" s="92">
        <f>R140/'סכום נכסי הקרן'!$C$42</f>
        <v>1.9546449172516122E-5</v>
      </c>
    </row>
    <row r="141" spans="2:21">
      <c r="B141" s="87" t="s">
        <v>469</v>
      </c>
      <c r="C141" s="111">
        <v>1142595</v>
      </c>
      <c r="D141" s="89" t="s">
        <v>108</v>
      </c>
      <c r="E141" s="89" t="s">
        <v>287</v>
      </c>
      <c r="F141" s="88" t="s">
        <v>468</v>
      </c>
      <c r="G141" s="89" t="s">
        <v>308</v>
      </c>
      <c r="H141" s="88" t="s">
        <v>433</v>
      </c>
      <c r="I141" s="88" t="s">
        <v>298</v>
      </c>
      <c r="J141" s="102"/>
      <c r="K141" s="91">
        <v>3.5199999998331895</v>
      </c>
      <c r="L141" s="89" t="s">
        <v>121</v>
      </c>
      <c r="M141" s="90">
        <v>1.23E-2</v>
      </c>
      <c r="N141" s="90">
        <v>2.9300000000625541E-2</v>
      </c>
      <c r="O141" s="91">
        <v>905.13371300000017</v>
      </c>
      <c r="P141" s="103">
        <v>105.97</v>
      </c>
      <c r="Q141" s="91"/>
      <c r="R141" s="91">
        <v>0.95917015800000016</v>
      </c>
      <c r="S141" s="92">
        <v>7.1176641497493348E-7</v>
      </c>
      <c r="T141" s="92">
        <f t="shared" si="4"/>
        <v>5.286635207630167E-3</v>
      </c>
      <c r="U141" s="92">
        <f>R141/'סכום נכסי הקרן'!$C$42</f>
        <v>1.296808442475271E-3</v>
      </c>
    </row>
    <row r="142" spans="2:21">
      <c r="B142" s="87" t="s">
        <v>470</v>
      </c>
      <c r="C142" s="111">
        <v>1142231</v>
      </c>
      <c r="D142" s="89" t="s">
        <v>108</v>
      </c>
      <c r="E142" s="89" t="s">
        <v>287</v>
      </c>
      <c r="F142" s="88" t="s">
        <v>471</v>
      </c>
      <c r="G142" s="89" t="s">
        <v>472</v>
      </c>
      <c r="H142" s="88" t="s">
        <v>473</v>
      </c>
      <c r="I142" s="88" t="s">
        <v>119</v>
      </c>
      <c r="J142" s="102"/>
      <c r="K142" s="91">
        <v>2.4099999995234636</v>
      </c>
      <c r="L142" s="89" t="s">
        <v>121</v>
      </c>
      <c r="M142" s="90">
        <v>2.5699999999999997E-2</v>
      </c>
      <c r="N142" s="90">
        <v>4.0799999986210853E-2</v>
      </c>
      <c r="O142" s="91">
        <v>898.99130100000013</v>
      </c>
      <c r="P142" s="103">
        <v>109.71</v>
      </c>
      <c r="Q142" s="91"/>
      <c r="R142" s="91">
        <v>0.98628326700000024</v>
      </c>
      <c r="S142" s="92">
        <v>7.0101493831281786E-7</v>
      </c>
      <c r="T142" s="92">
        <f t="shared" si="4"/>
        <v>5.4360738817092183E-3</v>
      </c>
      <c r="U142" s="92">
        <f>R142/'סכום נכסי הקרן'!$C$42</f>
        <v>1.3334656595078221E-3</v>
      </c>
    </row>
    <row r="143" spans="2:21">
      <c r="B143" s="87" t="s">
        <v>474</v>
      </c>
      <c r="C143" s="111">
        <v>1199603</v>
      </c>
      <c r="D143" s="89" t="s">
        <v>108</v>
      </c>
      <c r="E143" s="89" t="s">
        <v>287</v>
      </c>
      <c r="F143" s="88" t="s">
        <v>471</v>
      </c>
      <c r="G143" s="89" t="s">
        <v>472</v>
      </c>
      <c r="H143" s="88" t="s">
        <v>473</v>
      </c>
      <c r="I143" s="88" t="s">
        <v>119</v>
      </c>
      <c r="J143" s="102"/>
      <c r="K143" s="91">
        <v>4.2700000021384854</v>
      </c>
      <c r="L143" s="89" t="s">
        <v>121</v>
      </c>
      <c r="M143" s="90">
        <v>0.04</v>
      </c>
      <c r="N143" s="90">
        <v>4.2700000021384854E-2</v>
      </c>
      <c r="O143" s="91">
        <v>483.09852100000012</v>
      </c>
      <c r="P143" s="103">
        <v>99.7</v>
      </c>
      <c r="Q143" s="91"/>
      <c r="R143" s="91">
        <v>0.48164921100000008</v>
      </c>
      <c r="S143" s="92">
        <v>1.5263342306221944E-6</v>
      </c>
      <c r="T143" s="92">
        <f t="shared" si="4"/>
        <v>2.6546944307663614E-3</v>
      </c>
      <c r="U143" s="92">
        <f>R143/'סכום נכסי הקרן'!$C$42</f>
        <v>6.5119495005843699E-4</v>
      </c>
    </row>
    <row r="144" spans="2:21">
      <c r="B144" s="87" t="s">
        <v>475</v>
      </c>
      <c r="C144" s="111">
        <v>1171628</v>
      </c>
      <c r="D144" s="89" t="s">
        <v>108</v>
      </c>
      <c r="E144" s="89" t="s">
        <v>287</v>
      </c>
      <c r="F144" s="88" t="s">
        <v>471</v>
      </c>
      <c r="G144" s="89" t="s">
        <v>472</v>
      </c>
      <c r="H144" s="88" t="s">
        <v>473</v>
      </c>
      <c r="I144" s="88" t="s">
        <v>119</v>
      </c>
      <c r="J144" s="102"/>
      <c r="K144" s="91">
        <v>1.240000001416258</v>
      </c>
      <c r="L144" s="89" t="s">
        <v>121</v>
      </c>
      <c r="M144" s="90">
        <v>1.2199999999999999E-2</v>
      </c>
      <c r="N144" s="90">
        <v>3.8199999936268388E-2</v>
      </c>
      <c r="O144" s="91">
        <v>130.52703700000001</v>
      </c>
      <c r="P144" s="103">
        <v>108.19</v>
      </c>
      <c r="Q144" s="91"/>
      <c r="R144" s="91">
        <v>0.14121719500000005</v>
      </c>
      <c r="S144" s="92">
        <v>2.8375442826086958E-7</v>
      </c>
      <c r="T144" s="92">
        <f t="shared" si="4"/>
        <v>7.7834343446053593E-4</v>
      </c>
      <c r="U144" s="92">
        <f>R144/'סכום נכסי הקרן'!$C$42</f>
        <v>1.9092717717629059E-4</v>
      </c>
    </row>
    <row r="145" spans="2:21">
      <c r="B145" s="87" t="s">
        <v>476</v>
      </c>
      <c r="C145" s="111">
        <v>1178292</v>
      </c>
      <c r="D145" s="89" t="s">
        <v>108</v>
      </c>
      <c r="E145" s="89" t="s">
        <v>287</v>
      </c>
      <c r="F145" s="88" t="s">
        <v>471</v>
      </c>
      <c r="G145" s="89" t="s">
        <v>472</v>
      </c>
      <c r="H145" s="88" t="s">
        <v>473</v>
      </c>
      <c r="I145" s="88" t="s">
        <v>119</v>
      </c>
      <c r="J145" s="102"/>
      <c r="K145" s="91">
        <v>5.0900000063953819</v>
      </c>
      <c r="L145" s="89" t="s">
        <v>121</v>
      </c>
      <c r="M145" s="90">
        <v>1.09E-2</v>
      </c>
      <c r="N145" s="90">
        <v>4.3800000078712376E-2</v>
      </c>
      <c r="O145" s="91">
        <v>347.88180000000006</v>
      </c>
      <c r="P145" s="103">
        <v>93.49</v>
      </c>
      <c r="Q145" s="91"/>
      <c r="R145" s="91">
        <v>0.32523468800000005</v>
      </c>
      <c r="S145" s="92">
        <v>6.2266742557670014E-7</v>
      </c>
      <c r="T145" s="92">
        <f t="shared" si="4"/>
        <v>1.7925882472288222E-3</v>
      </c>
      <c r="U145" s="92">
        <f>R145/'סכום נכסי הקרן'!$C$42</f>
        <v>4.3972082082250382E-4</v>
      </c>
    </row>
    <row r="146" spans="2:21">
      <c r="B146" s="87" t="s">
        <v>477</v>
      </c>
      <c r="C146" s="111">
        <v>1184530</v>
      </c>
      <c r="D146" s="89" t="s">
        <v>108</v>
      </c>
      <c r="E146" s="89" t="s">
        <v>287</v>
      </c>
      <c r="F146" s="88" t="s">
        <v>471</v>
      </c>
      <c r="G146" s="89" t="s">
        <v>472</v>
      </c>
      <c r="H146" s="88" t="s">
        <v>473</v>
      </c>
      <c r="I146" s="88" t="s">
        <v>119</v>
      </c>
      <c r="J146" s="102"/>
      <c r="K146" s="91">
        <v>6.0499999938148781</v>
      </c>
      <c r="L146" s="89" t="s">
        <v>121</v>
      </c>
      <c r="M146" s="90">
        <v>1.54E-2</v>
      </c>
      <c r="N146" s="90">
        <v>4.5699999941522476E-2</v>
      </c>
      <c r="O146" s="91">
        <v>389.61663900000008</v>
      </c>
      <c r="P146" s="103">
        <v>90.46</v>
      </c>
      <c r="Q146" s="91">
        <v>3.2450440000000003E-3</v>
      </c>
      <c r="R146" s="91">
        <v>0.35569224400000005</v>
      </c>
      <c r="S146" s="92">
        <v>1.1131903971428574E-6</v>
      </c>
      <c r="T146" s="92">
        <f t="shared" si="4"/>
        <v>1.9604604298076797E-3</v>
      </c>
      <c r="U146" s="92">
        <f>R146/'סכום נכסי הקרן'!$C$42</f>
        <v>4.8089976642306468E-4</v>
      </c>
    </row>
    <row r="147" spans="2:21">
      <c r="B147" s="87" t="s">
        <v>478</v>
      </c>
      <c r="C147" s="111">
        <v>1182989</v>
      </c>
      <c r="D147" s="89" t="s">
        <v>108</v>
      </c>
      <c r="E147" s="89" t="s">
        <v>287</v>
      </c>
      <c r="F147" s="88" t="s">
        <v>479</v>
      </c>
      <c r="G147" s="89" t="s">
        <v>480</v>
      </c>
      <c r="H147" s="88" t="s">
        <v>481</v>
      </c>
      <c r="I147" s="88" t="s">
        <v>298</v>
      </c>
      <c r="J147" s="102"/>
      <c r="K147" s="91">
        <v>4.220000000680046</v>
      </c>
      <c r="L147" s="89" t="s">
        <v>121</v>
      </c>
      <c r="M147" s="90">
        <v>7.4999999999999997E-3</v>
      </c>
      <c r="N147" s="90">
        <v>4.1100000009163334E-2</v>
      </c>
      <c r="O147" s="91">
        <v>1832.6756270000003</v>
      </c>
      <c r="P147" s="103">
        <v>94.68</v>
      </c>
      <c r="Q147" s="91"/>
      <c r="R147" s="91">
        <v>1.7351773310000003</v>
      </c>
      <c r="S147" s="92">
        <v>1.1908540948784213E-6</v>
      </c>
      <c r="T147" s="92">
        <f t="shared" si="4"/>
        <v>9.5637353737879141E-3</v>
      </c>
      <c r="U147" s="92">
        <f>R147/'סכום נכסי הקרן'!$C$42</f>
        <v>2.3459785453755827E-3</v>
      </c>
    </row>
    <row r="148" spans="2:21">
      <c r="B148" s="87" t="s">
        <v>482</v>
      </c>
      <c r="C148" s="111">
        <v>1199579</v>
      </c>
      <c r="D148" s="89" t="s">
        <v>108</v>
      </c>
      <c r="E148" s="89" t="s">
        <v>287</v>
      </c>
      <c r="F148" s="88" t="s">
        <v>479</v>
      </c>
      <c r="G148" s="89" t="s">
        <v>480</v>
      </c>
      <c r="H148" s="88" t="s">
        <v>481</v>
      </c>
      <c r="I148" s="88" t="s">
        <v>298</v>
      </c>
      <c r="J148" s="102"/>
      <c r="K148" s="91">
        <v>6.2600000064263588</v>
      </c>
      <c r="L148" s="89" t="s">
        <v>121</v>
      </c>
      <c r="M148" s="90">
        <v>4.0800000000000003E-2</v>
      </c>
      <c r="N148" s="90">
        <v>4.37000000304626E-2</v>
      </c>
      <c r="O148" s="91">
        <v>483.28742400000004</v>
      </c>
      <c r="P148" s="103">
        <v>99.17</v>
      </c>
      <c r="Q148" s="91"/>
      <c r="R148" s="91">
        <v>0.47927614200000007</v>
      </c>
      <c r="S148" s="92">
        <v>1.3808212114285715E-6</v>
      </c>
      <c r="T148" s="92">
        <f t="shared" si="4"/>
        <v>2.6416148431448127E-3</v>
      </c>
      <c r="U148" s="92">
        <f>R148/'סכום נכסי הקרן'!$C$42</f>
        <v>6.4798653506751072E-4</v>
      </c>
    </row>
    <row r="149" spans="2:21">
      <c r="B149" s="87" t="s">
        <v>483</v>
      </c>
      <c r="C149" s="111">
        <v>1260769</v>
      </c>
      <c r="D149" s="89" t="s">
        <v>108</v>
      </c>
      <c r="E149" s="89" t="s">
        <v>287</v>
      </c>
      <c r="F149" s="88" t="s">
        <v>484</v>
      </c>
      <c r="G149" s="89" t="s">
        <v>472</v>
      </c>
      <c r="H149" s="88" t="s">
        <v>473</v>
      </c>
      <c r="I149" s="88" t="s">
        <v>119</v>
      </c>
      <c r="J149" s="102"/>
      <c r="K149" s="91">
        <v>3.3200000026837944</v>
      </c>
      <c r="L149" s="89" t="s">
        <v>121</v>
      </c>
      <c r="M149" s="90">
        <v>1.3300000000000001E-2</v>
      </c>
      <c r="N149" s="90">
        <v>3.640000003270874E-2</v>
      </c>
      <c r="O149" s="91">
        <v>458.23641600000008</v>
      </c>
      <c r="P149" s="103">
        <v>103.34</v>
      </c>
      <c r="Q149" s="91">
        <v>3.3951840000000003E-3</v>
      </c>
      <c r="R149" s="91">
        <v>0.4769366960000001</v>
      </c>
      <c r="S149" s="92">
        <v>1.3970622439024394E-6</v>
      </c>
      <c r="T149" s="92">
        <f t="shared" si="4"/>
        <v>2.6287205746077912E-3</v>
      </c>
      <c r="U149" s="92">
        <f>R149/'סכום נכסי הקרן'!$C$42</f>
        <v>6.4482357873675827E-4</v>
      </c>
    </row>
    <row r="150" spans="2:21">
      <c r="B150" s="87" t="s">
        <v>485</v>
      </c>
      <c r="C150" s="111">
        <v>6120224</v>
      </c>
      <c r="D150" s="89" t="s">
        <v>108</v>
      </c>
      <c r="E150" s="89" t="s">
        <v>287</v>
      </c>
      <c r="F150" s="88" t="s">
        <v>486</v>
      </c>
      <c r="G150" s="89" t="s">
        <v>301</v>
      </c>
      <c r="H150" s="88" t="s">
        <v>481</v>
      </c>
      <c r="I150" s="88" t="s">
        <v>298</v>
      </c>
      <c r="J150" s="102"/>
      <c r="K150" s="91">
        <v>3.5200000057499525</v>
      </c>
      <c r="L150" s="89" t="s">
        <v>121</v>
      </c>
      <c r="M150" s="90">
        <v>1.8000000000000002E-2</v>
      </c>
      <c r="N150" s="90">
        <v>3.3200000021562322E-2</v>
      </c>
      <c r="O150" s="91">
        <v>51.955782000000006</v>
      </c>
      <c r="P150" s="103">
        <v>106.61</v>
      </c>
      <c r="Q150" s="91">
        <v>2.6257500000000008E-4</v>
      </c>
      <c r="R150" s="91">
        <v>5.5652634000000006E-2</v>
      </c>
      <c r="S150" s="92">
        <v>6.1998405707338762E-8</v>
      </c>
      <c r="T150" s="92">
        <f t="shared" si="4"/>
        <v>3.06739291092244E-4</v>
      </c>
      <c r="U150" s="92">
        <f>R150/'סכום נכסי הקרן'!$C$42</f>
        <v>7.5242963946743535E-5</v>
      </c>
    </row>
    <row r="151" spans="2:21">
      <c r="B151" s="87" t="s">
        <v>487</v>
      </c>
      <c r="C151" s="111">
        <v>1193630</v>
      </c>
      <c r="D151" s="89" t="s">
        <v>108</v>
      </c>
      <c r="E151" s="89" t="s">
        <v>287</v>
      </c>
      <c r="F151" s="88" t="s">
        <v>488</v>
      </c>
      <c r="G151" s="89" t="s">
        <v>301</v>
      </c>
      <c r="H151" s="88" t="s">
        <v>481</v>
      </c>
      <c r="I151" s="88" t="s">
        <v>298</v>
      </c>
      <c r="J151" s="102"/>
      <c r="K151" s="91">
        <v>4.7400000006481076</v>
      </c>
      <c r="L151" s="89" t="s">
        <v>121</v>
      </c>
      <c r="M151" s="90">
        <v>3.6200000000000003E-2</v>
      </c>
      <c r="N151" s="90">
        <v>4.5100000011130542E-2</v>
      </c>
      <c r="O151" s="91">
        <v>1425.7921920000001</v>
      </c>
      <c r="P151" s="103">
        <v>99.56</v>
      </c>
      <c r="Q151" s="91"/>
      <c r="R151" s="91">
        <v>1.4195186420000001</v>
      </c>
      <c r="S151" s="92">
        <v>8.0226897628742024E-7</v>
      </c>
      <c r="T151" s="92">
        <f t="shared" si="4"/>
        <v>7.8239269311009586E-3</v>
      </c>
      <c r="U151" s="92">
        <f>R151/'סכום נכסי הקרן'!$C$42</f>
        <v>1.9192045789195953E-3</v>
      </c>
    </row>
    <row r="152" spans="2:21">
      <c r="B152" s="87" t="s">
        <v>489</v>
      </c>
      <c r="C152" s="111">
        <v>1166057</v>
      </c>
      <c r="D152" s="89" t="s">
        <v>108</v>
      </c>
      <c r="E152" s="89" t="s">
        <v>287</v>
      </c>
      <c r="F152" s="88" t="s">
        <v>490</v>
      </c>
      <c r="G152" s="89" t="s">
        <v>308</v>
      </c>
      <c r="H152" s="88" t="s">
        <v>491</v>
      </c>
      <c r="I152" s="88" t="s">
        <v>298</v>
      </c>
      <c r="J152" s="102"/>
      <c r="K152" s="91">
        <v>3.5699999997484038</v>
      </c>
      <c r="L152" s="89" t="s">
        <v>121</v>
      </c>
      <c r="M152" s="90">
        <v>2.75E-2</v>
      </c>
      <c r="N152" s="90">
        <v>3.9599999997290497E-2</v>
      </c>
      <c r="O152" s="91">
        <v>943.11035700000025</v>
      </c>
      <c r="P152" s="103">
        <v>106.24</v>
      </c>
      <c r="Q152" s="91">
        <v>3.1441073999999999E-2</v>
      </c>
      <c r="R152" s="91">
        <v>1.033401518</v>
      </c>
      <c r="S152" s="92">
        <v>1.0783822642507541E-6</v>
      </c>
      <c r="T152" s="92">
        <f t="shared" si="4"/>
        <v>5.6957744182417093E-3</v>
      </c>
      <c r="U152" s="92">
        <f>R152/'סכום נכסי הקרן'!$C$42</f>
        <v>1.3971700452018864E-3</v>
      </c>
    </row>
    <row r="153" spans="2:21">
      <c r="B153" s="87" t="s">
        <v>492</v>
      </c>
      <c r="C153" s="111">
        <v>1260603</v>
      </c>
      <c r="D153" s="89" t="s">
        <v>108</v>
      </c>
      <c r="E153" s="89" t="s">
        <v>287</v>
      </c>
      <c r="F153" s="88" t="s">
        <v>484</v>
      </c>
      <c r="G153" s="89" t="s">
        <v>472</v>
      </c>
      <c r="H153" s="88" t="s">
        <v>493</v>
      </c>
      <c r="I153" s="88" t="s">
        <v>119</v>
      </c>
      <c r="J153" s="102"/>
      <c r="K153" s="91">
        <v>2.3999999997202761</v>
      </c>
      <c r="L153" s="89" t="s">
        <v>121</v>
      </c>
      <c r="M153" s="90">
        <v>0.04</v>
      </c>
      <c r="N153" s="90">
        <v>7.369999998167806E-2</v>
      </c>
      <c r="O153" s="91">
        <v>687.95366100000012</v>
      </c>
      <c r="P153" s="103">
        <v>103.93</v>
      </c>
      <c r="Q153" s="91"/>
      <c r="R153" s="91">
        <v>0.71499026300000013</v>
      </c>
      <c r="S153" s="92">
        <v>2.6505609060979487E-7</v>
      </c>
      <c r="T153" s="92">
        <f t="shared" si="4"/>
        <v>3.940794723399383E-3</v>
      </c>
      <c r="U153" s="92">
        <f>R153/'סכום נכסי הקרן'!$C$42</f>
        <v>9.6667457970060658E-4</v>
      </c>
    </row>
    <row r="154" spans="2:21">
      <c r="B154" s="87" t="s">
        <v>494</v>
      </c>
      <c r="C154" s="111">
        <v>1260652</v>
      </c>
      <c r="D154" s="89" t="s">
        <v>108</v>
      </c>
      <c r="E154" s="89" t="s">
        <v>287</v>
      </c>
      <c r="F154" s="88" t="s">
        <v>484</v>
      </c>
      <c r="G154" s="89" t="s">
        <v>472</v>
      </c>
      <c r="H154" s="88" t="s">
        <v>493</v>
      </c>
      <c r="I154" s="88" t="s">
        <v>119</v>
      </c>
      <c r="J154" s="102"/>
      <c r="K154" s="91">
        <v>3.0799999995234764</v>
      </c>
      <c r="L154" s="89" t="s">
        <v>121</v>
      </c>
      <c r="M154" s="90">
        <v>3.2799999999999996E-2</v>
      </c>
      <c r="N154" s="90">
        <v>7.6599999983023831E-2</v>
      </c>
      <c r="O154" s="91">
        <v>672.26884400000006</v>
      </c>
      <c r="P154" s="103">
        <v>99.89</v>
      </c>
      <c r="Q154" s="91"/>
      <c r="R154" s="91">
        <v>0.67152937900000009</v>
      </c>
      <c r="S154" s="92">
        <v>4.7876572506812267E-7</v>
      </c>
      <c r="T154" s="92">
        <f t="shared" si="4"/>
        <v>3.7012524090427571E-3</v>
      </c>
      <c r="U154" s="92">
        <f>R154/'סכום נכסי הקרן'!$C$42</f>
        <v>9.079149938038167E-4</v>
      </c>
    </row>
    <row r="155" spans="2:21">
      <c r="B155" s="87" t="s">
        <v>495</v>
      </c>
      <c r="C155" s="111">
        <v>1260736</v>
      </c>
      <c r="D155" s="89" t="s">
        <v>108</v>
      </c>
      <c r="E155" s="89" t="s">
        <v>287</v>
      </c>
      <c r="F155" s="88" t="s">
        <v>484</v>
      </c>
      <c r="G155" s="89" t="s">
        <v>472</v>
      </c>
      <c r="H155" s="88" t="s">
        <v>493</v>
      </c>
      <c r="I155" s="88" t="s">
        <v>119</v>
      </c>
      <c r="J155" s="102"/>
      <c r="K155" s="91">
        <v>4.9399999960524292</v>
      </c>
      <c r="L155" s="89" t="s">
        <v>121</v>
      </c>
      <c r="M155" s="90">
        <v>1.7899999999999999E-2</v>
      </c>
      <c r="N155" s="90">
        <v>7.1499999940081521E-2</v>
      </c>
      <c r="O155" s="91">
        <v>256.02289600000006</v>
      </c>
      <c r="P155" s="103">
        <v>85.02</v>
      </c>
      <c r="Q155" s="91">
        <v>6.6048130999999996E-2</v>
      </c>
      <c r="R155" s="91">
        <v>0.28371879800000005</v>
      </c>
      <c r="S155" s="92">
        <v>3.8047667075627254E-7</v>
      </c>
      <c r="T155" s="92">
        <f t="shared" si="4"/>
        <v>1.5637661097597569E-3</v>
      </c>
      <c r="U155" s="92">
        <f>R155/'סכום נכסי הקרן'!$C$42</f>
        <v>3.835908878801211E-4</v>
      </c>
    </row>
    <row r="156" spans="2:21">
      <c r="B156" s="87" t="s">
        <v>496</v>
      </c>
      <c r="C156" s="111">
        <v>1191519</v>
      </c>
      <c r="D156" s="89" t="s">
        <v>108</v>
      </c>
      <c r="E156" s="89" t="s">
        <v>287</v>
      </c>
      <c r="F156" s="88" t="s">
        <v>486</v>
      </c>
      <c r="G156" s="89" t="s">
        <v>301</v>
      </c>
      <c r="H156" s="88" t="s">
        <v>491</v>
      </c>
      <c r="I156" s="88" t="s">
        <v>298</v>
      </c>
      <c r="J156" s="102"/>
      <c r="K156" s="91">
        <v>3.0200000052853193</v>
      </c>
      <c r="L156" s="89" t="s">
        <v>121</v>
      </c>
      <c r="M156" s="90">
        <v>3.6499999999999998E-2</v>
      </c>
      <c r="N156" s="90">
        <v>4.7700000070239106E-2</v>
      </c>
      <c r="O156" s="91">
        <v>284.74166700000006</v>
      </c>
      <c r="P156" s="103">
        <v>101</v>
      </c>
      <c r="Q156" s="91"/>
      <c r="R156" s="91">
        <v>0.28758907400000006</v>
      </c>
      <c r="S156" s="92">
        <v>1.5966404636140367E-6</v>
      </c>
      <c r="T156" s="92">
        <f t="shared" si="4"/>
        <v>1.5850978173761715E-3</v>
      </c>
      <c r="U156" s="92">
        <f>R156/'סכום נכסי הקרן'!$C$42</f>
        <v>3.8882354295143268E-4</v>
      </c>
    </row>
    <row r="157" spans="2:21">
      <c r="B157" s="87" t="s">
        <v>497</v>
      </c>
      <c r="C157" s="111">
        <v>6120323</v>
      </c>
      <c r="D157" s="89" t="s">
        <v>108</v>
      </c>
      <c r="E157" s="89" t="s">
        <v>287</v>
      </c>
      <c r="F157" s="88" t="s">
        <v>486</v>
      </c>
      <c r="G157" s="89" t="s">
        <v>301</v>
      </c>
      <c r="H157" s="88" t="s">
        <v>491</v>
      </c>
      <c r="I157" s="88" t="s">
        <v>298</v>
      </c>
      <c r="J157" s="102"/>
      <c r="K157" s="91">
        <v>2.7699999997008358</v>
      </c>
      <c r="L157" s="89" t="s">
        <v>121</v>
      </c>
      <c r="M157" s="90">
        <v>3.3000000000000002E-2</v>
      </c>
      <c r="N157" s="90">
        <v>4.7799999990170317E-2</v>
      </c>
      <c r="O157" s="91">
        <v>869.10827200000017</v>
      </c>
      <c r="P157" s="103">
        <v>107.69</v>
      </c>
      <c r="Q157" s="91"/>
      <c r="R157" s="91">
        <v>0.93594266400000026</v>
      </c>
      <c r="S157" s="92">
        <v>1.3764911798338283E-6</v>
      </c>
      <c r="T157" s="92">
        <f t="shared" si="4"/>
        <v>5.1586127847667793E-3</v>
      </c>
      <c r="U157" s="92">
        <f>R157/'סכום נכסי הקרן'!$C$42</f>
        <v>1.2654046190081697E-3</v>
      </c>
    </row>
    <row r="158" spans="2:21">
      <c r="B158" s="87" t="s">
        <v>498</v>
      </c>
      <c r="C158" s="111">
        <v>1168350</v>
      </c>
      <c r="D158" s="89" t="s">
        <v>108</v>
      </c>
      <c r="E158" s="89" t="s">
        <v>287</v>
      </c>
      <c r="F158" s="88" t="s">
        <v>499</v>
      </c>
      <c r="G158" s="89" t="s">
        <v>301</v>
      </c>
      <c r="H158" s="88" t="s">
        <v>491</v>
      </c>
      <c r="I158" s="88" t="s">
        <v>298</v>
      </c>
      <c r="J158" s="102"/>
      <c r="K158" s="91">
        <v>2.2500000002816893</v>
      </c>
      <c r="L158" s="89" t="s">
        <v>121</v>
      </c>
      <c r="M158" s="90">
        <v>1E-3</v>
      </c>
      <c r="N158" s="90">
        <v>3.3299999993802828E-2</v>
      </c>
      <c r="O158" s="91">
        <v>856.41374399999995</v>
      </c>
      <c r="P158" s="103">
        <v>103.63</v>
      </c>
      <c r="Q158" s="91"/>
      <c r="R158" s="91">
        <v>0.88750153500000006</v>
      </c>
      <c r="S158" s="92">
        <v>1.5122702124278222E-6</v>
      </c>
      <c r="T158" s="92">
        <f t="shared" si="4"/>
        <v>4.8916209732171589E-3</v>
      </c>
      <c r="U158" s="92">
        <f>R158/'סכום נכסי הקרן'!$C$42</f>
        <v>1.1999116879298929E-3</v>
      </c>
    </row>
    <row r="159" spans="2:21">
      <c r="B159" s="87" t="s">
        <v>500</v>
      </c>
      <c r="C159" s="111">
        <v>1175975</v>
      </c>
      <c r="D159" s="89" t="s">
        <v>108</v>
      </c>
      <c r="E159" s="89" t="s">
        <v>287</v>
      </c>
      <c r="F159" s="88" t="s">
        <v>499</v>
      </c>
      <c r="G159" s="89" t="s">
        <v>301</v>
      </c>
      <c r="H159" s="88" t="s">
        <v>491</v>
      </c>
      <c r="I159" s="88" t="s">
        <v>298</v>
      </c>
      <c r="J159" s="102"/>
      <c r="K159" s="91">
        <v>4.9699999980666929</v>
      </c>
      <c r="L159" s="89" t="s">
        <v>121</v>
      </c>
      <c r="M159" s="90">
        <v>3.0000000000000001E-3</v>
      </c>
      <c r="N159" s="90">
        <v>4.0199999982914958E-2</v>
      </c>
      <c r="O159" s="91">
        <v>482.96201600000006</v>
      </c>
      <c r="P159" s="103">
        <v>91.94</v>
      </c>
      <c r="Q159" s="91">
        <v>7.98359E-4</v>
      </c>
      <c r="R159" s="91">
        <v>0.44483363800000009</v>
      </c>
      <c r="S159" s="92">
        <v>1.1857822997638071E-6</v>
      </c>
      <c r="T159" s="92">
        <f t="shared" si="4"/>
        <v>2.4517789180311554E-3</v>
      </c>
      <c r="U159" s="92">
        <f>R159/'סכום נכסי הקרן'!$C$42</f>
        <v>6.014198966096155E-4</v>
      </c>
    </row>
    <row r="160" spans="2:21">
      <c r="B160" s="87" t="s">
        <v>501</v>
      </c>
      <c r="C160" s="111">
        <v>1185834</v>
      </c>
      <c r="D160" s="89" t="s">
        <v>108</v>
      </c>
      <c r="E160" s="89" t="s">
        <v>287</v>
      </c>
      <c r="F160" s="88" t="s">
        <v>499</v>
      </c>
      <c r="G160" s="89" t="s">
        <v>301</v>
      </c>
      <c r="H160" s="88" t="s">
        <v>491</v>
      </c>
      <c r="I160" s="88" t="s">
        <v>298</v>
      </c>
      <c r="J160" s="102"/>
      <c r="K160" s="91">
        <v>3.4900000004653338</v>
      </c>
      <c r="L160" s="89" t="s">
        <v>121</v>
      </c>
      <c r="M160" s="90">
        <v>3.0000000000000001E-3</v>
      </c>
      <c r="N160" s="90">
        <v>3.9600000003602594E-2</v>
      </c>
      <c r="O160" s="91">
        <v>701.46340800000007</v>
      </c>
      <c r="P160" s="103">
        <v>94.81</v>
      </c>
      <c r="Q160" s="91">
        <v>1.1304230000000002E-3</v>
      </c>
      <c r="R160" s="91">
        <v>0.66618788100000004</v>
      </c>
      <c r="S160" s="92">
        <v>1.379204498623673E-6</v>
      </c>
      <c r="T160" s="92">
        <f t="shared" si="4"/>
        <v>3.6718118023341749E-3</v>
      </c>
      <c r="U160" s="92">
        <f>R160/'סכום נכסי הקרן'!$C$42</f>
        <v>9.0069323065356574E-4</v>
      </c>
    </row>
    <row r="161" spans="2:21">
      <c r="B161" s="87" t="s">
        <v>502</v>
      </c>
      <c r="C161" s="111">
        <v>1192129</v>
      </c>
      <c r="D161" s="89" t="s">
        <v>108</v>
      </c>
      <c r="E161" s="89" t="s">
        <v>287</v>
      </c>
      <c r="F161" s="88" t="s">
        <v>499</v>
      </c>
      <c r="G161" s="89" t="s">
        <v>301</v>
      </c>
      <c r="H161" s="88" t="s">
        <v>491</v>
      </c>
      <c r="I161" s="88" t="s">
        <v>298</v>
      </c>
      <c r="J161" s="102"/>
      <c r="K161" s="91">
        <v>2.9899999966908282</v>
      </c>
      <c r="L161" s="89" t="s">
        <v>121</v>
      </c>
      <c r="M161" s="90">
        <v>3.0000000000000001E-3</v>
      </c>
      <c r="N161" s="90">
        <v>3.9599999947372198E-2</v>
      </c>
      <c r="O161" s="91">
        <v>270.00201600000008</v>
      </c>
      <c r="P161" s="103">
        <v>92.74</v>
      </c>
      <c r="Q161" s="91">
        <v>4.181460000000001E-4</v>
      </c>
      <c r="R161" s="91">
        <v>0.250818017</v>
      </c>
      <c r="S161" s="92">
        <v>1.0010084751418087E-6</v>
      </c>
      <c r="T161" s="92">
        <f t="shared" si="4"/>
        <v>1.3824276624129308E-3</v>
      </c>
      <c r="U161" s="92">
        <f>R161/'סכום נכסי הקרן'!$C$42</f>
        <v>3.3910867561676785E-4</v>
      </c>
    </row>
    <row r="162" spans="2:21">
      <c r="B162" s="87" t="s">
        <v>503</v>
      </c>
      <c r="C162" s="111">
        <v>1188192</v>
      </c>
      <c r="D162" s="89" t="s">
        <v>108</v>
      </c>
      <c r="E162" s="89" t="s">
        <v>287</v>
      </c>
      <c r="F162" s="88" t="s">
        <v>504</v>
      </c>
      <c r="G162" s="89" t="s">
        <v>505</v>
      </c>
      <c r="H162" s="88" t="s">
        <v>493</v>
      </c>
      <c r="I162" s="88" t="s">
        <v>119</v>
      </c>
      <c r="J162" s="102"/>
      <c r="K162" s="91">
        <v>4.0399999997686002</v>
      </c>
      <c r="L162" s="89" t="s">
        <v>121</v>
      </c>
      <c r="M162" s="90">
        <v>3.2500000000000001E-2</v>
      </c>
      <c r="N162" s="90">
        <v>4.74000000005785E-2</v>
      </c>
      <c r="O162" s="91">
        <v>346.068513</v>
      </c>
      <c r="P162" s="103">
        <v>99.9</v>
      </c>
      <c r="Q162" s="91"/>
      <c r="R162" s="91">
        <v>0.34572242700000005</v>
      </c>
      <c r="S162" s="92">
        <v>1.3310327423076924E-6</v>
      </c>
      <c r="T162" s="92">
        <f t="shared" si="4"/>
        <v>1.9055100280189806E-3</v>
      </c>
      <c r="U162" s="92">
        <f>R162/'סכום נכסי הקרן'!$C$42</f>
        <v>4.6742046585506944E-4</v>
      </c>
    </row>
    <row r="163" spans="2:21">
      <c r="B163" s="87" t="s">
        <v>510</v>
      </c>
      <c r="C163" s="111">
        <v>3660156</v>
      </c>
      <c r="D163" s="89" t="s">
        <v>108</v>
      </c>
      <c r="E163" s="89" t="s">
        <v>287</v>
      </c>
      <c r="F163" s="88" t="s">
        <v>511</v>
      </c>
      <c r="G163" s="89" t="s">
        <v>301</v>
      </c>
      <c r="H163" s="88" t="s">
        <v>509</v>
      </c>
      <c r="I163" s="88"/>
      <c r="J163" s="102"/>
      <c r="K163" s="91">
        <v>3.2499999982668824</v>
      </c>
      <c r="L163" s="89" t="s">
        <v>121</v>
      </c>
      <c r="M163" s="90">
        <v>1.9E-2</v>
      </c>
      <c r="N163" s="90">
        <v>3.5499999978509333E-2</v>
      </c>
      <c r="O163" s="91">
        <v>693.12479999999994</v>
      </c>
      <c r="P163" s="103">
        <v>101.4</v>
      </c>
      <c r="Q163" s="91">
        <v>1.8415173000000003E-2</v>
      </c>
      <c r="R163" s="91">
        <v>0.72124372100000023</v>
      </c>
      <c r="S163" s="92">
        <v>1.3136842378809813E-6</v>
      </c>
      <c r="T163" s="92">
        <f t="shared" si="4"/>
        <v>3.9752617582174505E-3</v>
      </c>
      <c r="U163" s="92">
        <f>R163/'סכום נכסי הקרן'!$C$42</f>
        <v>9.751293226483794E-4</v>
      </c>
    </row>
    <row r="164" spans="2:21">
      <c r="B164" s="87" t="s">
        <v>512</v>
      </c>
      <c r="C164" s="111">
        <v>1169531</v>
      </c>
      <c r="D164" s="89" t="s">
        <v>108</v>
      </c>
      <c r="E164" s="89" t="s">
        <v>287</v>
      </c>
      <c r="F164" s="88" t="s">
        <v>513</v>
      </c>
      <c r="G164" s="89" t="s">
        <v>308</v>
      </c>
      <c r="H164" s="88" t="s">
        <v>509</v>
      </c>
      <c r="I164" s="88"/>
      <c r="J164" s="102"/>
      <c r="K164" s="91">
        <v>2.3600000029600139</v>
      </c>
      <c r="L164" s="89" t="s">
        <v>121</v>
      </c>
      <c r="M164" s="90">
        <v>1.6399999999999998E-2</v>
      </c>
      <c r="N164" s="90">
        <v>3.6500000014800069E-2</v>
      </c>
      <c r="O164" s="91">
        <v>304.57189700000004</v>
      </c>
      <c r="P164" s="103">
        <v>106.4</v>
      </c>
      <c r="Q164" s="91">
        <v>1.3771752000000003E-2</v>
      </c>
      <c r="R164" s="91">
        <v>0.33783625000000006</v>
      </c>
      <c r="S164" s="92">
        <v>1.2442215858758642E-6</v>
      </c>
      <c r="T164" s="92">
        <f t="shared" si="4"/>
        <v>1.8620439749583483E-3</v>
      </c>
      <c r="U164" s="92">
        <f>R164/'סכום נכסי הקרן'!$C$42</f>
        <v>4.5675826913516867E-4</v>
      </c>
    </row>
    <row r="165" spans="2:21">
      <c r="B165" s="87" t="s">
        <v>514</v>
      </c>
      <c r="C165" s="111">
        <v>1179340</v>
      </c>
      <c r="D165" s="89" t="s">
        <v>108</v>
      </c>
      <c r="E165" s="89" t="s">
        <v>287</v>
      </c>
      <c r="F165" s="88" t="s">
        <v>515</v>
      </c>
      <c r="G165" s="89" t="s">
        <v>516</v>
      </c>
      <c r="H165" s="88" t="s">
        <v>509</v>
      </c>
      <c r="I165" s="88"/>
      <c r="J165" s="102"/>
      <c r="K165" s="91">
        <v>3.0099999990782647</v>
      </c>
      <c r="L165" s="89" t="s">
        <v>121</v>
      </c>
      <c r="M165" s="90">
        <v>1.4800000000000001E-2</v>
      </c>
      <c r="N165" s="90">
        <v>4.7299999988531079E-2</v>
      </c>
      <c r="O165" s="91">
        <v>1426.939016</v>
      </c>
      <c r="P165" s="103">
        <v>99.6</v>
      </c>
      <c r="Q165" s="91"/>
      <c r="R165" s="91">
        <v>1.4212312310000002</v>
      </c>
      <c r="S165" s="92">
        <v>1.639585933429047E-6</v>
      </c>
      <c r="T165" s="92">
        <f t="shared" si="4"/>
        <v>7.8333661669112951E-3</v>
      </c>
      <c r="U165" s="92">
        <f>R165/'סכום נכסי הקרן'!$C$42</f>
        <v>1.9215200177968026E-3</v>
      </c>
    </row>
    <row r="166" spans="2:21">
      <c r="B166" s="87" t="s">
        <v>517</v>
      </c>
      <c r="C166" s="111">
        <v>1113034</v>
      </c>
      <c r="D166" s="89" t="s">
        <v>108</v>
      </c>
      <c r="E166" s="89" t="s">
        <v>287</v>
      </c>
      <c r="F166" s="88" t="s">
        <v>518</v>
      </c>
      <c r="G166" s="89" t="s">
        <v>441</v>
      </c>
      <c r="H166" s="88" t="s">
        <v>509</v>
      </c>
      <c r="I166" s="88"/>
      <c r="J166" s="102"/>
      <c r="K166" s="112">
        <v>1.26</v>
      </c>
      <c r="L166" s="89" t="s">
        <v>121</v>
      </c>
      <c r="M166" s="90">
        <v>4.9000000000000002E-2</v>
      </c>
      <c r="N166" s="90">
        <v>0</v>
      </c>
      <c r="O166" s="91">
        <v>236.29839800000002</v>
      </c>
      <c r="P166" s="103">
        <v>22.6</v>
      </c>
      <c r="Q166" s="91"/>
      <c r="R166" s="91">
        <v>5.3403447000000007E-2</v>
      </c>
      <c r="S166" s="92">
        <v>5.2031455220673001E-7</v>
      </c>
      <c r="T166" s="92">
        <f t="shared" si="4"/>
        <v>2.9434250092569248E-4</v>
      </c>
      <c r="U166" s="92">
        <f>R166/'סכום נכסי הקרן'!$C$42</f>
        <v>7.220203876159445E-5</v>
      </c>
    </row>
    <row r="167" spans="2:21">
      <c r="B167" s="93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91"/>
      <c r="P167" s="103"/>
      <c r="Q167" s="88"/>
      <c r="R167" s="88"/>
      <c r="S167" s="88"/>
      <c r="T167" s="92"/>
      <c r="U167" s="88"/>
    </row>
    <row r="168" spans="2:21">
      <c r="B168" s="86" t="s">
        <v>41</v>
      </c>
      <c r="C168" s="81"/>
      <c r="D168" s="82"/>
      <c r="E168" s="82"/>
      <c r="F168" s="81"/>
      <c r="G168" s="82"/>
      <c r="H168" s="81"/>
      <c r="I168" s="81"/>
      <c r="J168" s="100"/>
      <c r="K168" s="84">
        <v>3.9942402262122165</v>
      </c>
      <c r="L168" s="82"/>
      <c r="M168" s="83"/>
      <c r="N168" s="83">
        <v>5.9627585016490098E-2</v>
      </c>
      <c r="O168" s="84"/>
      <c r="P168" s="101"/>
      <c r="Q168" s="84">
        <v>0.10651149600000002</v>
      </c>
      <c r="R168" s="84">
        <v>24.279542070999995</v>
      </c>
      <c r="S168" s="85"/>
      <c r="T168" s="85">
        <f t="shared" ref="T168:T202" si="5">IFERROR(R168/$R$11,0)</f>
        <v>0.13382097104160157</v>
      </c>
      <c r="U168" s="85">
        <f>R168/'סכום נכסי הקרן'!$C$42</f>
        <v>3.282620385392173E-2</v>
      </c>
    </row>
    <row r="169" spans="2:21">
      <c r="B169" s="87" t="s">
        <v>519</v>
      </c>
      <c r="C169" s="111">
        <v>7480163</v>
      </c>
      <c r="D169" s="89" t="s">
        <v>108</v>
      </c>
      <c r="E169" s="89" t="s">
        <v>287</v>
      </c>
      <c r="F169" s="111">
        <v>520029935</v>
      </c>
      <c r="G169" s="89" t="s">
        <v>289</v>
      </c>
      <c r="H169" s="88" t="s">
        <v>290</v>
      </c>
      <c r="I169" s="88" t="s">
        <v>119</v>
      </c>
      <c r="J169" s="102"/>
      <c r="K169" s="91">
        <v>3.3099999397283359</v>
      </c>
      <c r="L169" s="89" t="s">
        <v>121</v>
      </c>
      <c r="M169" s="90">
        <v>2.6800000000000001E-2</v>
      </c>
      <c r="N169" s="90">
        <v>4.9130434782608694E-2</v>
      </c>
      <c r="O169" s="91">
        <v>2.4000000000000001E-5</v>
      </c>
      <c r="P169" s="103">
        <v>94.81</v>
      </c>
      <c r="Q169" s="91"/>
      <c r="R169" s="91">
        <v>2.3000000000000004E-8</v>
      </c>
      <c r="S169" s="92">
        <v>9.1969816919356583E-15</v>
      </c>
      <c r="T169" s="92">
        <f t="shared" si="5"/>
        <v>1.2676854962734761E-10</v>
      </c>
      <c r="U169" s="92">
        <f>R169/'סכום נכסי הקרן'!$C$42</f>
        <v>3.1096249115093123E-11</v>
      </c>
    </row>
    <row r="170" spans="2:21">
      <c r="B170" s="87" t="s">
        <v>520</v>
      </c>
      <c r="C170" s="111">
        <v>6620488</v>
      </c>
      <c r="D170" s="89" t="s">
        <v>108</v>
      </c>
      <c r="E170" s="89" t="s">
        <v>287</v>
      </c>
      <c r="F170" s="111">
        <v>520000118</v>
      </c>
      <c r="G170" s="89" t="s">
        <v>289</v>
      </c>
      <c r="H170" s="88" t="s">
        <v>290</v>
      </c>
      <c r="I170" s="88" t="s">
        <v>119</v>
      </c>
      <c r="J170" s="102"/>
      <c r="K170" s="91">
        <v>3.73</v>
      </c>
      <c r="L170" s="89" t="s">
        <v>121</v>
      </c>
      <c r="M170" s="90">
        <v>2.5000000000000001E-2</v>
      </c>
      <c r="N170" s="90">
        <v>0.05</v>
      </c>
      <c r="O170" s="91">
        <v>5.0000000000000013E-6</v>
      </c>
      <c r="P170" s="103">
        <v>93.11</v>
      </c>
      <c r="Q170" s="91"/>
      <c r="R170" s="91">
        <v>5.0000000000000009E-9</v>
      </c>
      <c r="S170" s="92">
        <v>1.6851991386340534E-15</v>
      </c>
      <c r="T170" s="92">
        <f t="shared" si="5"/>
        <v>2.7558380353771217E-11</v>
      </c>
      <c r="U170" s="92">
        <f>R170/'סכום נכסי הקרן'!$C$42</f>
        <v>6.7600541554550268E-12</v>
      </c>
    </row>
    <row r="171" spans="2:21">
      <c r="B171" s="87" t="s">
        <v>521</v>
      </c>
      <c r="C171" s="111">
        <v>1133131</v>
      </c>
      <c r="D171" s="89" t="s">
        <v>108</v>
      </c>
      <c r="E171" s="89" t="s">
        <v>287</v>
      </c>
      <c r="F171" s="111">
        <v>520027194</v>
      </c>
      <c r="G171" s="89" t="s">
        <v>522</v>
      </c>
      <c r="H171" s="88" t="s">
        <v>297</v>
      </c>
      <c r="I171" s="88" t="s">
        <v>298</v>
      </c>
      <c r="J171" s="102"/>
      <c r="K171" s="91">
        <v>0.16999986097041689</v>
      </c>
      <c r="L171" s="89" t="s">
        <v>121</v>
      </c>
      <c r="M171" s="90">
        <v>5.7000000000000002E-2</v>
      </c>
      <c r="N171" s="90">
        <v>1.0793650793650791E-2</v>
      </c>
      <c r="O171" s="91">
        <v>6.2000000000000016E-5</v>
      </c>
      <c r="P171" s="103">
        <v>102.66</v>
      </c>
      <c r="Q171" s="91"/>
      <c r="R171" s="91">
        <v>6.3000000000000008E-8</v>
      </c>
      <c r="S171" s="92">
        <v>4.0142331239470498E-13</v>
      </c>
      <c r="T171" s="92">
        <f t="shared" si="5"/>
        <v>3.4723559245751734E-10</v>
      </c>
      <c r="U171" s="92">
        <f>R171/'סכום נכסי הקרן'!$C$42</f>
        <v>8.5176682358733337E-11</v>
      </c>
    </row>
    <row r="172" spans="2:21">
      <c r="B172" s="87" t="s">
        <v>523</v>
      </c>
      <c r="C172" s="111">
        <v>2810372</v>
      </c>
      <c r="D172" s="89" t="s">
        <v>108</v>
      </c>
      <c r="E172" s="89" t="s">
        <v>287</v>
      </c>
      <c r="F172" s="111">
        <v>520027830</v>
      </c>
      <c r="G172" s="89" t="s">
        <v>388</v>
      </c>
      <c r="H172" s="88" t="s">
        <v>333</v>
      </c>
      <c r="I172" s="88" t="s">
        <v>298</v>
      </c>
      <c r="J172" s="102"/>
      <c r="K172" s="91">
        <v>8.1699932942462041</v>
      </c>
      <c r="L172" s="89" t="s">
        <v>121</v>
      </c>
      <c r="M172" s="90">
        <v>2.4E-2</v>
      </c>
      <c r="N172" s="90">
        <v>5.3571428571428568E-2</v>
      </c>
      <c r="O172" s="91">
        <v>3.5000000000000004E-5</v>
      </c>
      <c r="P172" s="103">
        <v>79.239999999999995</v>
      </c>
      <c r="Q172" s="91"/>
      <c r="R172" s="91">
        <v>2.8000000000000003E-8</v>
      </c>
      <c r="S172" s="92">
        <v>4.6601883834552133E-14</v>
      </c>
      <c r="T172" s="92">
        <f t="shared" si="5"/>
        <v>1.543269299811188E-10</v>
      </c>
      <c r="U172" s="92">
        <f>R172/'סכום נכסי הקרן'!$C$42</f>
        <v>3.7856303270548151E-11</v>
      </c>
    </row>
    <row r="173" spans="2:21">
      <c r="B173" s="87" t="s">
        <v>525</v>
      </c>
      <c r="C173" s="111">
        <v>1138114</v>
      </c>
      <c r="D173" s="89" t="s">
        <v>108</v>
      </c>
      <c r="E173" s="89" t="s">
        <v>287</v>
      </c>
      <c r="F173" s="111">
        <v>520026683</v>
      </c>
      <c r="G173" s="89" t="s">
        <v>301</v>
      </c>
      <c r="H173" s="88" t="s">
        <v>328</v>
      </c>
      <c r="I173" s="88" t="s">
        <v>119</v>
      </c>
      <c r="J173" s="102"/>
      <c r="K173" s="91">
        <v>1.21</v>
      </c>
      <c r="L173" s="89" t="s">
        <v>121</v>
      </c>
      <c r="M173" s="90">
        <v>3.39E-2</v>
      </c>
      <c r="N173" s="90">
        <v>5.5833333333333346E-2</v>
      </c>
      <c r="O173" s="91">
        <v>1.2E-5</v>
      </c>
      <c r="P173" s="103">
        <v>99.8</v>
      </c>
      <c r="Q173" s="91"/>
      <c r="R173" s="91">
        <v>1.2E-8</v>
      </c>
      <c r="S173" s="92">
        <v>1.8429563452480155E-14</v>
      </c>
      <c r="T173" s="92">
        <f t="shared" si="5"/>
        <v>6.614011284905091E-11</v>
      </c>
      <c r="U173" s="92">
        <f>R173/'סכום נכסי הקרן'!$C$42</f>
        <v>1.6224129973092063E-11</v>
      </c>
    </row>
    <row r="174" spans="2:21">
      <c r="B174" s="87" t="s">
        <v>526</v>
      </c>
      <c r="C174" s="111">
        <v>1162866</v>
      </c>
      <c r="D174" s="89" t="s">
        <v>108</v>
      </c>
      <c r="E174" s="89" t="s">
        <v>287</v>
      </c>
      <c r="F174" s="111">
        <v>520026683</v>
      </c>
      <c r="G174" s="89" t="s">
        <v>301</v>
      </c>
      <c r="H174" s="88" t="s">
        <v>328</v>
      </c>
      <c r="I174" s="88" t="s">
        <v>119</v>
      </c>
      <c r="J174" s="102"/>
      <c r="K174" s="91">
        <v>6.1000030551920448</v>
      </c>
      <c r="L174" s="89" t="s">
        <v>121</v>
      </c>
      <c r="M174" s="90">
        <v>2.4399999999999998E-2</v>
      </c>
      <c r="N174" s="90">
        <v>5.4999999999999993E-2</v>
      </c>
      <c r="O174" s="91">
        <v>3.5000000000000004E-5</v>
      </c>
      <c r="P174" s="103">
        <v>84.62</v>
      </c>
      <c r="Q174" s="91"/>
      <c r="R174" s="91">
        <v>3.0000000000000004E-8</v>
      </c>
      <c r="S174" s="92">
        <v>3.1860527355448792E-14</v>
      </c>
      <c r="T174" s="92">
        <f t="shared" si="5"/>
        <v>1.653502821226273E-10</v>
      </c>
      <c r="U174" s="92">
        <f>R174/'סכום נכסי הקרן'!$C$42</f>
        <v>4.0560324932730164E-11</v>
      </c>
    </row>
    <row r="175" spans="2:21">
      <c r="B175" s="87" t="s">
        <v>527</v>
      </c>
      <c r="C175" s="111">
        <v>7590151</v>
      </c>
      <c r="D175" s="89" t="s">
        <v>108</v>
      </c>
      <c r="E175" s="89" t="s">
        <v>287</v>
      </c>
      <c r="F175" s="111">
        <v>520001736</v>
      </c>
      <c r="G175" s="89" t="s">
        <v>301</v>
      </c>
      <c r="H175" s="88" t="s">
        <v>333</v>
      </c>
      <c r="I175" s="88" t="s">
        <v>298</v>
      </c>
      <c r="J175" s="102"/>
      <c r="K175" s="91">
        <v>5.790000000000064</v>
      </c>
      <c r="L175" s="89" t="s">
        <v>121</v>
      </c>
      <c r="M175" s="90">
        <v>2.5499999999999998E-2</v>
      </c>
      <c r="N175" s="90">
        <v>5.5499999992681195E-2</v>
      </c>
      <c r="O175" s="91">
        <v>1287.3313310000003</v>
      </c>
      <c r="P175" s="103">
        <v>84.91</v>
      </c>
      <c r="Q175" s="91"/>
      <c r="R175" s="91">
        <v>1.0930730759999998</v>
      </c>
      <c r="S175" s="92">
        <v>9.4457089415758445E-7</v>
      </c>
      <c r="T175" s="92">
        <f t="shared" si="5"/>
        <v>6.0246647165749321E-3</v>
      </c>
      <c r="U175" s="92">
        <f>R175/'סכום נכסי הקרן'!$C$42</f>
        <v>1.4778466379259613E-3</v>
      </c>
    </row>
    <row r="176" spans="2:21">
      <c r="B176" s="87" t="s">
        <v>528</v>
      </c>
      <c r="C176" s="111">
        <v>5850110</v>
      </c>
      <c r="D176" s="89" t="s">
        <v>108</v>
      </c>
      <c r="E176" s="89" t="s">
        <v>287</v>
      </c>
      <c r="F176" s="111">
        <v>520033986</v>
      </c>
      <c r="G176" s="89" t="s">
        <v>346</v>
      </c>
      <c r="H176" s="88" t="s">
        <v>328</v>
      </c>
      <c r="I176" s="88" t="s">
        <v>119</v>
      </c>
      <c r="J176" s="102"/>
      <c r="K176" s="91">
        <v>5.3699999999956036</v>
      </c>
      <c r="L176" s="89" t="s">
        <v>121</v>
      </c>
      <c r="M176" s="90">
        <v>1.95E-2</v>
      </c>
      <c r="N176" s="90">
        <v>5.2999997182903866E-2</v>
      </c>
      <c r="O176" s="91">
        <v>10.995189</v>
      </c>
      <c r="P176" s="103">
        <v>83.94</v>
      </c>
      <c r="Q176" s="91"/>
      <c r="R176" s="91">
        <v>9.2293620000000014E-3</v>
      </c>
      <c r="S176" s="92">
        <v>9.6441995694303354E-9</v>
      </c>
      <c r="T176" s="92">
        <f t="shared" si="5"/>
        <v>5.0869253683728521E-5</v>
      </c>
      <c r="U176" s="92">
        <f>R176/'סכום נכסי הקרן'!$C$42</f>
        <v>1.2478197388059744E-5</v>
      </c>
    </row>
    <row r="177" spans="2:21">
      <c r="B177" s="87" t="s">
        <v>530</v>
      </c>
      <c r="C177" s="111">
        <v>4160156</v>
      </c>
      <c r="D177" s="89" t="s">
        <v>108</v>
      </c>
      <c r="E177" s="89" t="s">
        <v>287</v>
      </c>
      <c r="F177" s="111">
        <v>520038910</v>
      </c>
      <c r="G177" s="89" t="s">
        <v>301</v>
      </c>
      <c r="H177" s="88" t="s">
        <v>333</v>
      </c>
      <c r="I177" s="88" t="s">
        <v>298</v>
      </c>
      <c r="J177" s="102"/>
      <c r="K177" s="91">
        <v>1.0600000000002177</v>
      </c>
      <c r="L177" s="89" t="s">
        <v>121</v>
      </c>
      <c r="M177" s="90">
        <v>2.5499999999999998E-2</v>
      </c>
      <c r="N177" s="90">
        <v>5.2600000119780325E-2</v>
      </c>
      <c r="O177" s="91">
        <v>206.32815900000003</v>
      </c>
      <c r="P177" s="103">
        <v>97.92</v>
      </c>
      <c r="Q177" s="91"/>
      <c r="R177" s="91">
        <v>0.20203653300000002</v>
      </c>
      <c r="S177" s="92">
        <v>1.0248562466471957E-6</v>
      </c>
      <c r="T177" s="92">
        <f t="shared" si="5"/>
        <v>1.1135599243542499E-3</v>
      </c>
      <c r="U177" s="92">
        <f>R177/'סכום נכסי הקרן'!$C$42</f>
        <v>2.731555808920753E-4</v>
      </c>
    </row>
    <row r="178" spans="2:21">
      <c r="B178" s="87" t="s">
        <v>531</v>
      </c>
      <c r="C178" s="111">
        <v>2320232</v>
      </c>
      <c r="D178" s="89" t="s">
        <v>108</v>
      </c>
      <c r="E178" s="89" t="s">
        <v>287</v>
      </c>
      <c r="F178" s="111">
        <v>550010003</v>
      </c>
      <c r="G178" s="89" t="s">
        <v>115</v>
      </c>
      <c r="H178" s="88" t="s">
        <v>333</v>
      </c>
      <c r="I178" s="88" t="s">
        <v>298</v>
      </c>
      <c r="J178" s="102"/>
      <c r="K178" s="91">
        <v>3.7900000525078639</v>
      </c>
      <c r="L178" s="89" t="s">
        <v>121</v>
      </c>
      <c r="M178" s="90">
        <v>2.2400000000000003E-2</v>
      </c>
      <c r="N178" s="90">
        <v>5.4615384615384628E-2</v>
      </c>
      <c r="O178" s="91">
        <v>2.9000000000000004E-5</v>
      </c>
      <c r="P178" s="103">
        <v>89.71</v>
      </c>
      <c r="Q178" s="91"/>
      <c r="R178" s="91">
        <v>2.6000000000000001E-8</v>
      </c>
      <c r="S178" s="92">
        <v>4.5169095180473128E-14</v>
      </c>
      <c r="T178" s="92">
        <f t="shared" si="5"/>
        <v>1.433035778396103E-10</v>
      </c>
      <c r="U178" s="92">
        <f>R178/'סכום נכסי הקרן'!$C$42</f>
        <v>3.5152281608366138E-11</v>
      </c>
    </row>
    <row r="179" spans="2:21">
      <c r="B179" s="87" t="s">
        <v>533</v>
      </c>
      <c r="C179" s="111">
        <v>7770258</v>
      </c>
      <c r="D179" s="89" t="s">
        <v>108</v>
      </c>
      <c r="E179" s="89" t="s">
        <v>287</v>
      </c>
      <c r="F179" s="111">
        <v>520022732</v>
      </c>
      <c r="G179" s="89" t="s">
        <v>535</v>
      </c>
      <c r="H179" s="88" t="s">
        <v>333</v>
      </c>
      <c r="I179" s="88" t="s">
        <v>298</v>
      </c>
      <c r="J179" s="102"/>
      <c r="K179" s="91">
        <v>4.0799992739655391</v>
      </c>
      <c r="L179" s="89" t="s">
        <v>121</v>
      </c>
      <c r="M179" s="90">
        <v>3.5200000000000002E-2</v>
      </c>
      <c r="N179" s="90">
        <v>5.1489361702127666E-2</v>
      </c>
      <c r="O179" s="91">
        <v>5.0000000000000009E-5</v>
      </c>
      <c r="P179" s="103">
        <v>94.11</v>
      </c>
      <c r="Q179" s="91"/>
      <c r="R179" s="91">
        <v>4.7000000000000004E-8</v>
      </c>
      <c r="S179" s="92">
        <v>6.3569169868010077E-14</v>
      </c>
      <c r="T179" s="92">
        <f t="shared" si="5"/>
        <v>2.5904877532544943E-10</v>
      </c>
      <c r="U179" s="92">
        <f>R179/'סכום נכסי הקרן'!$C$42</f>
        <v>6.3544509061277249E-11</v>
      </c>
    </row>
    <row r="180" spans="2:21">
      <c r="B180" s="87" t="s">
        <v>536</v>
      </c>
      <c r="C180" s="111">
        <v>1410299</v>
      </c>
      <c r="D180" s="89" t="s">
        <v>108</v>
      </c>
      <c r="E180" s="89" t="s">
        <v>287</v>
      </c>
      <c r="F180" s="111">
        <v>520034372</v>
      </c>
      <c r="G180" s="89" t="s">
        <v>117</v>
      </c>
      <c r="H180" s="88" t="s">
        <v>333</v>
      </c>
      <c r="I180" s="88" t="s">
        <v>298</v>
      </c>
      <c r="J180" s="102"/>
      <c r="K180" s="91">
        <v>1.4300000000026079</v>
      </c>
      <c r="L180" s="89" t="s">
        <v>121</v>
      </c>
      <c r="M180" s="90">
        <v>2.7000000000000003E-2</v>
      </c>
      <c r="N180" s="90">
        <v>5.7200002033216839E-2</v>
      </c>
      <c r="O180" s="91">
        <v>7.375935000000001</v>
      </c>
      <c r="P180" s="103">
        <v>96.02</v>
      </c>
      <c r="Q180" s="91"/>
      <c r="R180" s="91">
        <v>7.0823730000000003E-3</v>
      </c>
      <c r="S180" s="92">
        <v>4.2876857649252314E-8</v>
      </c>
      <c r="T180" s="92">
        <f t="shared" si="5"/>
        <v>3.9035745788255935E-5</v>
      </c>
      <c r="U180" s="92">
        <f>R180/'סכום נכסי הקרן'!$C$42</f>
        <v>9.5754450058264953E-6</v>
      </c>
    </row>
    <row r="181" spans="2:21">
      <c r="B181" s="87" t="s">
        <v>537</v>
      </c>
      <c r="C181" s="111">
        <v>1192731</v>
      </c>
      <c r="D181" s="89" t="s">
        <v>108</v>
      </c>
      <c r="E181" s="89" t="s">
        <v>287</v>
      </c>
      <c r="F181" s="111">
        <v>520034372</v>
      </c>
      <c r="G181" s="89" t="s">
        <v>117</v>
      </c>
      <c r="H181" s="88" t="s">
        <v>333</v>
      </c>
      <c r="I181" s="88" t="s">
        <v>298</v>
      </c>
      <c r="J181" s="102"/>
      <c r="K181" s="91">
        <v>3.7000000000001343</v>
      </c>
      <c r="L181" s="89" t="s">
        <v>121</v>
      </c>
      <c r="M181" s="90">
        <v>4.5599999999999995E-2</v>
      </c>
      <c r="N181" s="90">
        <v>5.669999999343206E-2</v>
      </c>
      <c r="O181" s="91">
        <v>315.55364800000007</v>
      </c>
      <c r="P181" s="103">
        <v>96.5</v>
      </c>
      <c r="Q181" s="91"/>
      <c r="R181" s="91">
        <v>0.30450926000000006</v>
      </c>
      <c r="S181" s="92">
        <v>1.1576237408066279E-6</v>
      </c>
      <c r="T181" s="92">
        <f t="shared" si="5"/>
        <v>1.6783564016650823E-3</v>
      </c>
      <c r="U181" s="92">
        <f>R181/'סכום נכסי הקרן'!$C$42</f>
        <v>4.1169981768750708E-4</v>
      </c>
    </row>
    <row r="182" spans="2:21">
      <c r="B182" s="87" t="s">
        <v>538</v>
      </c>
      <c r="C182" s="111">
        <v>2300309</v>
      </c>
      <c r="D182" s="89" t="s">
        <v>108</v>
      </c>
      <c r="E182" s="89" t="s">
        <v>287</v>
      </c>
      <c r="F182" s="111">
        <v>520031931</v>
      </c>
      <c r="G182" s="89" t="s">
        <v>144</v>
      </c>
      <c r="H182" s="88" t="s">
        <v>392</v>
      </c>
      <c r="I182" s="88" t="s">
        <v>119</v>
      </c>
      <c r="J182" s="102"/>
      <c r="K182" s="91">
        <v>8.5900000000000496</v>
      </c>
      <c r="L182" s="89" t="s">
        <v>121</v>
      </c>
      <c r="M182" s="90">
        <v>2.7900000000000001E-2</v>
      </c>
      <c r="N182" s="90">
        <v>5.489999998387976E-2</v>
      </c>
      <c r="O182" s="91">
        <v>307.86000000000007</v>
      </c>
      <c r="P182" s="103">
        <v>80.599999999999994</v>
      </c>
      <c r="Q182" s="91"/>
      <c r="R182" s="91">
        <v>0.24813516000000005</v>
      </c>
      <c r="S182" s="92">
        <v>7.1588689424239626E-7</v>
      </c>
      <c r="T182" s="92">
        <f t="shared" si="5"/>
        <v>1.3676406236847755E-3</v>
      </c>
      <c r="U182" s="92">
        <f>R182/'סכום נכסי הקרן'!$C$42</f>
        <v>3.3548142389449963E-4</v>
      </c>
    </row>
    <row r="183" spans="2:21">
      <c r="B183" s="87" t="s">
        <v>539</v>
      </c>
      <c r="C183" s="111">
        <v>2300176</v>
      </c>
      <c r="D183" s="89" t="s">
        <v>108</v>
      </c>
      <c r="E183" s="89" t="s">
        <v>287</v>
      </c>
      <c r="F183" s="111">
        <v>520031931</v>
      </c>
      <c r="G183" s="89" t="s">
        <v>144</v>
      </c>
      <c r="H183" s="88" t="s">
        <v>392</v>
      </c>
      <c r="I183" s="88" t="s">
        <v>119</v>
      </c>
      <c r="J183" s="102"/>
      <c r="K183" s="91">
        <v>1.1299995112101542</v>
      </c>
      <c r="L183" s="89" t="s">
        <v>121</v>
      </c>
      <c r="M183" s="90">
        <v>3.6499999999999998E-2</v>
      </c>
      <c r="N183" s="90">
        <v>5.3181818181818184E-2</v>
      </c>
      <c r="O183" s="91">
        <v>2.2000000000000003E-5</v>
      </c>
      <c r="P183" s="103">
        <v>99.41</v>
      </c>
      <c r="Q183" s="91"/>
      <c r="R183" s="91">
        <v>2.2000000000000002E-8</v>
      </c>
      <c r="S183" s="92">
        <v>1.377176495759045E-14</v>
      </c>
      <c r="T183" s="92">
        <f t="shared" si="5"/>
        <v>1.2125687355659334E-10</v>
      </c>
      <c r="U183" s="92">
        <f>R183/'סכום נכסי הקרן'!$C$42</f>
        <v>2.9744238284002113E-11</v>
      </c>
    </row>
    <row r="184" spans="2:21">
      <c r="B184" s="87" t="s">
        <v>540</v>
      </c>
      <c r="C184" s="111">
        <v>1185941</v>
      </c>
      <c r="D184" s="89" t="s">
        <v>108</v>
      </c>
      <c r="E184" s="89" t="s">
        <v>287</v>
      </c>
      <c r="F184" s="111">
        <v>512711789</v>
      </c>
      <c r="G184" s="89" t="s">
        <v>118</v>
      </c>
      <c r="H184" s="88" t="s">
        <v>392</v>
      </c>
      <c r="I184" s="88" t="s">
        <v>119</v>
      </c>
      <c r="J184" s="102"/>
      <c r="K184" s="91">
        <v>1.5100000000000313</v>
      </c>
      <c r="L184" s="89" t="s">
        <v>121</v>
      </c>
      <c r="M184" s="90">
        <v>6.0999999999999999E-2</v>
      </c>
      <c r="N184" s="90">
        <v>6.0099999980717127E-2</v>
      </c>
      <c r="O184" s="91">
        <v>659.70000000000016</v>
      </c>
      <c r="P184" s="103">
        <v>102.98</v>
      </c>
      <c r="Q184" s="91"/>
      <c r="R184" s="91">
        <v>0.67935903100000006</v>
      </c>
      <c r="S184" s="92">
        <v>1.7125723631266066E-6</v>
      </c>
      <c r="T184" s="92">
        <f t="shared" si="5"/>
        <v>3.74440691461349E-3</v>
      </c>
      <c r="U184" s="92">
        <f>R184/'סכום נכסי הקרן'!$C$42</f>
        <v>9.1850076811149004E-4</v>
      </c>
    </row>
    <row r="185" spans="2:21">
      <c r="B185" s="87" t="s">
        <v>541</v>
      </c>
      <c r="C185" s="111">
        <v>1143130</v>
      </c>
      <c r="D185" s="89" t="s">
        <v>108</v>
      </c>
      <c r="E185" s="89" t="s">
        <v>287</v>
      </c>
      <c r="F185" s="111">
        <v>513834200</v>
      </c>
      <c r="G185" s="89" t="s">
        <v>346</v>
      </c>
      <c r="H185" s="88" t="s">
        <v>392</v>
      </c>
      <c r="I185" s="88" t="s">
        <v>119</v>
      </c>
      <c r="J185" s="102"/>
      <c r="K185" s="91">
        <v>7.2000000000001769</v>
      </c>
      <c r="L185" s="89" t="s">
        <v>121</v>
      </c>
      <c r="M185" s="90">
        <v>3.0499999999999999E-2</v>
      </c>
      <c r="N185" s="90">
        <v>5.5599999958650323E-2</v>
      </c>
      <c r="O185" s="91">
        <v>548.01425900000004</v>
      </c>
      <c r="P185" s="103">
        <v>84.73</v>
      </c>
      <c r="Q185" s="91"/>
      <c r="R185" s="91">
        <v>0.4643324820000001</v>
      </c>
      <c r="S185" s="92">
        <v>8.0275898594256179E-7</v>
      </c>
      <c r="T185" s="92">
        <f t="shared" si="5"/>
        <v>2.5592502299133257E-3</v>
      </c>
      <c r="U185" s="92">
        <f>R185/'סכום נכסי הקרן'!$C$42</f>
        <v>6.2778254489136934E-4</v>
      </c>
    </row>
    <row r="186" spans="2:21">
      <c r="B186" s="87" t="s">
        <v>542</v>
      </c>
      <c r="C186" s="111">
        <v>1157601</v>
      </c>
      <c r="D186" s="89" t="s">
        <v>108</v>
      </c>
      <c r="E186" s="89" t="s">
        <v>287</v>
      </c>
      <c r="F186" s="111">
        <v>513834200</v>
      </c>
      <c r="G186" s="89" t="s">
        <v>346</v>
      </c>
      <c r="H186" s="88" t="s">
        <v>392</v>
      </c>
      <c r="I186" s="88" t="s">
        <v>119</v>
      </c>
      <c r="J186" s="102"/>
      <c r="K186" s="91">
        <v>2.6400000000001835</v>
      </c>
      <c r="L186" s="89" t="s">
        <v>121</v>
      </c>
      <c r="M186" s="90">
        <v>2.9100000000000001E-2</v>
      </c>
      <c r="N186" s="90">
        <v>5.2799999895102714E-2</v>
      </c>
      <c r="O186" s="91">
        <v>261.23684600000001</v>
      </c>
      <c r="P186" s="103">
        <v>94.88</v>
      </c>
      <c r="Q186" s="91"/>
      <c r="R186" s="91">
        <v>0.24786152000000003</v>
      </c>
      <c r="S186" s="92">
        <v>4.3539474333333334E-7</v>
      </c>
      <c r="T186" s="92">
        <f t="shared" si="5"/>
        <v>1.3661324086447742E-3</v>
      </c>
      <c r="U186" s="92">
        <f>R186/'סכום נכסי הקרן'!$C$42</f>
        <v>3.3511145965067985E-4</v>
      </c>
    </row>
    <row r="187" spans="2:21">
      <c r="B187" s="87" t="s">
        <v>543</v>
      </c>
      <c r="C187" s="111">
        <v>1138163</v>
      </c>
      <c r="D187" s="89" t="s">
        <v>108</v>
      </c>
      <c r="E187" s="89" t="s">
        <v>287</v>
      </c>
      <c r="F187" s="111">
        <v>513834200</v>
      </c>
      <c r="G187" s="89" t="s">
        <v>346</v>
      </c>
      <c r="H187" s="88" t="s">
        <v>392</v>
      </c>
      <c r="I187" s="88" t="s">
        <v>119</v>
      </c>
      <c r="J187" s="102"/>
      <c r="K187" s="91">
        <v>4.7399937072697176</v>
      </c>
      <c r="L187" s="89" t="s">
        <v>121</v>
      </c>
      <c r="M187" s="90">
        <v>3.95E-2</v>
      </c>
      <c r="N187" s="90">
        <v>5.1176470588235295E-2</v>
      </c>
      <c r="O187" s="91">
        <v>1.8000000000000004E-5</v>
      </c>
      <c r="P187" s="103">
        <v>95.79</v>
      </c>
      <c r="Q187" s="91"/>
      <c r="R187" s="91">
        <v>1.7E-8</v>
      </c>
      <c r="S187" s="92">
        <v>7.4996883567000789E-14</v>
      </c>
      <c r="T187" s="92">
        <f t="shared" si="5"/>
        <v>9.3698493202822127E-11</v>
      </c>
      <c r="U187" s="92">
        <f>R187/'סכום נכסי הקרן'!$C$42</f>
        <v>2.2984184128547088E-11</v>
      </c>
    </row>
    <row r="188" spans="2:21">
      <c r="B188" s="87" t="s">
        <v>544</v>
      </c>
      <c r="C188" s="111">
        <v>1143122</v>
      </c>
      <c r="D188" s="89" t="s">
        <v>108</v>
      </c>
      <c r="E188" s="89" t="s">
        <v>287</v>
      </c>
      <c r="F188" s="111">
        <v>513834200</v>
      </c>
      <c r="G188" s="89" t="s">
        <v>346</v>
      </c>
      <c r="H188" s="88" t="s">
        <v>392</v>
      </c>
      <c r="I188" s="88" t="s">
        <v>119</v>
      </c>
      <c r="J188" s="102"/>
      <c r="K188" s="91">
        <v>6.4400000001254831</v>
      </c>
      <c r="L188" s="89" t="s">
        <v>121</v>
      </c>
      <c r="M188" s="90">
        <v>3.0499999999999999E-2</v>
      </c>
      <c r="N188" s="90">
        <v>5.5199999994353231E-2</v>
      </c>
      <c r="O188" s="91">
        <v>736.77662999999995</v>
      </c>
      <c r="P188" s="103">
        <v>86.53</v>
      </c>
      <c r="Q188" s="91"/>
      <c r="R188" s="91">
        <v>0.63753281800000017</v>
      </c>
      <c r="S188" s="92">
        <v>1.0108457114868669E-6</v>
      </c>
      <c r="T188" s="92">
        <f t="shared" si="5"/>
        <v>3.5138743772911204E-3</v>
      </c>
      <c r="U188" s="92">
        <f>R188/'סכום נכסי הקרן'!$C$42</f>
        <v>8.6195127511197076E-4</v>
      </c>
    </row>
    <row r="189" spans="2:21">
      <c r="B189" s="87" t="s">
        <v>545</v>
      </c>
      <c r="C189" s="111">
        <v>1182666</v>
      </c>
      <c r="D189" s="89" t="s">
        <v>108</v>
      </c>
      <c r="E189" s="89" t="s">
        <v>287</v>
      </c>
      <c r="F189" s="111">
        <v>513834200</v>
      </c>
      <c r="G189" s="89" t="s">
        <v>346</v>
      </c>
      <c r="H189" s="88" t="s">
        <v>392</v>
      </c>
      <c r="I189" s="88" t="s">
        <v>119</v>
      </c>
      <c r="J189" s="102"/>
      <c r="K189" s="91">
        <v>8.0600000005067383</v>
      </c>
      <c r="L189" s="89" t="s">
        <v>121</v>
      </c>
      <c r="M189" s="90">
        <v>2.63E-2</v>
      </c>
      <c r="N189" s="90">
        <v>5.6199999994299213E-2</v>
      </c>
      <c r="O189" s="91">
        <v>791.6400000000001</v>
      </c>
      <c r="P189" s="103">
        <v>79.77</v>
      </c>
      <c r="Q189" s="91"/>
      <c r="R189" s="91">
        <v>0.63149122800000013</v>
      </c>
      <c r="S189" s="92">
        <v>1.1411981109772061E-6</v>
      </c>
      <c r="T189" s="92">
        <f t="shared" si="5"/>
        <v>3.4805750902588122E-3</v>
      </c>
      <c r="U189" s="92">
        <f>R189/'סכום נכסי הקרן'!$C$42</f>
        <v>8.5378297999495962E-4</v>
      </c>
    </row>
    <row r="190" spans="2:21">
      <c r="B190" s="87" t="s">
        <v>546</v>
      </c>
      <c r="C190" s="111">
        <v>1193481</v>
      </c>
      <c r="D190" s="89" t="s">
        <v>108</v>
      </c>
      <c r="E190" s="89" t="s">
        <v>287</v>
      </c>
      <c r="F190" s="111">
        <v>520036120</v>
      </c>
      <c r="G190" s="89" t="s">
        <v>346</v>
      </c>
      <c r="H190" s="88" t="s">
        <v>389</v>
      </c>
      <c r="I190" s="88" t="s">
        <v>298</v>
      </c>
      <c r="J190" s="102"/>
      <c r="K190" s="91">
        <v>3.9799999984756096</v>
      </c>
      <c r="L190" s="89" t="s">
        <v>121</v>
      </c>
      <c r="M190" s="90">
        <v>4.7E-2</v>
      </c>
      <c r="N190" s="90">
        <v>5.3199999973446113E-2</v>
      </c>
      <c r="O190" s="91">
        <v>404.61600000000004</v>
      </c>
      <c r="P190" s="103">
        <v>100.52</v>
      </c>
      <c r="Q190" s="91"/>
      <c r="R190" s="91">
        <v>0.40672001900000004</v>
      </c>
      <c r="S190" s="92">
        <v>4.5002335669002343E-7</v>
      </c>
      <c r="T190" s="92">
        <f t="shared" si="5"/>
        <v>2.2417089962190112E-3</v>
      </c>
      <c r="U190" s="92">
        <f>R190/'סכום נכסי הקרן'!$C$42</f>
        <v>5.4988987090953949E-4</v>
      </c>
    </row>
    <row r="191" spans="2:21">
      <c r="B191" s="87" t="s">
        <v>548</v>
      </c>
      <c r="C191" s="111">
        <v>1160647</v>
      </c>
      <c r="D191" s="89" t="s">
        <v>108</v>
      </c>
      <c r="E191" s="89" t="s">
        <v>287</v>
      </c>
      <c r="F191" s="111">
        <v>513754069</v>
      </c>
      <c r="G191" s="89" t="s">
        <v>346</v>
      </c>
      <c r="H191" s="88" t="s">
        <v>392</v>
      </c>
      <c r="I191" s="88" t="s">
        <v>119</v>
      </c>
      <c r="J191" s="102"/>
      <c r="K191" s="91">
        <v>5.9699999982796301</v>
      </c>
      <c r="L191" s="89" t="s">
        <v>121</v>
      </c>
      <c r="M191" s="90">
        <v>2.64E-2</v>
      </c>
      <c r="N191" s="90">
        <v>5.4299999989814725E-2</v>
      </c>
      <c r="O191" s="91">
        <v>1350.3850359999999</v>
      </c>
      <c r="P191" s="103">
        <v>85.2</v>
      </c>
      <c r="Q191" s="91">
        <v>1.7825081999999999E-2</v>
      </c>
      <c r="R191" s="91">
        <v>1.1683531330000003</v>
      </c>
      <c r="S191" s="92">
        <v>8.253318261863987E-7</v>
      </c>
      <c r="T191" s="92">
        <f t="shared" si="5"/>
        <v>6.4395840053468505E-3</v>
      </c>
      <c r="U191" s="92">
        <f>R191/'סכום נכסי הקרן'!$C$42</f>
        <v>1.5796260903551101E-3</v>
      </c>
    </row>
    <row r="192" spans="2:21">
      <c r="B192" s="87" t="s">
        <v>549</v>
      </c>
      <c r="C192" s="111">
        <v>1136068</v>
      </c>
      <c r="D192" s="89" t="s">
        <v>108</v>
      </c>
      <c r="E192" s="89" t="s">
        <v>287</v>
      </c>
      <c r="F192" s="111">
        <v>513754069</v>
      </c>
      <c r="G192" s="89" t="s">
        <v>346</v>
      </c>
      <c r="H192" s="88" t="s">
        <v>392</v>
      </c>
      <c r="I192" s="88" t="s">
        <v>119</v>
      </c>
      <c r="J192" s="102"/>
      <c r="K192" s="91">
        <v>0.83000017163224182</v>
      </c>
      <c r="L192" s="89" t="s">
        <v>121</v>
      </c>
      <c r="M192" s="90">
        <v>3.9199999999999999E-2</v>
      </c>
      <c r="N192" s="90">
        <v>5.7187500000000009E-2</v>
      </c>
      <c r="O192" s="91">
        <v>3.1999999999999999E-5</v>
      </c>
      <c r="P192" s="103">
        <v>99.2</v>
      </c>
      <c r="Q192" s="91"/>
      <c r="R192" s="91">
        <v>3.1999999999999995E-8</v>
      </c>
      <c r="S192" s="92">
        <v>3.3338403548873057E-14</v>
      </c>
      <c r="T192" s="92">
        <f t="shared" si="5"/>
        <v>1.7637363426413573E-10</v>
      </c>
      <c r="U192" s="92">
        <f>R192/'סכום נכסי הקרן'!$C$42</f>
        <v>4.3264346594912157E-11</v>
      </c>
    </row>
    <row r="193" spans="2:21">
      <c r="B193" s="87" t="s">
        <v>550</v>
      </c>
      <c r="C193" s="111">
        <v>1179928</v>
      </c>
      <c r="D193" s="89" t="s">
        <v>108</v>
      </c>
      <c r="E193" s="89" t="s">
        <v>287</v>
      </c>
      <c r="F193" s="111">
        <v>513754069</v>
      </c>
      <c r="G193" s="89" t="s">
        <v>346</v>
      </c>
      <c r="H193" s="88" t="s">
        <v>392</v>
      </c>
      <c r="I193" s="88" t="s">
        <v>119</v>
      </c>
      <c r="J193" s="102"/>
      <c r="K193" s="91">
        <v>7.5900000001655936</v>
      </c>
      <c r="L193" s="89" t="s">
        <v>121</v>
      </c>
      <c r="M193" s="90">
        <v>2.5000000000000001E-2</v>
      </c>
      <c r="N193" s="90">
        <v>5.7000000000000002E-2</v>
      </c>
      <c r="O193" s="91">
        <v>751.38336400000014</v>
      </c>
      <c r="P193" s="103">
        <v>79.12</v>
      </c>
      <c r="Q193" s="91">
        <v>9.3922920000000017E-3</v>
      </c>
      <c r="R193" s="91">
        <v>0.60388681000000011</v>
      </c>
      <c r="S193" s="92">
        <v>5.6340486031116203E-7</v>
      </c>
      <c r="T193" s="92">
        <f t="shared" si="5"/>
        <v>3.3284284801211143E-3</v>
      </c>
      <c r="U193" s="92">
        <f>R193/'סכום נכסי הקרן'!$C$42</f>
        <v>8.1646150787299603E-4</v>
      </c>
    </row>
    <row r="194" spans="2:21">
      <c r="B194" s="87" t="s">
        <v>551</v>
      </c>
      <c r="C194" s="111">
        <v>1143411</v>
      </c>
      <c r="D194" s="89" t="s">
        <v>108</v>
      </c>
      <c r="E194" s="89" t="s">
        <v>287</v>
      </c>
      <c r="F194" s="111">
        <v>513937714</v>
      </c>
      <c r="G194" s="89" t="s">
        <v>346</v>
      </c>
      <c r="H194" s="88" t="s">
        <v>392</v>
      </c>
      <c r="I194" s="88" t="s">
        <v>119</v>
      </c>
      <c r="J194" s="102"/>
      <c r="K194" s="91">
        <v>5.2000000036154903</v>
      </c>
      <c r="L194" s="89" t="s">
        <v>121</v>
      </c>
      <c r="M194" s="90">
        <v>3.4300000000000004E-2</v>
      </c>
      <c r="N194" s="90">
        <v>5.3100000047001369E-2</v>
      </c>
      <c r="O194" s="91">
        <v>541.62085100000013</v>
      </c>
      <c r="P194" s="103">
        <v>91.92</v>
      </c>
      <c r="Q194" s="91"/>
      <c r="R194" s="91">
        <v>0.49785788600000008</v>
      </c>
      <c r="S194" s="92">
        <v>1.7823510958273007E-6</v>
      </c>
      <c r="T194" s="92">
        <f t="shared" si="5"/>
        <v>2.744031396902494E-3</v>
      </c>
      <c r="U194" s="92">
        <f>R194/'סכום נכסי הקרן'!$C$42</f>
        <v>6.7310925421607101E-4</v>
      </c>
    </row>
    <row r="195" spans="2:21">
      <c r="B195" s="87" t="s">
        <v>552</v>
      </c>
      <c r="C195" s="111">
        <v>1184191</v>
      </c>
      <c r="D195" s="89" t="s">
        <v>108</v>
      </c>
      <c r="E195" s="89" t="s">
        <v>287</v>
      </c>
      <c r="F195" s="111">
        <v>513937714</v>
      </c>
      <c r="G195" s="89" t="s">
        <v>346</v>
      </c>
      <c r="H195" s="88" t="s">
        <v>392</v>
      </c>
      <c r="I195" s="88" t="s">
        <v>119</v>
      </c>
      <c r="J195" s="102"/>
      <c r="K195" s="91">
        <v>6.459999993363752</v>
      </c>
      <c r="L195" s="89" t="s">
        <v>121</v>
      </c>
      <c r="M195" s="90">
        <v>2.98E-2</v>
      </c>
      <c r="N195" s="90">
        <v>5.479999993309799E-2</v>
      </c>
      <c r="O195" s="91">
        <v>429.58784400000013</v>
      </c>
      <c r="P195" s="103">
        <v>86.29</v>
      </c>
      <c r="Q195" s="91"/>
      <c r="R195" s="91">
        <v>0.37069135100000006</v>
      </c>
      <c r="S195" s="92">
        <v>1.094373737759825E-6</v>
      </c>
      <c r="T195" s="92">
        <f t="shared" si="5"/>
        <v>2.0431306489422621E-3</v>
      </c>
      <c r="U195" s="92">
        <f>R195/'סכום נכסי הקרן'!$C$42</f>
        <v>5.011787215437576E-4</v>
      </c>
    </row>
    <row r="196" spans="2:21">
      <c r="B196" s="87" t="s">
        <v>553</v>
      </c>
      <c r="C196" s="111">
        <v>1139815</v>
      </c>
      <c r="D196" s="89" t="s">
        <v>108</v>
      </c>
      <c r="E196" s="89" t="s">
        <v>287</v>
      </c>
      <c r="F196" s="111">
        <v>514290345</v>
      </c>
      <c r="G196" s="89" t="s">
        <v>346</v>
      </c>
      <c r="H196" s="88" t="s">
        <v>392</v>
      </c>
      <c r="I196" s="88" t="s">
        <v>119</v>
      </c>
      <c r="J196" s="102"/>
      <c r="K196" s="91">
        <v>1.7899999996325437</v>
      </c>
      <c r="L196" s="89" t="s">
        <v>121</v>
      </c>
      <c r="M196" s="90">
        <v>3.61E-2</v>
      </c>
      <c r="N196" s="90">
        <v>5.2099999994488153E-2</v>
      </c>
      <c r="O196" s="91">
        <v>1111.6892330000003</v>
      </c>
      <c r="P196" s="103">
        <v>97.92</v>
      </c>
      <c r="Q196" s="91"/>
      <c r="R196" s="91">
        <v>1.0885660600000002</v>
      </c>
      <c r="S196" s="92">
        <v>1.4484550267100981E-6</v>
      </c>
      <c r="T196" s="92">
        <f t="shared" si="5"/>
        <v>5.9998235043372278E-3</v>
      </c>
      <c r="U196" s="92">
        <f>R196/'סכום נכסי הקרן'!$C$42</f>
        <v>1.4717531034780613E-3</v>
      </c>
    </row>
    <row r="197" spans="2:21">
      <c r="B197" s="87" t="s">
        <v>554</v>
      </c>
      <c r="C197" s="111">
        <v>1155522</v>
      </c>
      <c r="D197" s="89" t="s">
        <v>108</v>
      </c>
      <c r="E197" s="89" t="s">
        <v>287</v>
      </c>
      <c r="F197" s="111">
        <v>514290345</v>
      </c>
      <c r="G197" s="89" t="s">
        <v>346</v>
      </c>
      <c r="H197" s="88" t="s">
        <v>392</v>
      </c>
      <c r="I197" s="88" t="s">
        <v>119</v>
      </c>
      <c r="J197" s="102"/>
      <c r="K197" s="91">
        <v>2.8000000039796356</v>
      </c>
      <c r="L197" s="89" t="s">
        <v>121</v>
      </c>
      <c r="M197" s="90">
        <v>3.3000000000000002E-2</v>
      </c>
      <c r="N197" s="90">
        <v>4.8800000075044557E-2</v>
      </c>
      <c r="O197" s="91">
        <v>365.87727300000006</v>
      </c>
      <c r="P197" s="103">
        <v>96.15</v>
      </c>
      <c r="Q197" s="91"/>
      <c r="R197" s="91">
        <v>0.35179099700000005</v>
      </c>
      <c r="S197" s="92">
        <v>1.1865840957369182E-6</v>
      </c>
      <c r="T197" s="92">
        <f t="shared" si="5"/>
        <v>1.9389580200716778E-3</v>
      </c>
      <c r="U197" s="92">
        <f>R197/'סכום נכסי הקרן'!$C$42</f>
        <v>4.7562523822430338E-4</v>
      </c>
    </row>
    <row r="198" spans="2:21">
      <c r="B198" s="87" t="s">
        <v>555</v>
      </c>
      <c r="C198" s="111">
        <v>1159359</v>
      </c>
      <c r="D198" s="89" t="s">
        <v>108</v>
      </c>
      <c r="E198" s="89" t="s">
        <v>287</v>
      </c>
      <c r="F198" s="111">
        <v>514290345</v>
      </c>
      <c r="G198" s="89" t="s">
        <v>346</v>
      </c>
      <c r="H198" s="88" t="s">
        <v>392</v>
      </c>
      <c r="I198" s="88" t="s">
        <v>119</v>
      </c>
      <c r="J198" s="102"/>
      <c r="K198" s="91">
        <v>5.1400000005970616</v>
      </c>
      <c r="L198" s="89" t="s">
        <v>121</v>
      </c>
      <c r="M198" s="90">
        <v>2.6200000000000001E-2</v>
      </c>
      <c r="N198" s="90">
        <v>5.2600000011088291E-2</v>
      </c>
      <c r="O198" s="91">
        <v>792.70297900000014</v>
      </c>
      <c r="P198" s="103">
        <v>88.74</v>
      </c>
      <c r="Q198" s="91"/>
      <c r="R198" s="91">
        <v>0.70344459700000017</v>
      </c>
      <c r="S198" s="92">
        <v>6.1290156344593674E-7</v>
      </c>
      <c r="T198" s="92">
        <f t="shared" si="5"/>
        <v>3.8771587523862626E-3</v>
      </c>
      <c r="U198" s="92">
        <f>R198/'סכום נכסי הקרן'!$C$42</f>
        <v>9.5106471421644743E-4</v>
      </c>
    </row>
    <row r="199" spans="2:21">
      <c r="B199" s="87" t="s">
        <v>556</v>
      </c>
      <c r="C199" s="111">
        <v>1141829</v>
      </c>
      <c r="D199" s="89" t="s">
        <v>108</v>
      </c>
      <c r="E199" s="89" t="s">
        <v>287</v>
      </c>
      <c r="F199" s="111">
        <v>514065283</v>
      </c>
      <c r="G199" s="89" t="s">
        <v>116</v>
      </c>
      <c r="H199" s="88" t="s">
        <v>389</v>
      </c>
      <c r="I199" s="88" t="s">
        <v>298</v>
      </c>
      <c r="J199" s="102"/>
      <c r="K199" s="91">
        <v>2.5300000024315623</v>
      </c>
      <c r="L199" s="89" t="s">
        <v>121</v>
      </c>
      <c r="M199" s="90">
        <v>2.3E-2</v>
      </c>
      <c r="N199" s="90">
        <v>5.7900000025884371E-2</v>
      </c>
      <c r="O199" s="91">
        <v>277.21260300000006</v>
      </c>
      <c r="P199" s="103">
        <v>91.98</v>
      </c>
      <c r="Q199" s="91"/>
      <c r="R199" s="91">
        <v>0.25498014600000002</v>
      </c>
      <c r="S199" s="92">
        <v>3.3016755355898448E-7</v>
      </c>
      <c r="T199" s="92">
        <f t="shared" si="5"/>
        <v>1.4053679692256232E-3</v>
      </c>
      <c r="U199" s="92">
        <f>R199/'סכום נכסי הקרן'!$C$42</f>
        <v>3.4473591910516588E-4</v>
      </c>
    </row>
    <row r="200" spans="2:21">
      <c r="B200" s="87" t="s">
        <v>557</v>
      </c>
      <c r="C200" s="111">
        <v>1136464</v>
      </c>
      <c r="D200" s="89" t="s">
        <v>108</v>
      </c>
      <c r="E200" s="89" t="s">
        <v>287</v>
      </c>
      <c r="F200" s="111">
        <v>514065283</v>
      </c>
      <c r="G200" s="89" t="s">
        <v>116</v>
      </c>
      <c r="H200" s="88" t="s">
        <v>389</v>
      </c>
      <c r="I200" s="88" t="s">
        <v>298</v>
      </c>
      <c r="J200" s="102"/>
      <c r="K200" s="91">
        <v>1.6199999995898799</v>
      </c>
      <c r="L200" s="89" t="s">
        <v>121</v>
      </c>
      <c r="M200" s="90">
        <v>2.75E-2</v>
      </c>
      <c r="N200" s="90">
        <v>5.829999991182417E-2</v>
      </c>
      <c r="O200" s="91">
        <v>204.21355800000003</v>
      </c>
      <c r="P200" s="103">
        <v>95.52</v>
      </c>
      <c r="Q200" s="91"/>
      <c r="R200" s="91">
        <v>0.19506478400000002</v>
      </c>
      <c r="S200" s="92">
        <v>7.5638100768788403E-7</v>
      </c>
      <c r="T200" s="92">
        <f t="shared" si="5"/>
        <v>1.0751339022196452E-3</v>
      </c>
      <c r="U200" s="92">
        <f>R200/'סכום נכסי הקרן'!$C$42</f>
        <v>2.6372970073242741E-4</v>
      </c>
    </row>
    <row r="201" spans="2:21">
      <c r="B201" s="87" t="s">
        <v>558</v>
      </c>
      <c r="C201" s="111">
        <v>1139591</v>
      </c>
      <c r="D201" s="89" t="s">
        <v>108</v>
      </c>
      <c r="E201" s="89" t="s">
        <v>287</v>
      </c>
      <c r="F201" s="111">
        <v>514065283</v>
      </c>
      <c r="G201" s="89" t="s">
        <v>116</v>
      </c>
      <c r="H201" s="88" t="s">
        <v>389</v>
      </c>
      <c r="I201" s="88" t="s">
        <v>298</v>
      </c>
      <c r="J201" s="102"/>
      <c r="K201" s="91">
        <v>0.41999998252471693</v>
      </c>
      <c r="L201" s="89" t="s">
        <v>121</v>
      </c>
      <c r="M201" s="90">
        <v>2.4E-2</v>
      </c>
      <c r="N201" s="90">
        <v>6.0899999407782068E-2</v>
      </c>
      <c r="O201" s="91">
        <v>31.307788000000006</v>
      </c>
      <c r="P201" s="103">
        <v>98.7</v>
      </c>
      <c r="Q201" s="91"/>
      <c r="R201" s="91">
        <v>3.0900787000000006E-2</v>
      </c>
      <c r="S201" s="92">
        <v>4.4652156376595888E-7</v>
      </c>
      <c r="T201" s="92">
        <f t="shared" si="5"/>
        <v>1.7031512827537381E-4</v>
      </c>
      <c r="U201" s="92">
        <f>R201/'סכום נכסי הקרן'!$C$42</f>
        <v>4.1778198713236138E-5</v>
      </c>
    </row>
    <row r="202" spans="2:21">
      <c r="B202" s="87" t="s">
        <v>559</v>
      </c>
      <c r="C202" s="111">
        <v>1173566</v>
      </c>
      <c r="D202" s="89" t="s">
        <v>108</v>
      </c>
      <c r="E202" s="89" t="s">
        <v>287</v>
      </c>
      <c r="F202" s="111">
        <v>514065283</v>
      </c>
      <c r="G202" s="89" t="s">
        <v>116</v>
      </c>
      <c r="H202" s="88" t="s">
        <v>389</v>
      </c>
      <c r="I202" s="88" t="s">
        <v>298</v>
      </c>
      <c r="J202" s="102"/>
      <c r="K202" s="91">
        <v>2.4799999956388326</v>
      </c>
      <c r="L202" s="89" t="s">
        <v>121</v>
      </c>
      <c r="M202" s="90">
        <v>2.1499999999999998E-2</v>
      </c>
      <c r="N202" s="90">
        <v>5.7599999950699851E-2</v>
      </c>
      <c r="O202" s="91">
        <v>217.01423700000004</v>
      </c>
      <c r="P202" s="103">
        <v>91.65</v>
      </c>
      <c r="Q202" s="91">
        <v>1.2059131000000001E-2</v>
      </c>
      <c r="R202" s="91">
        <v>0.210952679</v>
      </c>
      <c r="S202" s="92">
        <v>2.6224491978985817E-7</v>
      </c>
      <c r="T202" s="92">
        <f t="shared" si="5"/>
        <v>1.162702832905801E-3</v>
      </c>
      <c r="U202" s="92">
        <f>R202/'סכום נכסי הקרן'!$C$42</f>
        <v>2.8521030685566402E-4</v>
      </c>
    </row>
    <row r="203" spans="2:21">
      <c r="B203" s="87" t="s">
        <v>560</v>
      </c>
      <c r="C203" s="111">
        <v>1158740</v>
      </c>
      <c r="D203" s="89" t="s">
        <v>108</v>
      </c>
      <c r="E203" s="89" t="s">
        <v>287</v>
      </c>
      <c r="F203" s="111">
        <v>512025891</v>
      </c>
      <c r="G203" s="89" t="s">
        <v>117</v>
      </c>
      <c r="H203" s="88" t="s">
        <v>433</v>
      </c>
      <c r="I203" s="88" t="s">
        <v>298</v>
      </c>
      <c r="J203" s="102"/>
      <c r="K203" s="91">
        <v>1.5699997542342601</v>
      </c>
      <c r="L203" s="89" t="s">
        <v>121</v>
      </c>
      <c r="M203" s="90">
        <v>3.2500000000000001E-2</v>
      </c>
      <c r="N203" s="90">
        <v>6.6699994706584068E-2</v>
      </c>
      <c r="O203" s="91">
        <v>4.4241210000000013</v>
      </c>
      <c r="P203" s="103">
        <v>95.65</v>
      </c>
      <c r="Q203" s="91"/>
      <c r="R203" s="91">
        <v>4.2316720000000006E-3</v>
      </c>
      <c r="S203" s="92">
        <v>1.2197883924637251E-8</v>
      </c>
      <c r="T203" s="92">
        <f t="shared" ref="T203:T266" si="6">IFERROR(R203/$R$11,0)</f>
        <v>2.332360530168075E-5</v>
      </c>
      <c r="U203" s="92">
        <f>R203/'סכום נכסי הקרן'!$C$42</f>
        <v>5.721266377624537E-6</v>
      </c>
    </row>
    <row r="204" spans="2:21">
      <c r="B204" s="87" t="s">
        <v>561</v>
      </c>
      <c r="C204" s="111">
        <v>1191832</v>
      </c>
      <c r="D204" s="89" t="s">
        <v>108</v>
      </c>
      <c r="E204" s="89" t="s">
        <v>287</v>
      </c>
      <c r="F204" s="111">
        <v>512025891</v>
      </c>
      <c r="G204" s="89" t="s">
        <v>117</v>
      </c>
      <c r="H204" s="88" t="s">
        <v>433</v>
      </c>
      <c r="I204" s="88" t="s">
        <v>298</v>
      </c>
      <c r="J204" s="102"/>
      <c r="K204" s="91">
        <v>2.2600000002847005</v>
      </c>
      <c r="L204" s="89" t="s">
        <v>121</v>
      </c>
      <c r="M204" s="90">
        <v>5.7000000000000002E-2</v>
      </c>
      <c r="N204" s="90">
        <v>6.8799999999330133E-2</v>
      </c>
      <c r="O204" s="91">
        <v>1219.9798060000003</v>
      </c>
      <c r="P204" s="103">
        <v>97.89</v>
      </c>
      <c r="Q204" s="91"/>
      <c r="R204" s="91">
        <v>1.1942381910000002</v>
      </c>
      <c r="S204" s="92">
        <v>2.0661509603992754E-6</v>
      </c>
      <c r="T204" s="92">
        <f t="shared" si="6"/>
        <v>6.582254060115535E-3</v>
      </c>
      <c r="U204" s="92">
        <f>R204/'סכום נכסי הקרן'!$C$42</f>
        <v>1.6146229691345287E-3</v>
      </c>
    </row>
    <row r="205" spans="2:21">
      <c r="B205" s="87" t="s">
        <v>562</v>
      </c>
      <c r="C205" s="111">
        <v>1161678</v>
      </c>
      <c r="D205" s="89" t="s">
        <v>108</v>
      </c>
      <c r="E205" s="89" t="s">
        <v>287</v>
      </c>
      <c r="F205" s="111">
        <v>510454333</v>
      </c>
      <c r="G205" s="89" t="s">
        <v>117</v>
      </c>
      <c r="H205" s="88" t="s">
        <v>433</v>
      </c>
      <c r="I205" s="88" t="s">
        <v>298</v>
      </c>
      <c r="J205" s="102"/>
      <c r="K205" s="91">
        <v>1.6500000016276848</v>
      </c>
      <c r="L205" s="89" t="s">
        <v>121</v>
      </c>
      <c r="M205" s="90">
        <v>2.7999999999999997E-2</v>
      </c>
      <c r="N205" s="90">
        <v>6.2300000100916443E-2</v>
      </c>
      <c r="O205" s="91">
        <v>257.78645800000004</v>
      </c>
      <c r="P205" s="103">
        <v>95.33</v>
      </c>
      <c r="Q205" s="91"/>
      <c r="R205" s="91">
        <v>0.24574782400000003</v>
      </c>
      <c r="S205" s="92">
        <v>7.4142940597285784E-7</v>
      </c>
      <c r="T205" s="92">
        <f t="shared" si="6"/>
        <v>1.3544824009807254E-3</v>
      </c>
      <c r="U205" s="92">
        <f>R205/'סכום נכסי הקרן'!$C$42</f>
        <v>3.3225371976504609E-4</v>
      </c>
    </row>
    <row r="206" spans="2:21">
      <c r="B206" s="87" t="s">
        <v>563</v>
      </c>
      <c r="C206" s="111">
        <v>1192459</v>
      </c>
      <c r="D206" s="89" t="s">
        <v>108</v>
      </c>
      <c r="E206" s="89" t="s">
        <v>287</v>
      </c>
      <c r="F206" s="111">
        <v>510454333</v>
      </c>
      <c r="G206" s="89" t="s">
        <v>117</v>
      </c>
      <c r="H206" s="88" t="s">
        <v>433</v>
      </c>
      <c r="I206" s="88" t="s">
        <v>298</v>
      </c>
      <c r="J206" s="102"/>
      <c r="K206" s="91">
        <v>3.4299999995938171</v>
      </c>
      <c r="L206" s="89" t="s">
        <v>121</v>
      </c>
      <c r="M206" s="90">
        <v>5.6500000000000002E-2</v>
      </c>
      <c r="N206" s="90">
        <v>6.6099999999687548E-2</v>
      </c>
      <c r="O206" s="91">
        <v>619.69637000000012</v>
      </c>
      <c r="P206" s="103">
        <v>97.13</v>
      </c>
      <c r="Q206" s="91">
        <v>3.8194398000000004E-2</v>
      </c>
      <c r="R206" s="91">
        <v>0.64010548200000017</v>
      </c>
      <c r="S206" s="92">
        <v>1.4975125301234497E-6</v>
      </c>
      <c r="T206" s="92">
        <f t="shared" si="6"/>
        <v>3.5280540678980115E-3</v>
      </c>
      <c r="U206" s="92">
        <f>R206/'סכום נכסי הקרן'!$C$42</f>
        <v>8.6542954470472872E-4</v>
      </c>
    </row>
    <row r="207" spans="2:21">
      <c r="B207" s="87" t="s">
        <v>564</v>
      </c>
      <c r="C207" s="111">
        <v>1197276</v>
      </c>
      <c r="D207" s="89" t="s">
        <v>108</v>
      </c>
      <c r="E207" s="89" t="s">
        <v>287</v>
      </c>
      <c r="F207" s="111">
        <v>520042847</v>
      </c>
      <c r="G207" s="89" t="s">
        <v>441</v>
      </c>
      <c r="H207" s="88" t="s">
        <v>433</v>
      </c>
      <c r="I207" s="88" t="s">
        <v>298</v>
      </c>
      <c r="J207" s="102"/>
      <c r="K207" s="91">
        <v>4.5400000041066475</v>
      </c>
      <c r="L207" s="89" t="s">
        <v>121</v>
      </c>
      <c r="M207" s="90">
        <v>5.5E-2</v>
      </c>
      <c r="N207" s="90">
        <v>6.7600000060419635E-2</v>
      </c>
      <c r="O207" s="91">
        <v>439.80000000000007</v>
      </c>
      <c r="P207" s="103">
        <v>96.34</v>
      </c>
      <c r="Q207" s="91"/>
      <c r="R207" s="91">
        <v>0.42370331900000002</v>
      </c>
      <c r="S207" s="92">
        <v>1.8068354087153724E-6</v>
      </c>
      <c r="T207" s="92">
        <f t="shared" si="6"/>
        <v>2.3353154444314514E-3</v>
      </c>
      <c r="U207" s="92">
        <f>R207/'סכום נכסי הקרן'!$C$42</f>
        <v>5.7285147645720733E-4</v>
      </c>
    </row>
    <row r="208" spans="2:21">
      <c r="B208" s="87" t="s">
        <v>565</v>
      </c>
      <c r="C208" s="111">
        <v>7390149</v>
      </c>
      <c r="D208" s="89" t="s">
        <v>108</v>
      </c>
      <c r="E208" s="89" t="s">
        <v>287</v>
      </c>
      <c r="F208" s="111">
        <v>520028911</v>
      </c>
      <c r="G208" s="89" t="s">
        <v>441</v>
      </c>
      <c r="H208" s="88" t="s">
        <v>444</v>
      </c>
      <c r="I208" s="88" t="s">
        <v>119</v>
      </c>
      <c r="J208" s="102"/>
      <c r="K208" s="91">
        <v>1.67</v>
      </c>
      <c r="L208" s="89" t="s">
        <v>121</v>
      </c>
      <c r="M208" s="90">
        <v>0.04</v>
      </c>
      <c r="N208" s="90">
        <v>5.4166666666666669E-2</v>
      </c>
      <c r="O208" s="91">
        <v>1.2E-5</v>
      </c>
      <c r="P208" s="103">
        <v>98.54</v>
      </c>
      <c r="Q208" s="91"/>
      <c r="R208" s="91">
        <v>1.2E-8</v>
      </c>
      <c r="S208" s="92">
        <v>6.0717536469747946E-14</v>
      </c>
      <c r="T208" s="92">
        <f t="shared" si="6"/>
        <v>6.614011284905091E-11</v>
      </c>
      <c r="U208" s="92">
        <f>R208/'סכום נכסי הקרן'!$C$42</f>
        <v>1.6224129973092063E-11</v>
      </c>
    </row>
    <row r="209" spans="2:21">
      <c r="B209" s="87" t="s">
        <v>567</v>
      </c>
      <c r="C209" s="111">
        <v>7390222</v>
      </c>
      <c r="D209" s="89" t="s">
        <v>108</v>
      </c>
      <c r="E209" s="89" t="s">
        <v>287</v>
      </c>
      <c r="F209" s="111">
        <v>520028911</v>
      </c>
      <c r="G209" s="89" t="s">
        <v>441</v>
      </c>
      <c r="H209" s="88" t="s">
        <v>433</v>
      </c>
      <c r="I209" s="88" t="s">
        <v>298</v>
      </c>
      <c r="J209" s="102"/>
      <c r="K209" s="91">
        <v>3.3600017088852869</v>
      </c>
      <c r="L209" s="89" t="s">
        <v>121</v>
      </c>
      <c r="M209" s="90">
        <v>0.04</v>
      </c>
      <c r="N209" s="90">
        <v>5.4399999999999983E-2</v>
      </c>
      <c r="O209" s="91">
        <v>2.6000000000000002E-5</v>
      </c>
      <c r="P209" s="103">
        <v>96.22</v>
      </c>
      <c r="Q209" s="91"/>
      <c r="R209" s="91">
        <v>2.5000000000000005E-8</v>
      </c>
      <c r="S209" s="92">
        <v>3.358032311061807E-14</v>
      </c>
      <c r="T209" s="92">
        <f t="shared" si="6"/>
        <v>1.3779190176885608E-10</v>
      </c>
      <c r="U209" s="92">
        <f>R209/'סכום נכסי הקרן'!$C$42</f>
        <v>3.3800270777275135E-11</v>
      </c>
    </row>
    <row r="210" spans="2:21">
      <c r="B210" s="87" t="s">
        <v>568</v>
      </c>
      <c r="C210" s="111">
        <v>2590388</v>
      </c>
      <c r="D210" s="89" t="s">
        <v>108</v>
      </c>
      <c r="E210" s="89" t="s">
        <v>287</v>
      </c>
      <c r="F210" s="111">
        <v>520036658</v>
      </c>
      <c r="G210" s="89" t="s">
        <v>308</v>
      </c>
      <c r="H210" s="88" t="s">
        <v>433</v>
      </c>
      <c r="I210" s="88" t="s">
        <v>298</v>
      </c>
      <c r="J210" s="102"/>
      <c r="K210" s="91">
        <v>0.74000094414218764</v>
      </c>
      <c r="L210" s="89" t="s">
        <v>121</v>
      </c>
      <c r="M210" s="90">
        <v>5.9000000000000004E-2</v>
      </c>
      <c r="N210" s="90">
        <v>5.9333333333333321E-2</v>
      </c>
      <c r="O210" s="91">
        <v>1.5000000000000002E-5</v>
      </c>
      <c r="P210" s="103">
        <v>101.61</v>
      </c>
      <c r="Q210" s="91"/>
      <c r="R210" s="91">
        <v>1.5000000000000002E-8</v>
      </c>
      <c r="S210" s="92">
        <v>5.7006752598062809E-14</v>
      </c>
      <c r="T210" s="92">
        <f t="shared" si="6"/>
        <v>8.267514106131365E-11</v>
      </c>
      <c r="U210" s="92">
        <f>R210/'סכום נכסי הקרן'!$C$42</f>
        <v>2.0280162466365082E-11</v>
      </c>
    </row>
    <row r="211" spans="2:21">
      <c r="B211" s="87" t="s">
        <v>570</v>
      </c>
      <c r="C211" s="111">
        <v>2590511</v>
      </c>
      <c r="D211" s="89" t="s">
        <v>108</v>
      </c>
      <c r="E211" s="89" t="s">
        <v>287</v>
      </c>
      <c r="F211" s="111">
        <v>520036658</v>
      </c>
      <c r="G211" s="89" t="s">
        <v>308</v>
      </c>
      <c r="H211" s="88" t="s">
        <v>433</v>
      </c>
      <c r="I211" s="88" t="s">
        <v>298</v>
      </c>
      <c r="J211" s="102"/>
      <c r="K211" s="91">
        <v>3.0899999680202717</v>
      </c>
      <c r="L211" s="89" t="s">
        <v>121</v>
      </c>
      <c r="M211" s="90">
        <v>2.7000000000000003E-2</v>
      </c>
      <c r="N211" s="90">
        <v>5.7756410256410255E-2</v>
      </c>
      <c r="O211" s="91">
        <v>1.7100000000000004E-4</v>
      </c>
      <c r="P211" s="103">
        <v>91.23</v>
      </c>
      <c r="Q211" s="91"/>
      <c r="R211" s="91">
        <v>1.5600000000000002E-7</v>
      </c>
      <c r="S211" s="92">
        <v>2.3562915620722399E-13</v>
      </c>
      <c r="T211" s="92">
        <f t="shared" si="6"/>
        <v>8.5982146703766188E-10</v>
      </c>
      <c r="U211" s="92">
        <f>R211/'סכום נכסי הקרן'!$C$42</f>
        <v>2.1091368965019684E-10</v>
      </c>
    </row>
    <row r="212" spans="2:21">
      <c r="B212" s="87" t="s">
        <v>571</v>
      </c>
      <c r="C212" s="111">
        <v>1141191</v>
      </c>
      <c r="D212" s="89" t="s">
        <v>108</v>
      </c>
      <c r="E212" s="89" t="s">
        <v>287</v>
      </c>
      <c r="F212" s="111">
        <v>511399388</v>
      </c>
      <c r="G212" s="89" t="s">
        <v>480</v>
      </c>
      <c r="H212" s="88" t="s">
        <v>444</v>
      </c>
      <c r="I212" s="88" t="s">
        <v>119</v>
      </c>
      <c r="J212" s="102"/>
      <c r="K212" s="91">
        <v>1.0599999999991556</v>
      </c>
      <c r="L212" s="89" t="s">
        <v>121</v>
      </c>
      <c r="M212" s="90">
        <v>3.0499999999999999E-2</v>
      </c>
      <c r="N212" s="90">
        <v>5.8799998250177336E-2</v>
      </c>
      <c r="O212" s="91">
        <v>16.109720000000003</v>
      </c>
      <c r="P212" s="103">
        <v>97.91</v>
      </c>
      <c r="Q212" s="91"/>
      <c r="R212" s="91">
        <v>1.5773027000000005E-2</v>
      </c>
      <c r="S212" s="92">
        <v>2.4000119183296464E-7</v>
      </c>
      <c r="T212" s="92">
        <f t="shared" si="6"/>
        <v>8.6935815479260609E-5</v>
      </c>
      <c r="U212" s="92">
        <f>R212/'סכום נכסי הקרן'!$C$42</f>
        <v>2.132530334309087E-5</v>
      </c>
    </row>
    <row r="213" spans="2:21">
      <c r="B213" s="87" t="s">
        <v>573</v>
      </c>
      <c r="C213" s="111">
        <v>1168368</v>
      </c>
      <c r="D213" s="89" t="s">
        <v>108</v>
      </c>
      <c r="E213" s="89" t="s">
        <v>287</v>
      </c>
      <c r="F213" s="111">
        <v>511399388</v>
      </c>
      <c r="G213" s="89" t="s">
        <v>480</v>
      </c>
      <c r="H213" s="88" t="s">
        <v>444</v>
      </c>
      <c r="I213" s="88" t="s">
        <v>119</v>
      </c>
      <c r="J213" s="102"/>
      <c r="K213" s="91">
        <v>2.6699999999999693</v>
      </c>
      <c r="L213" s="89" t="s">
        <v>121</v>
      </c>
      <c r="M213" s="90">
        <v>2.58E-2</v>
      </c>
      <c r="N213" s="90">
        <v>5.8400000121892663E-2</v>
      </c>
      <c r="O213" s="91">
        <v>234.14487000000005</v>
      </c>
      <c r="P213" s="103">
        <v>92.5</v>
      </c>
      <c r="Q213" s="91"/>
      <c r="R213" s="91">
        <v>0.21658400400000002</v>
      </c>
      <c r="S213" s="92">
        <v>7.7394308096583886E-7</v>
      </c>
      <c r="T213" s="92">
        <f t="shared" si="6"/>
        <v>1.1937408721549414E-3</v>
      </c>
      <c r="U213" s="92">
        <f>R213/'סכום נכסי הקרן'!$C$42</f>
        <v>2.9282391924905762E-4</v>
      </c>
    </row>
    <row r="214" spans="2:21">
      <c r="B214" s="87" t="s">
        <v>574</v>
      </c>
      <c r="C214" s="111">
        <v>1186162</v>
      </c>
      <c r="D214" s="89" t="s">
        <v>108</v>
      </c>
      <c r="E214" s="89" t="s">
        <v>287</v>
      </c>
      <c r="F214" s="111">
        <v>511399388</v>
      </c>
      <c r="G214" s="89" t="s">
        <v>480</v>
      </c>
      <c r="H214" s="88" t="s">
        <v>444</v>
      </c>
      <c r="I214" s="88" t="s">
        <v>119</v>
      </c>
      <c r="J214" s="102"/>
      <c r="K214" s="91">
        <v>4.1400000000000086</v>
      </c>
      <c r="L214" s="89" t="s">
        <v>121</v>
      </c>
      <c r="M214" s="90">
        <v>0.04</v>
      </c>
      <c r="N214" s="90">
        <v>5.9800000004256608E-2</v>
      </c>
      <c r="O214" s="91">
        <v>703.68</v>
      </c>
      <c r="P214" s="103">
        <v>93.48</v>
      </c>
      <c r="Q214" s="91"/>
      <c r="R214" s="91">
        <v>0.65780006400000013</v>
      </c>
      <c r="S214" s="92">
        <v>1.6075846707407618E-6</v>
      </c>
      <c r="T214" s="92">
        <f t="shared" si="6"/>
        <v>3.62558087208941E-3</v>
      </c>
      <c r="U214" s="92">
        <f>R214/'סכום נכסי הקרן'!$C$42</f>
        <v>8.8935281122035656E-4</v>
      </c>
    </row>
    <row r="215" spans="2:21">
      <c r="B215" s="87" t="s">
        <v>575</v>
      </c>
      <c r="C215" s="111">
        <v>2380046</v>
      </c>
      <c r="D215" s="89" t="s">
        <v>108</v>
      </c>
      <c r="E215" s="89" t="s">
        <v>287</v>
      </c>
      <c r="F215" s="111">
        <v>520036435</v>
      </c>
      <c r="G215" s="89" t="s">
        <v>117</v>
      </c>
      <c r="H215" s="88" t="s">
        <v>433</v>
      </c>
      <c r="I215" s="88" t="s">
        <v>298</v>
      </c>
      <c r="J215" s="102"/>
      <c r="K215" s="91">
        <v>0.73999999999997979</v>
      </c>
      <c r="L215" s="89" t="s">
        <v>121</v>
      </c>
      <c r="M215" s="90">
        <v>2.9500000000000002E-2</v>
      </c>
      <c r="N215" s="90">
        <v>5.759999985740949E-2</v>
      </c>
      <c r="O215" s="91">
        <v>90.913057000000009</v>
      </c>
      <c r="P215" s="103">
        <v>98.74</v>
      </c>
      <c r="Q215" s="91"/>
      <c r="R215" s="91">
        <v>8.9767553000000028E-2</v>
      </c>
      <c r="S215" s="92">
        <v>1.6948819065350388E-6</v>
      </c>
      <c r="T215" s="92">
        <f t="shared" si="6"/>
        <v>4.9476967380026335E-4</v>
      </c>
      <c r="U215" s="92">
        <f>R215/'סכום נכסי הקרן'!$C$42</f>
        <v>1.213667039365359E-4</v>
      </c>
    </row>
    <row r="216" spans="2:21">
      <c r="B216" s="87" t="s">
        <v>576</v>
      </c>
      <c r="C216" s="111">
        <v>1132836</v>
      </c>
      <c r="D216" s="89" t="s">
        <v>108</v>
      </c>
      <c r="E216" s="89" t="s">
        <v>287</v>
      </c>
      <c r="F216" s="111">
        <v>511930125</v>
      </c>
      <c r="G216" s="89" t="s">
        <v>144</v>
      </c>
      <c r="H216" s="88" t="s">
        <v>433</v>
      </c>
      <c r="I216" s="88" t="s">
        <v>298</v>
      </c>
      <c r="J216" s="102"/>
      <c r="K216" s="91">
        <v>1.2299990345099716</v>
      </c>
      <c r="L216" s="89" t="s">
        <v>121</v>
      </c>
      <c r="M216" s="90">
        <v>4.1399999999999999E-2</v>
      </c>
      <c r="N216" s="90">
        <v>5.3888888888888896E-2</v>
      </c>
      <c r="O216" s="91">
        <v>1.8000000000000004E-5</v>
      </c>
      <c r="P216" s="103">
        <v>99.57</v>
      </c>
      <c r="Q216" s="91"/>
      <c r="R216" s="91">
        <v>1.8000000000000002E-8</v>
      </c>
      <c r="S216" s="92">
        <v>7.9956369408341275E-14</v>
      </c>
      <c r="T216" s="92">
        <f t="shared" si="6"/>
        <v>9.9210169273576378E-11</v>
      </c>
      <c r="U216" s="92">
        <f>R216/'סכום נכסי הקרן'!$C$42</f>
        <v>2.4336194959638098E-11</v>
      </c>
    </row>
    <row r="217" spans="2:21">
      <c r="B217" s="87" t="s">
        <v>577</v>
      </c>
      <c r="C217" s="111">
        <v>1139252</v>
      </c>
      <c r="D217" s="89" t="s">
        <v>108</v>
      </c>
      <c r="E217" s="89" t="s">
        <v>287</v>
      </c>
      <c r="F217" s="111">
        <v>511930125</v>
      </c>
      <c r="G217" s="89" t="s">
        <v>144</v>
      </c>
      <c r="H217" s="88" t="s">
        <v>433</v>
      </c>
      <c r="I217" s="88" t="s">
        <v>298</v>
      </c>
      <c r="J217" s="102"/>
      <c r="K217" s="91">
        <v>1.779999999999877</v>
      </c>
      <c r="L217" s="89" t="s">
        <v>121</v>
      </c>
      <c r="M217" s="90">
        <v>3.5499999999999997E-2</v>
      </c>
      <c r="N217" s="90">
        <v>5.9600000124272128E-2</v>
      </c>
      <c r="O217" s="91">
        <v>219.43706900000004</v>
      </c>
      <c r="P217" s="103">
        <v>96.81</v>
      </c>
      <c r="Q217" s="91"/>
      <c r="R217" s="91">
        <v>0.21243701600000003</v>
      </c>
      <c r="S217" s="92">
        <v>5.6143737717433896E-7</v>
      </c>
      <c r="T217" s="92">
        <f t="shared" si="6"/>
        <v>1.1708840176296363E-3</v>
      </c>
      <c r="U217" s="92">
        <f>R217/'סכום נכסי הקרן'!$C$42</f>
        <v>2.8721714655665319E-4</v>
      </c>
    </row>
    <row r="218" spans="2:21">
      <c r="B218" s="87" t="s">
        <v>578</v>
      </c>
      <c r="C218" s="111">
        <v>1143080</v>
      </c>
      <c r="D218" s="89" t="s">
        <v>108</v>
      </c>
      <c r="E218" s="89" t="s">
        <v>287</v>
      </c>
      <c r="F218" s="111">
        <v>511930125</v>
      </c>
      <c r="G218" s="89" t="s">
        <v>144</v>
      </c>
      <c r="H218" s="88" t="s">
        <v>433</v>
      </c>
      <c r="I218" s="88" t="s">
        <v>298</v>
      </c>
      <c r="J218" s="102"/>
      <c r="K218" s="91">
        <v>2.2700000000000204</v>
      </c>
      <c r="L218" s="89" t="s">
        <v>121</v>
      </c>
      <c r="M218" s="90">
        <v>2.5000000000000001E-2</v>
      </c>
      <c r="N218" s="90">
        <v>5.9600000005830628E-2</v>
      </c>
      <c r="O218" s="91">
        <v>945.65023200000007</v>
      </c>
      <c r="P218" s="103">
        <v>94.31</v>
      </c>
      <c r="Q218" s="91"/>
      <c r="R218" s="91">
        <v>0.89184271300000006</v>
      </c>
      <c r="S218" s="92">
        <v>8.3650193684671562E-7</v>
      </c>
      <c r="T218" s="92">
        <f t="shared" si="6"/>
        <v>4.9155481401186437E-3</v>
      </c>
      <c r="U218" s="92">
        <f>R218/'סכום נכסי הקרן'!$C$42</f>
        <v>1.2057810076055869E-3</v>
      </c>
    </row>
    <row r="219" spans="2:21">
      <c r="B219" s="87" t="s">
        <v>579</v>
      </c>
      <c r="C219" s="111">
        <v>1189190</v>
      </c>
      <c r="D219" s="89" t="s">
        <v>108</v>
      </c>
      <c r="E219" s="89" t="s">
        <v>287</v>
      </c>
      <c r="F219" s="111">
        <v>511930125</v>
      </c>
      <c r="G219" s="89" t="s">
        <v>144</v>
      </c>
      <c r="H219" s="88" t="s">
        <v>433</v>
      </c>
      <c r="I219" s="88" t="s">
        <v>298</v>
      </c>
      <c r="J219" s="102"/>
      <c r="K219" s="91">
        <v>4.0600000000000094</v>
      </c>
      <c r="L219" s="89" t="s">
        <v>121</v>
      </c>
      <c r="M219" s="90">
        <v>4.7300000000000002E-2</v>
      </c>
      <c r="N219" s="90">
        <v>6.0200000069507105E-2</v>
      </c>
      <c r="O219" s="91">
        <v>442.03418400000004</v>
      </c>
      <c r="P219" s="103">
        <v>96.34</v>
      </c>
      <c r="Q219" s="91"/>
      <c r="R219" s="91">
        <v>0.42585575200000003</v>
      </c>
      <c r="S219" s="92">
        <v>1.1193147487434005E-6</v>
      </c>
      <c r="T219" s="92">
        <f t="shared" si="6"/>
        <v>2.3471789578914533E-3</v>
      </c>
      <c r="U219" s="92">
        <f>R219/'סכום נכסי הקרן'!$C$42</f>
        <v>5.7576158918640501E-4</v>
      </c>
    </row>
    <row r="220" spans="2:21">
      <c r="B220" s="87" t="s">
        <v>580</v>
      </c>
      <c r="C220" s="111">
        <v>1132505</v>
      </c>
      <c r="D220" s="89" t="s">
        <v>108</v>
      </c>
      <c r="E220" s="89" t="s">
        <v>287</v>
      </c>
      <c r="F220" s="111">
        <v>510216054</v>
      </c>
      <c r="G220" s="89" t="s">
        <v>308</v>
      </c>
      <c r="H220" s="88" t="s">
        <v>433</v>
      </c>
      <c r="I220" s="88" t="s">
        <v>298</v>
      </c>
      <c r="J220" s="102"/>
      <c r="K220" s="91">
        <v>0.65999962695551617</v>
      </c>
      <c r="L220" s="89" t="s">
        <v>121</v>
      </c>
      <c r="M220" s="90">
        <v>6.4000000000000001E-2</v>
      </c>
      <c r="N220" s="90">
        <v>5.7777777777777768E-2</v>
      </c>
      <c r="O220" s="91">
        <v>1.8000000000000004E-5</v>
      </c>
      <c r="P220" s="103">
        <v>100.97</v>
      </c>
      <c r="Q220" s="91"/>
      <c r="R220" s="91">
        <v>1.8000000000000002E-8</v>
      </c>
      <c r="S220" s="92">
        <v>2.5914271105135953E-14</v>
      </c>
      <c r="T220" s="92">
        <f t="shared" si="6"/>
        <v>9.9210169273576378E-11</v>
      </c>
      <c r="U220" s="92">
        <f>R220/'סכום נכסי הקרן'!$C$42</f>
        <v>2.4336194959638098E-11</v>
      </c>
    </row>
    <row r="221" spans="2:21">
      <c r="B221" s="87" t="s">
        <v>581</v>
      </c>
      <c r="C221" s="111">
        <v>1162817</v>
      </c>
      <c r="D221" s="89" t="s">
        <v>108</v>
      </c>
      <c r="E221" s="89" t="s">
        <v>287</v>
      </c>
      <c r="F221" s="111">
        <v>510216054</v>
      </c>
      <c r="G221" s="89" t="s">
        <v>308</v>
      </c>
      <c r="H221" s="88" t="s">
        <v>433</v>
      </c>
      <c r="I221" s="88" t="s">
        <v>298</v>
      </c>
      <c r="J221" s="102"/>
      <c r="K221" s="91">
        <v>4.6799999999710007</v>
      </c>
      <c r="L221" s="89" t="s">
        <v>121</v>
      </c>
      <c r="M221" s="90">
        <v>2.4300000000000002E-2</v>
      </c>
      <c r="N221" s="90">
        <v>5.5000000007866381E-2</v>
      </c>
      <c r="O221" s="91">
        <v>725.00990400000012</v>
      </c>
      <c r="P221" s="103">
        <v>87.67</v>
      </c>
      <c r="Q221" s="91"/>
      <c r="R221" s="91">
        <v>0.63561618300000011</v>
      </c>
      <c r="S221" s="92">
        <v>4.9501739638061883E-7</v>
      </c>
      <c r="T221" s="92">
        <f t="shared" si="6"/>
        <v>3.5033105060252503E-3</v>
      </c>
      <c r="U221" s="92">
        <f>R221/'סכום נכסי הקרן'!$C$42</f>
        <v>8.5935996383272259E-4</v>
      </c>
    </row>
    <row r="222" spans="2:21">
      <c r="B222" s="87" t="s">
        <v>582</v>
      </c>
      <c r="C222" s="111">
        <v>1141415</v>
      </c>
      <c r="D222" s="89" t="s">
        <v>108</v>
      </c>
      <c r="E222" s="89" t="s">
        <v>287</v>
      </c>
      <c r="F222" s="111">
        <v>520044314</v>
      </c>
      <c r="G222" s="89" t="s">
        <v>144</v>
      </c>
      <c r="H222" s="88" t="s">
        <v>433</v>
      </c>
      <c r="I222" s="88" t="s">
        <v>298</v>
      </c>
      <c r="J222" s="102"/>
      <c r="K222" s="91">
        <v>0.73</v>
      </c>
      <c r="L222" s="89" t="s">
        <v>121</v>
      </c>
      <c r="M222" s="90">
        <v>2.1600000000000001E-2</v>
      </c>
      <c r="N222" s="90">
        <v>5.3750000000000006E-2</v>
      </c>
      <c r="O222" s="91">
        <v>7.9999999999999996E-6</v>
      </c>
      <c r="P222" s="103">
        <v>98.16</v>
      </c>
      <c r="Q222" s="91"/>
      <c r="R222" s="91">
        <v>7.9999999999999988E-9</v>
      </c>
      <c r="S222" s="92">
        <v>6.2548104378837976E-14</v>
      </c>
      <c r="T222" s="92">
        <f t="shared" si="6"/>
        <v>4.4093408566033931E-11</v>
      </c>
      <c r="U222" s="92">
        <f>R222/'סכום נכסי הקרן'!$C$42</f>
        <v>1.0816086648728039E-11</v>
      </c>
    </row>
    <row r="223" spans="2:21">
      <c r="B223" s="87" t="s">
        <v>584</v>
      </c>
      <c r="C223" s="111">
        <v>1156397</v>
      </c>
      <c r="D223" s="89" t="s">
        <v>108</v>
      </c>
      <c r="E223" s="89" t="s">
        <v>287</v>
      </c>
      <c r="F223" s="111">
        <v>520044314</v>
      </c>
      <c r="G223" s="89" t="s">
        <v>144</v>
      </c>
      <c r="H223" s="88" t="s">
        <v>433</v>
      </c>
      <c r="I223" s="88" t="s">
        <v>298</v>
      </c>
      <c r="J223" s="102"/>
      <c r="K223" s="91">
        <v>2.6999999999999997</v>
      </c>
      <c r="L223" s="89" t="s">
        <v>121</v>
      </c>
      <c r="M223" s="90">
        <v>0.04</v>
      </c>
      <c r="N223" s="90">
        <v>5.3478260869565218E-2</v>
      </c>
      <c r="O223" s="91">
        <v>2.3000000000000003E-5</v>
      </c>
      <c r="P223" s="103">
        <v>97.49</v>
      </c>
      <c r="Q223" s="91"/>
      <c r="R223" s="91">
        <v>2.3000000000000004E-8</v>
      </c>
      <c r="S223" s="92">
        <v>3.3790351262160712E-14</v>
      </c>
      <c r="T223" s="92">
        <f t="shared" si="6"/>
        <v>1.2676854962734761E-10</v>
      </c>
      <c r="U223" s="92">
        <f>R223/'סכום נכסי הקרן'!$C$42</f>
        <v>3.1096249115093123E-11</v>
      </c>
    </row>
    <row r="224" spans="2:21">
      <c r="B224" s="87" t="s">
        <v>585</v>
      </c>
      <c r="C224" s="111">
        <v>1136134</v>
      </c>
      <c r="D224" s="89" t="s">
        <v>108</v>
      </c>
      <c r="E224" s="89" t="s">
        <v>287</v>
      </c>
      <c r="F224" s="111">
        <v>514892801</v>
      </c>
      <c r="G224" s="89" t="s">
        <v>587</v>
      </c>
      <c r="H224" s="88" t="s">
        <v>433</v>
      </c>
      <c r="I224" s="88" t="s">
        <v>298</v>
      </c>
      <c r="J224" s="102"/>
      <c r="K224" s="91">
        <v>1.479998587824102</v>
      </c>
      <c r="L224" s="89" t="s">
        <v>121</v>
      </c>
      <c r="M224" s="90">
        <v>3.3500000000000002E-2</v>
      </c>
      <c r="N224" s="90">
        <v>5.2380952380952382E-2</v>
      </c>
      <c r="O224" s="91">
        <v>1.4000000000000001E-5</v>
      </c>
      <c r="P224" s="103">
        <v>97.22</v>
      </c>
      <c r="Q224" s="91">
        <v>7.0000000000000006E-9</v>
      </c>
      <c r="R224" s="91">
        <v>2.1000000000000003E-8</v>
      </c>
      <c r="S224" s="92">
        <v>1.5280017230038479E-13</v>
      </c>
      <c r="T224" s="92">
        <f t="shared" si="6"/>
        <v>1.1574519748583911E-10</v>
      </c>
      <c r="U224" s="92">
        <f>R224/'סכום נכסי הקרן'!$C$42</f>
        <v>2.8392227452911113E-11</v>
      </c>
    </row>
    <row r="225" spans="2:21">
      <c r="B225" s="87" t="s">
        <v>588</v>
      </c>
      <c r="C225" s="111">
        <v>1141951</v>
      </c>
      <c r="D225" s="89" t="s">
        <v>108</v>
      </c>
      <c r="E225" s="89" t="s">
        <v>287</v>
      </c>
      <c r="F225" s="111">
        <v>514892801</v>
      </c>
      <c r="G225" s="89" t="s">
        <v>587</v>
      </c>
      <c r="H225" s="88" t="s">
        <v>433</v>
      </c>
      <c r="I225" s="88" t="s">
        <v>298</v>
      </c>
      <c r="J225" s="102"/>
      <c r="K225" s="91">
        <v>3.4499974841213761</v>
      </c>
      <c r="L225" s="89" t="s">
        <v>121</v>
      </c>
      <c r="M225" s="90">
        <v>2.6200000000000001E-2</v>
      </c>
      <c r="N225" s="90">
        <v>5.6153846153846158E-2</v>
      </c>
      <c r="O225" s="91">
        <v>2.9000000000000004E-5</v>
      </c>
      <c r="P225" s="103">
        <v>91.29</v>
      </c>
      <c r="Q225" s="91"/>
      <c r="R225" s="91">
        <v>2.6000000000000001E-8</v>
      </c>
      <c r="S225" s="92">
        <v>5.7922000033718604E-14</v>
      </c>
      <c r="T225" s="92">
        <f t="shared" si="6"/>
        <v>1.433035778396103E-10</v>
      </c>
      <c r="U225" s="92">
        <f>R225/'סכום נכסי הקרן'!$C$42</f>
        <v>3.5152281608366138E-11</v>
      </c>
    </row>
    <row r="226" spans="2:21">
      <c r="B226" s="87" t="s">
        <v>589</v>
      </c>
      <c r="C226" s="111">
        <v>1178417</v>
      </c>
      <c r="D226" s="89" t="s">
        <v>108</v>
      </c>
      <c r="E226" s="89" t="s">
        <v>287</v>
      </c>
      <c r="F226" s="111">
        <v>514892801</v>
      </c>
      <c r="G226" s="89" t="s">
        <v>587</v>
      </c>
      <c r="H226" s="88" t="s">
        <v>433</v>
      </c>
      <c r="I226" s="88" t="s">
        <v>298</v>
      </c>
      <c r="J226" s="102"/>
      <c r="K226" s="91">
        <v>5.8400000000000443</v>
      </c>
      <c r="L226" s="89" t="s">
        <v>121</v>
      </c>
      <c r="M226" s="90">
        <v>2.3399999999999997E-2</v>
      </c>
      <c r="N226" s="90">
        <v>5.7300000044353962E-2</v>
      </c>
      <c r="O226" s="91">
        <v>575.79096300000015</v>
      </c>
      <c r="P226" s="103">
        <v>82.62</v>
      </c>
      <c r="Q226" s="91"/>
      <c r="R226" s="91">
        <v>0.47571849300000008</v>
      </c>
      <c r="S226" s="92">
        <v>5.4512753893491137E-7</v>
      </c>
      <c r="T226" s="92">
        <f t="shared" si="6"/>
        <v>2.6220062342833701E-3</v>
      </c>
      <c r="U226" s="92">
        <f>R226/'סכום נכסי הקרן'!$C$42</f>
        <v>6.4317655508629059E-4</v>
      </c>
    </row>
    <row r="227" spans="2:21">
      <c r="B227" s="87" t="s">
        <v>590</v>
      </c>
      <c r="C227" s="111">
        <v>7150410</v>
      </c>
      <c r="D227" s="89" t="s">
        <v>108</v>
      </c>
      <c r="E227" s="89" t="s">
        <v>287</v>
      </c>
      <c r="F227" s="111">
        <v>520025990</v>
      </c>
      <c r="G227" s="89" t="s">
        <v>480</v>
      </c>
      <c r="H227" s="88" t="s">
        <v>473</v>
      </c>
      <c r="I227" s="88" t="s">
        <v>119</v>
      </c>
      <c r="J227" s="102"/>
      <c r="K227" s="91">
        <v>1.8400000000000254</v>
      </c>
      <c r="L227" s="89" t="s">
        <v>121</v>
      </c>
      <c r="M227" s="90">
        <v>2.9500000000000002E-2</v>
      </c>
      <c r="N227" s="90">
        <v>6.2800000016322452E-2</v>
      </c>
      <c r="O227" s="91">
        <v>567.80924600000014</v>
      </c>
      <c r="P227" s="103">
        <v>94.95</v>
      </c>
      <c r="Q227" s="91"/>
      <c r="R227" s="91">
        <v>0.5391348789999999</v>
      </c>
      <c r="S227" s="92">
        <v>1.4379162203323821E-6</v>
      </c>
      <c r="T227" s="92">
        <f t="shared" si="6"/>
        <v>2.9715368114932835E-3</v>
      </c>
      <c r="U227" s="92">
        <f>R227/'סכום נכסי הקרן'!$C$42</f>
        <v>7.2891619582693835E-4</v>
      </c>
    </row>
    <row r="228" spans="2:21">
      <c r="B228" s="87" t="s">
        <v>592</v>
      </c>
      <c r="C228" s="111">
        <v>7150444</v>
      </c>
      <c r="D228" s="89" t="s">
        <v>108</v>
      </c>
      <c r="E228" s="89" t="s">
        <v>287</v>
      </c>
      <c r="F228" s="111">
        <v>520025990</v>
      </c>
      <c r="G228" s="89" t="s">
        <v>480</v>
      </c>
      <c r="H228" s="88" t="s">
        <v>473</v>
      </c>
      <c r="I228" s="88" t="s">
        <v>119</v>
      </c>
      <c r="J228" s="102"/>
      <c r="K228" s="91">
        <v>3.1800000000002946</v>
      </c>
      <c r="L228" s="89" t="s">
        <v>121</v>
      </c>
      <c r="M228" s="90">
        <v>2.5499999999999998E-2</v>
      </c>
      <c r="N228" s="90">
        <v>6.2299999333878288E-2</v>
      </c>
      <c r="O228" s="91">
        <v>51.426755</v>
      </c>
      <c r="P228" s="103">
        <v>89.91</v>
      </c>
      <c r="Q228" s="91"/>
      <c r="R228" s="91">
        <v>4.6237796000000012E-2</v>
      </c>
      <c r="S228" s="92">
        <v>8.8318114685122534E-8</v>
      </c>
      <c r="T228" s="92">
        <f t="shared" si="6"/>
        <v>2.5484775377761627E-4</v>
      </c>
      <c r="U228" s="92">
        <f>R228/'סכום נכסי הקרן'!$C$42</f>
        <v>6.251400099777637E-5</v>
      </c>
    </row>
    <row r="229" spans="2:21">
      <c r="B229" s="87" t="s">
        <v>593</v>
      </c>
      <c r="C229" s="111">
        <v>1155878</v>
      </c>
      <c r="D229" s="89" t="s">
        <v>108</v>
      </c>
      <c r="E229" s="89" t="s">
        <v>287</v>
      </c>
      <c r="F229" s="111">
        <v>514486042</v>
      </c>
      <c r="G229" s="89" t="s">
        <v>346</v>
      </c>
      <c r="H229" s="88" t="s">
        <v>473</v>
      </c>
      <c r="I229" s="88" t="s">
        <v>119</v>
      </c>
      <c r="J229" s="102"/>
      <c r="K229" s="91">
        <v>2.0499999999998946</v>
      </c>
      <c r="L229" s="89" t="s">
        <v>121</v>
      </c>
      <c r="M229" s="90">
        <v>3.27E-2</v>
      </c>
      <c r="N229" s="90">
        <v>5.6600000104846497E-2</v>
      </c>
      <c r="O229" s="91">
        <v>231.03871800000002</v>
      </c>
      <c r="P229" s="103">
        <v>96.6</v>
      </c>
      <c r="Q229" s="91"/>
      <c r="R229" s="91">
        <v>0.22318340100000006</v>
      </c>
      <c r="S229" s="92">
        <v>7.3207808157975631E-7</v>
      </c>
      <c r="T229" s="92">
        <f t="shared" si="6"/>
        <v>1.2301146106812489E-3</v>
      </c>
      <c r="U229" s="92">
        <f>R229/'סכום נכסי הקרן'!$C$42</f>
        <v>3.0174637547172715E-4</v>
      </c>
    </row>
    <row r="230" spans="2:21">
      <c r="B230" s="87" t="s">
        <v>594</v>
      </c>
      <c r="C230" s="111">
        <v>7200249</v>
      </c>
      <c r="D230" s="89" t="s">
        <v>108</v>
      </c>
      <c r="E230" s="89" t="s">
        <v>287</v>
      </c>
      <c r="F230" s="111">
        <v>520041146</v>
      </c>
      <c r="G230" s="89" t="s">
        <v>516</v>
      </c>
      <c r="H230" s="88" t="s">
        <v>473</v>
      </c>
      <c r="I230" s="88" t="s">
        <v>119</v>
      </c>
      <c r="J230" s="102"/>
      <c r="K230" s="91">
        <v>4.8299999999998384</v>
      </c>
      <c r="L230" s="89" t="s">
        <v>121</v>
      </c>
      <c r="M230" s="90">
        <v>7.4999999999999997E-3</v>
      </c>
      <c r="N230" s="90">
        <v>5.1700000015657006E-2</v>
      </c>
      <c r="O230" s="91">
        <v>652.04748000000006</v>
      </c>
      <c r="P230" s="103">
        <v>81.3</v>
      </c>
      <c r="Q230" s="91"/>
      <c r="R230" s="91">
        <v>0.53011460099999996</v>
      </c>
      <c r="S230" s="92">
        <v>1.2266146208588312E-6</v>
      </c>
      <c r="T230" s="92">
        <f t="shared" si="6"/>
        <v>2.9218199610891327E-3</v>
      </c>
      <c r="U230" s="92">
        <f>R230/'סכום נכסי הקרן'!$C$42</f>
        <v>7.167206822714866E-4</v>
      </c>
    </row>
    <row r="231" spans="2:21">
      <c r="B231" s="87" t="s">
        <v>596</v>
      </c>
      <c r="C231" s="111">
        <v>7200173</v>
      </c>
      <c r="D231" s="89" t="s">
        <v>108</v>
      </c>
      <c r="E231" s="89" t="s">
        <v>287</v>
      </c>
      <c r="F231" s="111">
        <v>520041146</v>
      </c>
      <c r="G231" s="89" t="s">
        <v>516</v>
      </c>
      <c r="H231" s="88" t="s">
        <v>473</v>
      </c>
      <c r="I231" s="88" t="s">
        <v>119</v>
      </c>
      <c r="J231" s="102"/>
      <c r="K231" s="91">
        <v>2.46</v>
      </c>
      <c r="L231" s="89" t="s">
        <v>121</v>
      </c>
      <c r="M231" s="90">
        <v>3.4500000000000003E-2</v>
      </c>
      <c r="N231" s="90">
        <v>5.9300000359615329E-2</v>
      </c>
      <c r="O231" s="91">
        <v>13.809723000000002</v>
      </c>
      <c r="P231" s="103">
        <v>94.64</v>
      </c>
      <c r="Q231" s="91"/>
      <c r="R231" s="91">
        <v>1.3069521000000002E-2</v>
      </c>
      <c r="S231" s="92">
        <v>1.8958435057067498E-8</v>
      </c>
      <c r="T231" s="92">
        <f t="shared" si="6"/>
        <v>7.2034966151920073E-5</v>
      </c>
      <c r="U231" s="92">
        <f>R231/'סכום נכסי הקרן'!$C$42</f>
        <v>1.7670133949171347E-5</v>
      </c>
    </row>
    <row r="232" spans="2:21">
      <c r="B232" s="87" t="s">
        <v>597</v>
      </c>
      <c r="C232" s="111">
        <v>1168483</v>
      </c>
      <c r="D232" s="89" t="s">
        <v>108</v>
      </c>
      <c r="E232" s="89" t="s">
        <v>287</v>
      </c>
      <c r="F232" s="111">
        <v>513901371</v>
      </c>
      <c r="G232" s="89" t="s">
        <v>516</v>
      </c>
      <c r="H232" s="88" t="s">
        <v>473</v>
      </c>
      <c r="I232" s="88" t="s">
        <v>119</v>
      </c>
      <c r="J232" s="102"/>
      <c r="K232" s="91">
        <v>3.8200000000000092</v>
      </c>
      <c r="L232" s="89" t="s">
        <v>121</v>
      </c>
      <c r="M232" s="90">
        <v>2.5000000000000001E-3</v>
      </c>
      <c r="N232" s="90">
        <v>5.8400000051180727E-2</v>
      </c>
      <c r="O232" s="91">
        <v>384.52355200000005</v>
      </c>
      <c r="P232" s="103">
        <v>81.3</v>
      </c>
      <c r="Q232" s="91"/>
      <c r="R232" s="91">
        <v>0.31261763500000006</v>
      </c>
      <c r="S232" s="92">
        <v>6.7864841987850386E-7</v>
      </c>
      <c r="T232" s="92">
        <f t="shared" si="6"/>
        <v>1.7230471381252843E-3</v>
      </c>
      <c r="U232" s="92">
        <f>R232/'סכום נכסי הקרן'!$C$42</f>
        <v>4.2266242851005462E-4</v>
      </c>
    </row>
    <row r="233" spans="2:21">
      <c r="B233" s="87" t="s">
        <v>599</v>
      </c>
      <c r="C233" s="111">
        <v>1161751</v>
      </c>
      <c r="D233" s="89" t="s">
        <v>108</v>
      </c>
      <c r="E233" s="89" t="s">
        <v>287</v>
      </c>
      <c r="F233" s="111">
        <v>513901371</v>
      </c>
      <c r="G233" s="89" t="s">
        <v>516</v>
      </c>
      <c r="H233" s="88" t="s">
        <v>473</v>
      </c>
      <c r="I233" s="88" t="s">
        <v>119</v>
      </c>
      <c r="J233" s="102"/>
      <c r="K233" s="91">
        <v>3.2899999999992522</v>
      </c>
      <c r="L233" s="89" t="s">
        <v>121</v>
      </c>
      <c r="M233" s="90">
        <v>2.0499999999999997E-2</v>
      </c>
      <c r="N233" s="90">
        <v>5.7500001624438843E-2</v>
      </c>
      <c r="O233" s="91">
        <v>8.6440860000000015</v>
      </c>
      <c r="P233" s="103">
        <v>89.02</v>
      </c>
      <c r="Q233" s="91"/>
      <c r="R233" s="91">
        <v>7.6949650000000007E-3</v>
      </c>
      <c r="S233" s="92">
        <v>1.6576956703003914E-8</v>
      </c>
      <c r="T233" s="92">
        <f t="shared" si="6"/>
        <v>4.2412154455791425E-5</v>
      </c>
      <c r="U233" s="92">
        <f>R233/'סכום נכסי הקרן'!$C$42</f>
        <v>1.0403676024866198E-5</v>
      </c>
    </row>
    <row r="234" spans="2:21">
      <c r="B234" s="87" t="s">
        <v>600</v>
      </c>
      <c r="C234" s="111">
        <v>1162825</v>
      </c>
      <c r="D234" s="89" t="s">
        <v>108</v>
      </c>
      <c r="E234" s="89" t="s">
        <v>287</v>
      </c>
      <c r="F234" s="111">
        <v>520034760</v>
      </c>
      <c r="G234" s="89" t="s">
        <v>480</v>
      </c>
      <c r="H234" s="88" t="s">
        <v>473</v>
      </c>
      <c r="I234" s="88" t="s">
        <v>119</v>
      </c>
      <c r="J234" s="102"/>
      <c r="K234" s="91">
        <v>2.6099999807958332</v>
      </c>
      <c r="L234" s="89" t="s">
        <v>121</v>
      </c>
      <c r="M234" s="90">
        <v>2.4E-2</v>
      </c>
      <c r="N234" s="90">
        <v>6.061135371179039E-2</v>
      </c>
      <c r="O234" s="91">
        <v>2.4700000000000004E-4</v>
      </c>
      <c r="P234" s="103">
        <v>91.2</v>
      </c>
      <c r="Q234" s="91">
        <v>3E-9</v>
      </c>
      <c r="R234" s="91">
        <v>2.2900000000000003E-7</v>
      </c>
      <c r="S234" s="92">
        <v>9.4778509912987965E-13</v>
      </c>
      <c r="T234" s="92">
        <f t="shared" si="6"/>
        <v>1.2621738202027216E-9</v>
      </c>
      <c r="U234" s="92">
        <f>R234/'סכום נכסי הקרן'!$C$42</f>
        <v>3.0961048031984024E-10</v>
      </c>
    </row>
    <row r="235" spans="2:21">
      <c r="B235" s="87" t="s">
        <v>602</v>
      </c>
      <c r="C235" s="111">
        <v>1140102</v>
      </c>
      <c r="D235" s="89" t="s">
        <v>108</v>
      </c>
      <c r="E235" s="89" t="s">
        <v>287</v>
      </c>
      <c r="F235" s="111">
        <v>510381601</v>
      </c>
      <c r="G235" s="89" t="s">
        <v>480</v>
      </c>
      <c r="H235" s="88" t="s">
        <v>481</v>
      </c>
      <c r="I235" s="88" t="s">
        <v>298</v>
      </c>
      <c r="J235" s="102"/>
      <c r="K235" s="91">
        <v>2.5499999999999488</v>
      </c>
      <c r="L235" s="89" t="s">
        <v>121</v>
      </c>
      <c r="M235" s="90">
        <v>4.2999999999999997E-2</v>
      </c>
      <c r="N235" s="90">
        <v>6.1100000010992563E-2</v>
      </c>
      <c r="O235" s="91">
        <v>404.89967200000007</v>
      </c>
      <c r="P235" s="103">
        <v>96.61</v>
      </c>
      <c r="Q235" s="91"/>
      <c r="R235" s="91">
        <v>0.39117358700000004</v>
      </c>
      <c r="S235" s="92">
        <v>3.6473002821782231E-7</v>
      </c>
      <c r="T235" s="92">
        <f t="shared" si="6"/>
        <v>2.156022098979003E-3</v>
      </c>
      <c r="U235" s="92">
        <f>R235/'סכום נכסי הקרן'!$C$42</f>
        <v>5.2887092646071963E-4</v>
      </c>
    </row>
    <row r="236" spans="2:21">
      <c r="B236" s="87" t="s">
        <v>603</v>
      </c>
      <c r="C236" s="111">
        <v>1137512</v>
      </c>
      <c r="D236" s="89" t="s">
        <v>108</v>
      </c>
      <c r="E236" s="89" t="s">
        <v>287</v>
      </c>
      <c r="F236" s="111">
        <v>515328250</v>
      </c>
      <c r="G236" s="89" t="s">
        <v>472</v>
      </c>
      <c r="H236" s="88" t="s">
        <v>473</v>
      </c>
      <c r="I236" s="88" t="s">
        <v>119</v>
      </c>
      <c r="J236" s="102"/>
      <c r="K236" s="91">
        <v>1.0999999999998946</v>
      </c>
      <c r="L236" s="89" t="s">
        <v>121</v>
      </c>
      <c r="M236" s="90">
        <v>3.5000000000000003E-2</v>
      </c>
      <c r="N236" s="90">
        <v>6.0699999902313888E-2</v>
      </c>
      <c r="O236" s="91">
        <v>205.23999900000001</v>
      </c>
      <c r="P236" s="103">
        <v>97.76</v>
      </c>
      <c r="Q236" s="91"/>
      <c r="R236" s="91">
        <v>0.20064262800000002</v>
      </c>
      <c r="S236" s="92">
        <v>1.0705195023993324E-6</v>
      </c>
      <c r="T236" s="92">
        <f t="shared" si="6"/>
        <v>1.1058771715208452E-3</v>
      </c>
      <c r="U236" s="92">
        <f>R236/'סכום נכסי הקרן'!$C$42</f>
        <v>2.7127100623456339E-4</v>
      </c>
    </row>
    <row r="237" spans="2:21">
      <c r="B237" s="87" t="s">
        <v>604</v>
      </c>
      <c r="C237" s="111">
        <v>1141852</v>
      </c>
      <c r="D237" s="89" t="s">
        <v>108</v>
      </c>
      <c r="E237" s="89" t="s">
        <v>287</v>
      </c>
      <c r="F237" s="111">
        <v>515328250</v>
      </c>
      <c r="G237" s="89" t="s">
        <v>472</v>
      </c>
      <c r="H237" s="88" t="s">
        <v>473</v>
      </c>
      <c r="I237" s="88" t="s">
        <v>119</v>
      </c>
      <c r="J237" s="102"/>
      <c r="K237" s="91">
        <v>2.6099999999999315</v>
      </c>
      <c r="L237" s="89" t="s">
        <v>121</v>
      </c>
      <c r="M237" s="90">
        <v>2.6499999999999999E-2</v>
      </c>
      <c r="N237" s="90">
        <v>6.4299999937423108E-2</v>
      </c>
      <c r="O237" s="91">
        <v>168.30638099999999</v>
      </c>
      <c r="P237" s="103">
        <v>91.15</v>
      </c>
      <c r="Q237" s="91"/>
      <c r="R237" s="91">
        <v>0.15341127200000002</v>
      </c>
      <c r="S237" s="92">
        <v>2.7386881416370419E-7</v>
      </c>
      <c r="T237" s="92">
        <f t="shared" si="6"/>
        <v>8.4555323686637046E-4</v>
      </c>
      <c r="U237" s="92">
        <f>R237/'סכום נכסי הקרן'!$C$42</f>
        <v>2.0741370135544826E-4</v>
      </c>
    </row>
    <row r="238" spans="2:21">
      <c r="B238" s="87" t="s">
        <v>605</v>
      </c>
      <c r="C238" s="111">
        <v>1168038</v>
      </c>
      <c r="D238" s="89" t="s">
        <v>108</v>
      </c>
      <c r="E238" s="89" t="s">
        <v>287</v>
      </c>
      <c r="F238" s="111">
        <v>515328250</v>
      </c>
      <c r="G238" s="89" t="s">
        <v>472</v>
      </c>
      <c r="H238" s="88" t="s">
        <v>473</v>
      </c>
      <c r="I238" s="88" t="s">
        <v>119</v>
      </c>
      <c r="J238" s="102"/>
      <c r="K238" s="91">
        <v>2.1600000000003612</v>
      </c>
      <c r="L238" s="89" t="s">
        <v>121</v>
      </c>
      <c r="M238" s="90">
        <v>4.99E-2</v>
      </c>
      <c r="N238" s="90">
        <v>5.9199999856702254E-2</v>
      </c>
      <c r="O238" s="91">
        <v>136.24679000000003</v>
      </c>
      <c r="P238" s="103">
        <v>98.22</v>
      </c>
      <c r="Q238" s="91">
        <v>1.6913500000000001E-2</v>
      </c>
      <c r="R238" s="91">
        <v>0.15073509800000001</v>
      </c>
      <c r="S238" s="92">
        <v>7.7126174451612911E-7</v>
      </c>
      <c r="T238" s="92">
        <f t="shared" si="6"/>
        <v>8.3080303266939569E-4</v>
      </c>
      <c r="U238" s="92">
        <f>R238/'סכום נכסי הקרן'!$C$42</f>
        <v>2.0379548512156412E-4</v>
      </c>
    </row>
    <row r="239" spans="2:21">
      <c r="B239" s="87" t="s">
        <v>606</v>
      </c>
      <c r="C239" s="111">
        <v>1190008</v>
      </c>
      <c r="D239" s="89" t="s">
        <v>108</v>
      </c>
      <c r="E239" s="89" t="s">
        <v>287</v>
      </c>
      <c r="F239" s="111">
        <v>510488190</v>
      </c>
      <c r="G239" s="89" t="s">
        <v>480</v>
      </c>
      <c r="H239" s="88" t="s">
        <v>481</v>
      </c>
      <c r="I239" s="88" t="s">
        <v>298</v>
      </c>
      <c r="J239" s="102"/>
      <c r="K239" s="91">
        <v>3.6699999999999511</v>
      </c>
      <c r="L239" s="89" t="s">
        <v>121</v>
      </c>
      <c r="M239" s="90">
        <v>5.3399999999999996E-2</v>
      </c>
      <c r="N239" s="90">
        <v>6.3200000028724237E-2</v>
      </c>
      <c r="O239" s="91">
        <v>635.80391600000007</v>
      </c>
      <c r="P239" s="103">
        <v>98.56</v>
      </c>
      <c r="Q239" s="91"/>
      <c r="R239" s="91">
        <v>0.62664836000000013</v>
      </c>
      <c r="S239" s="92">
        <v>1.5895097900000001E-6</v>
      </c>
      <c r="T239" s="92">
        <f t="shared" si="6"/>
        <v>3.4538827705893906E-3</v>
      </c>
      <c r="U239" s="92">
        <f>R239/'סכום נכסי הקרן'!$C$42</f>
        <v>8.4723537000541552E-4</v>
      </c>
    </row>
    <row r="240" spans="2:21">
      <c r="B240" s="87" t="s">
        <v>608</v>
      </c>
      <c r="C240" s="111">
        <v>1180355</v>
      </c>
      <c r="D240" s="89" t="s">
        <v>108</v>
      </c>
      <c r="E240" s="89" t="s">
        <v>287</v>
      </c>
      <c r="F240" s="111">
        <v>514401702</v>
      </c>
      <c r="G240" s="89" t="s">
        <v>308</v>
      </c>
      <c r="H240" s="88" t="s">
        <v>491</v>
      </c>
      <c r="I240" s="88" t="s">
        <v>298</v>
      </c>
      <c r="J240" s="102"/>
      <c r="K240" s="91">
        <v>3.7499999999999054</v>
      </c>
      <c r="L240" s="89" t="s">
        <v>121</v>
      </c>
      <c r="M240" s="90">
        <v>2.5000000000000001E-2</v>
      </c>
      <c r="N240" s="90">
        <v>6.4300000405485544E-2</v>
      </c>
      <c r="O240" s="91">
        <v>92.371590000000012</v>
      </c>
      <c r="P240" s="103">
        <v>86.77</v>
      </c>
      <c r="Q240" s="91"/>
      <c r="R240" s="91">
        <v>8.0150825000000009E-2</v>
      </c>
      <c r="S240" s="92">
        <v>1.0857448631646504E-7</v>
      </c>
      <c r="T240" s="92">
        <f t="shared" si="6"/>
        <v>4.4176538420371094E-4</v>
      </c>
      <c r="U240" s="92">
        <f>R240/'סכום נכסי הקרן'!$C$42</f>
        <v>1.0836478352087972E-4</v>
      </c>
    </row>
    <row r="241" spans="2:21">
      <c r="B241" s="87" t="s">
        <v>609</v>
      </c>
      <c r="C241" s="111">
        <v>1188572</v>
      </c>
      <c r="D241" s="89" t="s">
        <v>108</v>
      </c>
      <c r="E241" s="89" t="s">
        <v>287</v>
      </c>
      <c r="F241" s="111">
        <v>511996803</v>
      </c>
      <c r="G241" s="89" t="s">
        <v>480</v>
      </c>
      <c r="H241" s="88" t="s">
        <v>493</v>
      </c>
      <c r="I241" s="88" t="s">
        <v>119</v>
      </c>
      <c r="J241" s="102"/>
      <c r="K241" s="91">
        <v>3.1200000000000494</v>
      </c>
      <c r="L241" s="89" t="s">
        <v>121</v>
      </c>
      <c r="M241" s="90">
        <v>4.53E-2</v>
      </c>
      <c r="N241" s="90">
        <v>6.6700000004451185E-2</v>
      </c>
      <c r="O241" s="91">
        <v>1229.3263210000002</v>
      </c>
      <c r="P241" s="103">
        <v>95.03</v>
      </c>
      <c r="Q241" s="91"/>
      <c r="R241" s="91">
        <v>1.1682288440000002</v>
      </c>
      <c r="S241" s="92">
        <v>1.7561804585714288E-6</v>
      </c>
      <c r="T241" s="92">
        <f t="shared" si="6"/>
        <v>6.4388989646396912E-3</v>
      </c>
      <c r="U241" s="92">
        <f>R241/'סכום נכסי הקרן'!$C$42</f>
        <v>1.5794580502809246E-3</v>
      </c>
    </row>
    <row r="242" spans="2:21">
      <c r="B242" s="87" t="s">
        <v>611</v>
      </c>
      <c r="C242" s="111">
        <v>1198142</v>
      </c>
      <c r="D242" s="89" t="s">
        <v>108</v>
      </c>
      <c r="E242" s="89" t="s">
        <v>287</v>
      </c>
      <c r="F242" s="111">
        <v>520033234</v>
      </c>
      <c r="G242" s="89" t="s">
        <v>472</v>
      </c>
      <c r="H242" s="88" t="s">
        <v>493</v>
      </c>
      <c r="I242" s="88" t="s">
        <v>119</v>
      </c>
      <c r="J242" s="102"/>
      <c r="K242" s="91">
        <v>4.6599999999997763</v>
      </c>
      <c r="L242" s="89" t="s">
        <v>121</v>
      </c>
      <c r="M242" s="90">
        <v>5.5E-2</v>
      </c>
      <c r="N242" s="90">
        <v>7.240000003988202E-2</v>
      </c>
      <c r="O242" s="91">
        <v>439.80000000000007</v>
      </c>
      <c r="P242" s="103">
        <v>93.5</v>
      </c>
      <c r="Q242" s="91"/>
      <c r="R242" s="91">
        <v>0.41121298899999997</v>
      </c>
      <c r="S242" s="92">
        <v>9.9023276549180683E-7</v>
      </c>
      <c r="T242" s="92">
        <f t="shared" si="6"/>
        <v>2.2664727914546274E-3</v>
      </c>
      <c r="U242" s="92">
        <f>R242/'סכום נכסי הקרן'!$C$42</f>
        <v>5.5596441501330632E-4</v>
      </c>
    </row>
    <row r="243" spans="2:21">
      <c r="B243" s="87" t="s">
        <v>612</v>
      </c>
      <c r="C243" s="111">
        <v>1150812</v>
      </c>
      <c r="D243" s="89" t="s">
        <v>108</v>
      </c>
      <c r="E243" s="89" t="s">
        <v>287</v>
      </c>
      <c r="F243" s="111">
        <v>512607888</v>
      </c>
      <c r="G243" s="89" t="s">
        <v>505</v>
      </c>
      <c r="H243" s="88" t="s">
        <v>493</v>
      </c>
      <c r="I243" s="88" t="s">
        <v>119</v>
      </c>
      <c r="J243" s="102"/>
      <c r="K243" s="91">
        <v>1.6600000000003758</v>
      </c>
      <c r="L243" s="89" t="s">
        <v>121</v>
      </c>
      <c r="M243" s="90">
        <v>3.7499999999999999E-2</v>
      </c>
      <c r="N243" s="90">
        <v>6.2300000092612537E-2</v>
      </c>
      <c r="O243" s="91">
        <v>114.58483300000002</v>
      </c>
      <c r="P243" s="103">
        <v>97.06</v>
      </c>
      <c r="Q243" s="91"/>
      <c r="R243" s="91">
        <v>0.11121603900000002</v>
      </c>
      <c r="S243" s="92">
        <v>3.1003583049148521E-7</v>
      </c>
      <c r="T243" s="92">
        <f t="shared" si="6"/>
        <v>6.129867808403707E-4</v>
      </c>
      <c r="U243" s="92">
        <f>R243/'סכום נכסי הקרן'!$C$42</f>
        <v>1.5036528931903966E-4</v>
      </c>
    </row>
    <row r="244" spans="2:21">
      <c r="B244" s="87" t="s">
        <v>613</v>
      </c>
      <c r="C244" s="111">
        <v>1161785</v>
      </c>
      <c r="D244" s="89" t="s">
        <v>108</v>
      </c>
      <c r="E244" s="89" t="s">
        <v>287</v>
      </c>
      <c r="F244" s="111">
        <v>512607888</v>
      </c>
      <c r="G244" s="89" t="s">
        <v>505</v>
      </c>
      <c r="H244" s="88" t="s">
        <v>493</v>
      </c>
      <c r="I244" s="88" t="s">
        <v>119</v>
      </c>
      <c r="J244" s="102"/>
      <c r="K244" s="91">
        <v>3.7399999999999398</v>
      </c>
      <c r="L244" s="89" t="s">
        <v>121</v>
      </c>
      <c r="M244" s="90">
        <v>2.6600000000000002E-2</v>
      </c>
      <c r="N244" s="90">
        <v>6.8299999998318831E-2</v>
      </c>
      <c r="O244" s="91">
        <v>1382.5074790000001</v>
      </c>
      <c r="P244" s="103">
        <v>86.05</v>
      </c>
      <c r="Q244" s="91"/>
      <c r="R244" s="91">
        <v>1.1896476400000002</v>
      </c>
      <c r="S244" s="92">
        <v>1.7833979132301076E-6</v>
      </c>
      <c r="T244" s="92">
        <f t="shared" si="6"/>
        <v>6.5569524300172584E-3</v>
      </c>
      <c r="U244" s="92">
        <f>R244/'סכום נכסי הקרן'!$C$42</f>
        <v>1.6084164944618533E-3</v>
      </c>
    </row>
    <row r="245" spans="2:21">
      <c r="B245" s="87" t="s">
        <v>614</v>
      </c>
      <c r="C245" s="111">
        <v>1172725</v>
      </c>
      <c r="D245" s="89" t="s">
        <v>108</v>
      </c>
      <c r="E245" s="89" t="s">
        <v>287</v>
      </c>
      <c r="F245" s="111">
        <v>520041005</v>
      </c>
      <c r="G245" s="89" t="s">
        <v>480</v>
      </c>
      <c r="H245" s="88" t="s">
        <v>493</v>
      </c>
      <c r="I245" s="88" t="s">
        <v>119</v>
      </c>
      <c r="J245" s="102"/>
      <c r="K245" s="91">
        <v>3.1600000000000681</v>
      </c>
      <c r="L245" s="89" t="s">
        <v>121</v>
      </c>
      <c r="M245" s="90">
        <v>2.5000000000000001E-2</v>
      </c>
      <c r="N245" s="90">
        <v>6.6199999928215916E-2</v>
      </c>
      <c r="O245" s="91">
        <v>439.80000000000007</v>
      </c>
      <c r="P245" s="103">
        <v>88.69</v>
      </c>
      <c r="Q245" s="91"/>
      <c r="R245" s="91">
        <v>0.39005864000000007</v>
      </c>
      <c r="S245" s="92">
        <v>2.0853910250422368E-6</v>
      </c>
      <c r="T245" s="92">
        <f t="shared" si="6"/>
        <v>2.1498768722789437E-3</v>
      </c>
      <c r="U245" s="92">
        <f>R245/'סכום נכסי הקרן'!$C$42</f>
        <v>5.2736350604062725E-4</v>
      </c>
    </row>
    <row r="246" spans="2:21">
      <c r="B246" s="87" t="s">
        <v>616</v>
      </c>
      <c r="C246" s="111">
        <v>1198571</v>
      </c>
      <c r="D246" s="89" t="s">
        <v>108</v>
      </c>
      <c r="E246" s="89" t="s">
        <v>287</v>
      </c>
      <c r="F246" s="111">
        <v>510459928</v>
      </c>
      <c r="G246" s="89" t="s">
        <v>308</v>
      </c>
      <c r="H246" s="88" t="s">
        <v>493</v>
      </c>
      <c r="I246" s="88" t="s">
        <v>119</v>
      </c>
      <c r="J246" s="102"/>
      <c r="K246" s="91">
        <v>4.9999999999998481</v>
      </c>
      <c r="L246" s="89" t="s">
        <v>121</v>
      </c>
      <c r="M246" s="90">
        <v>6.7699999999999996E-2</v>
      </c>
      <c r="N246" s="90">
        <v>6.690000003123997E-2</v>
      </c>
      <c r="O246" s="91">
        <v>587.54641200000015</v>
      </c>
      <c r="P246" s="103">
        <v>101.88</v>
      </c>
      <c r="Q246" s="91"/>
      <c r="R246" s="91">
        <v>0.59859227700000006</v>
      </c>
      <c r="S246" s="92">
        <v>7.8339521600000021E-7</v>
      </c>
      <c r="T246" s="92">
        <f t="shared" si="6"/>
        <v>3.2992467292791952E-3</v>
      </c>
      <c r="U246" s="92">
        <f>R246/'סכום נכסי הקרן'!$C$42</f>
        <v>8.0930324191142724E-4</v>
      </c>
    </row>
    <row r="247" spans="2:21">
      <c r="B247" s="87" t="s">
        <v>618</v>
      </c>
      <c r="C247" s="111">
        <v>1159375</v>
      </c>
      <c r="D247" s="89" t="s">
        <v>108</v>
      </c>
      <c r="E247" s="89" t="s">
        <v>287</v>
      </c>
      <c r="F247" s="111">
        <v>520039868</v>
      </c>
      <c r="G247" s="89" t="s">
        <v>516</v>
      </c>
      <c r="H247" s="88" t="s">
        <v>509</v>
      </c>
      <c r="I247" s="88"/>
      <c r="J247" s="102"/>
      <c r="K247" s="91">
        <v>1.2099999999997757</v>
      </c>
      <c r="L247" s="89" t="s">
        <v>121</v>
      </c>
      <c r="M247" s="90">
        <v>3.5499999999999997E-2</v>
      </c>
      <c r="N247" s="90">
        <v>7.5700000159875713E-2</v>
      </c>
      <c r="O247" s="91">
        <v>79.865836000000002</v>
      </c>
      <c r="P247" s="103">
        <v>96.33</v>
      </c>
      <c r="Q247" s="91"/>
      <c r="R247" s="91">
        <v>7.6934761000000004E-2</v>
      </c>
      <c r="S247" s="92">
        <v>2.7885882241210272E-7</v>
      </c>
      <c r="T247" s="92">
        <f t="shared" si="6"/>
        <v>4.2403948121289676E-4</v>
      </c>
      <c r="U247" s="92">
        <f>R247/'סכום נכסי הקרן'!$C$42</f>
        <v>1.0401663015939786E-4</v>
      </c>
    </row>
    <row r="248" spans="2:21">
      <c r="B248" s="87" t="s">
        <v>620</v>
      </c>
      <c r="C248" s="111">
        <v>1193275</v>
      </c>
      <c r="D248" s="89" t="s">
        <v>108</v>
      </c>
      <c r="E248" s="89" t="s">
        <v>287</v>
      </c>
      <c r="F248" s="111">
        <v>520039868</v>
      </c>
      <c r="G248" s="89" t="s">
        <v>516</v>
      </c>
      <c r="H248" s="88" t="s">
        <v>509</v>
      </c>
      <c r="I248" s="88"/>
      <c r="J248" s="102"/>
      <c r="K248" s="91">
        <v>3.5899999999464454</v>
      </c>
      <c r="L248" s="89" t="s">
        <v>121</v>
      </c>
      <c r="M248" s="90">
        <v>6.0499999999999998E-2</v>
      </c>
      <c r="N248" s="90">
        <v>6.1400000035834526E-2</v>
      </c>
      <c r="O248" s="91">
        <v>400.89529200000004</v>
      </c>
      <c r="P248" s="103">
        <v>99.98</v>
      </c>
      <c r="Q248" s="91">
        <v>1.2127083000000002E-2</v>
      </c>
      <c r="R248" s="91">
        <v>0.41300956800000005</v>
      </c>
      <c r="S248" s="92">
        <v>1.8222513272727275E-6</v>
      </c>
      <c r="T248" s="92">
        <f t="shared" si="6"/>
        <v>2.2763749529381475E-3</v>
      </c>
      <c r="U248" s="92">
        <f>R248/'סכום נכסי הקרן'!$C$42</f>
        <v>5.5839340928021705E-4</v>
      </c>
    </row>
    <row r="249" spans="2:21">
      <c r="B249" s="87" t="s">
        <v>621</v>
      </c>
      <c r="C249" s="111">
        <v>7200116</v>
      </c>
      <c r="D249" s="89" t="s">
        <v>108</v>
      </c>
      <c r="E249" s="89" t="s">
        <v>287</v>
      </c>
      <c r="F249" s="111">
        <v>520041146</v>
      </c>
      <c r="G249" s="89" t="s">
        <v>516</v>
      </c>
      <c r="H249" s="88" t="s">
        <v>509</v>
      </c>
      <c r="I249" s="88"/>
      <c r="J249" s="102"/>
      <c r="K249" s="91">
        <v>1.31</v>
      </c>
      <c r="L249" s="89" t="s">
        <v>121</v>
      </c>
      <c r="M249" s="90">
        <v>4.2500000000000003E-2</v>
      </c>
      <c r="N249" s="90">
        <v>5.916666666666668E-2</v>
      </c>
      <c r="O249" s="91">
        <v>1.2E-5</v>
      </c>
      <c r="P249" s="103">
        <v>98.05</v>
      </c>
      <c r="Q249" s="91"/>
      <c r="R249" s="91">
        <v>1.2E-8</v>
      </c>
      <c r="S249" s="92">
        <v>1.3675213675213676E-13</v>
      </c>
      <c r="T249" s="92">
        <f t="shared" si="6"/>
        <v>6.614011284905091E-11</v>
      </c>
      <c r="U249" s="92">
        <f>R249/'סכום נכסי הקרן'!$C$42</f>
        <v>1.6224129973092063E-11</v>
      </c>
    </row>
    <row r="250" spans="2:21">
      <c r="B250" s="87" t="s">
        <v>622</v>
      </c>
      <c r="C250" s="111">
        <v>1183581</v>
      </c>
      <c r="D250" s="89" t="s">
        <v>108</v>
      </c>
      <c r="E250" s="89" t="s">
        <v>287</v>
      </c>
      <c r="F250" s="111">
        <v>516117181</v>
      </c>
      <c r="G250" s="89" t="s">
        <v>301</v>
      </c>
      <c r="H250" s="88" t="s">
        <v>509</v>
      </c>
      <c r="I250" s="88"/>
      <c r="J250" s="102"/>
      <c r="K250" s="91">
        <v>2.2299999998580953</v>
      </c>
      <c r="L250" s="89" t="s">
        <v>121</v>
      </c>
      <c r="M250" s="90">
        <v>0.01</v>
      </c>
      <c r="N250" s="90">
        <v>7.0699999683102602E-2</v>
      </c>
      <c r="O250" s="91">
        <v>123.35510400000001</v>
      </c>
      <c r="P250" s="103">
        <v>88</v>
      </c>
      <c r="Q250" s="91"/>
      <c r="R250" s="91">
        <v>0.10855249200000001</v>
      </c>
      <c r="S250" s="92">
        <v>6.8530613333333345E-7</v>
      </c>
      <c r="T250" s="92">
        <f t="shared" si="6"/>
        <v>5.9830617257714143E-4</v>
      </c>
      <c r="U250" s="92">
        <f>R250/'סכום נכסי הקרן'!$C$42</f>
        <v>1.467641449259197E-4</v>
      </c>
    </row>
    <row r="251" spans="2:21">
      <c r="B251" s="93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91"/>
      <c r="P251" s="103"/>
      <c r="Q251" s="88"/>
      <c r="R251" s="88"/>
      <c r="S251" s="88"/>
      <c r="T251" s="92"/>
      <c r="U251" s="88"/>
    </row>
    <row r="252" spans="2:21">
      <c r="B252" s="86" t="s">
        <v>42</v>
      </c>
      <c r="C252" s="81"/>
      <c r="D252" s="82"/>
      <c r="E252" s="82"/>
      <c r="F252" s="81"/>
      <c r="G252" s="82"/>
      <c r="H252" s="81"/>
      <c r="I252" s="81"/>
      <c r="J252" s="100"/>
      <c r="K252" s="84">
        <v>3.3961974860662085</v>
      </c>
      <c r="L252" s="82"/>
      <c r="M252" s="83"/>
      <c r="N252" s="83">
        <v>5.6999436699725632E-2</v>
      </c>
      <c r="O252" s="84"/>
      <c r="P252" s="101"/>
      <c r="Q252" s="84"/>
      <c r="R252" s="84">
        <v>0.39817484600000008</v>
      </c>
      <c r="S252" s="85"/>
      <c r="T252" s="85">
        <f t="shared" si="6"/>
        <v>2.1946107706744562E-3</v>
      </c>
      <c r="U252" s="85">
        <f>R252/'סכום נכסי הקרן'!$C$42</f>
        <v>5.383367044599931E-4</v>
      </c>
    </row>
    <row r="253" spans="2:21">
      <c r="B253" s="87" t="s">
        <v>624</v>
      </c>
      <c r="C253" s="111">
        <v>1178250</v>
      </c>
      <c r="D253" s="89" t="s">
        <v>108</v>
      </c>
      <c r="E253" s="89" t="s">
        <v>287</v>
      </c>
      <c r="F253" s="88" t="s">
        <v>625</v>
      </c>
      <c r="G253" s="89" t="s">
        <v>522</v>
      </c>
      <c r="H253" s="88" t="s">
        <v>333</v>
      </c>
      <c r="I253" s="88" t="s">
        <v>298</v>
      </c>
      <c r="J253" s="102"/>
      <c r="K253" s="91">
        <v>3.02000000000008</v>
      </c>
      <c r="L253" s="89" t="s">
        <v>121</v>
      </c>
      <c r="M253" s="90">
        <v>2.12E-2</v>
      </c>
      <c r="N253" s="90">
        <v>5.6899999944308471E-2</v>
      </c>
      <c r="O253" s="91">
        <v>312.76431800000006</v>
      </c>
      <c r="P253" s="103">
        <v>106.21</v>
      </c>
      <c r="Q253" s="91"/>
      <c r="R253" s="91">
        <v>0.33218696500000006</v>
      </c>
      <c r="S253" s="92">
        <v>2.0850954533333338E-6</v>
      </c>
      <c r="T253" s="92">
        <f t="shared" si="6"/>
        <v>1.8309069460069774E-3</v>
      </c>
      <c r="U253" s="92">
        <f>R253/'סכום נכסי הקרן'!$C$42</f>
        <v>4.4912037462724872E-4</v>
      </c>
    </row>
    <row r="254" spans="2:21">
      <c r="B254" s="87" t="s">
        <v>626</v>
      </c>
      <c r="C254" s="111">
        <v>1178268</v>
      </c>
      <c r="D254" s="89" t="s">
        <v>108</v>
      </c>
      <c r="E254" s="89" t="s">
        <v>287</v>
      </c>
      <c r="F254" s="88" t="s">
        <v>625</v>
      </c>
      <c r="G254" s="89" t="s">
        <v>522</v>
      </c>
      <c r="H254" s="88" t="s">
        <v>333</v>
      </c>
      <c r="I254" s="88" t="s">
        <v>298</v>
      </c>
      <c r="J254" s="102"/>
      <c r="K254" s="91">
        <v>5.2900000000013536</v>
      </c>
      <c r="L254" s="89" t="s">
        <v>121</v>
      </c>
      <c r="M254" s="90">
        <v>2.6699999999999998E-2</v>
      </c>
      <c r="N254" s="90">
        <v>5.7500000113657308E-2</v>
      </c>
      <c r="O254" s="91">
        <v>65.587756000000013</v>
      </c>
      <c r="P254" s="103">
        <v>100.61</v>
      </c>
      <c r="Q254" s="91"/>
      <c r="R254" s="91">
        <v>6.5987839000000006E-2</v>
      </c>
      <c r="S254" s="92">
        <v>3.8256973868408781E-7</v>
      </c>
      <c r="T254" s="92">
        <f t="shared" si="6"/>
        <v>3.6370359317708357E-4</v>
      </c>
      <c r="U254" s="92">
        <f>R254/'סכום נכסי הקרן'!$C$42</f>
        <v>8.9216273048289458E-5</v>
      </c>
    </row>
    <row r="255" spans="2:21">
      <c r="B255" s="87" t="s">
        <v>627</v>
      </c>
      <c r="C255" s="111">
        <v>2320174</v>
      </c>
      <c r="D255" s="89" t="s">
        <v>108</v>
      </c>
      <c r="E255" s="89" t="s">
        <v>287</v>
      </c>
      <c r="F255" s="88" t="s">
        <v>532</v>
      </c>
      <c r="G255" s="89" t="s">
        <v>115</v>
      </c>
      <c r="H255" s="88" t="s">
        <v>333</v>
      </c>
      <c r="I255" s="88" t="s">
        <v>298</v>
      </c>
      <c r="J255" s="102"/>
      <c r="K255" s="91">
        <v>0.97999951594382451</v>
      </c>
      <c r="L255" s="89" t="s">
        <v>121</v>
      </c>
      <c r="M255" s="90">
        <v>3.49E-2</v>
      </c>
      <c r="N255" s="90">
        <v>7.2352941176470592E-2</v>
      </c>
      <c r="O255" s="91">
        <v>1.5999999999999999E-5</v>
      </c>
      <c r="P255" s="103">
        <v>104.41</v>
      </c>
      <c r="Q255" s="91"/>
      <c r="R255" s="91">
        <v>1.7E-8</v>
      </c>
      <c r="S255" s="92">
        <v>1.9057293142173865E-14</v>
      </c>
      <c r="T255" s="92">
        <f t="shared" si="6"/>
        <v>9.3698493202822127E-11</v>
      </c>
      <c r="U255" s="92">
        <f>R255/'סכום נכסי הקרן'!$C$42</f>
        <v>2.2984184128547088E-11</v>
      </c>
    </row>
    <row r="256" spans="2:21">
      <c r="B256" s="87" t="s">
        <v>628</v>
      </c>
      <c r="C256" s="111">
        <v>2320224</v>
      </c>
      <c r="D256" s="89" t="s">
        <v>108</v>
      </c>
      <c r="E256" s="89" t="s">
        <v>287</v>
      </c>
      <c r="F256" s="88" t="s">
        <v>532</v>
      </c>
      <c r="G256" s="89" t="s">
        <v>115</v>
      </c>
      <c r="H256" s="88" t="s">
        <v>333</v>
      </c>
      <c r="I256" s="88" t="s">
        <v>298</v>
      </c>
      <c r="J256" s="102"/>
      <c r="K256" s="91">
        <v>3.6500002698574616</v>
      </c>
      <c r="L256" s="89" t="s">
        <v>121</v>
      </c>
      <c r="M256" s="90">
        <v>3.7699999999999997E-2</v>
      </c>
      <c r="N256" s="90">
        <v>6.6400000000000001E-2</v>
      </c>
      <c r="O256" s="91">
        <v>2.4000000000000001E-5</v>
      </c>
      <c r="P256" s="103">
        <v>104</v>
      </c>
      <c r="Q256" s="91"/>
      <c r="R256" s="91">
        <v>2.5000000000000005E-8</v>
      </c>
      <c r="S256" s="92">
        <v>1.2559323178073933E-13</v>
      </c>
      <c r="T256" s="92">
        <f t="shared" si="6"/>
        <v>1.3779190176885608E-10</v>
      </c>
      <c r="U256" s="92">
        <f>R256/'סכום נכסי הקרן'!$C$42</f>
        <v>3.3800270777275135E-11</v>
      </c>
    </row>
    <row r="257" spans="2:21">
      <c r="B257" s="93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91"/>
      <c r="P257" s="103"/>
      <c r="Q257" s="88"/>
      <c r="R257" s="88"/>
      <c r="S257" s="88"/>
      <c r="T257" s="92"/>
      <c r="U257" s="88"/>
    </row>
    <row r="258" spans="2:21">
      <c r="B258" s="80" t="s">
        <v>183</v>
      </c>
      <c r="C258" s="81"/>
      <c r="D258" s="82"/>
      <c r="E258" s="82"/>
      <c r="F258" s="81"/>
      <c r="G258" s="82"/>
      <c r="H258" s="81"/>
      <c r="I258" s="81"/>
      <c r="J258" s="100"/>
      <c r="K258" s="84">
        <v>4.9547745503819129</v>
      </c>
      <c r="L258" s="82"/>
      <c r="M258" s="83"/>
      <c r="N258" s="83">
        <v>7.7176571329417992E-2</v>
      </c>
      <c r="O258" s="84"/>
      <c r="P258" s="101"/>
      <c r="Q258" s="84"/>
      <c r="R258" s="84">
        <v>40.76731383700001</v>
      </c>
      <c r="S258" s="85"/>
      <c r="T258" s="85">
        <f t="shared" si="6"/>
        <v>0.22469622814432127</v>
      </c>
      <c r="U258" s="85">
        <f>R258/'סכום נכסי הקרן'!$C$42</f>
        <v>5.511784986211022E-2</v>
      </c>
    </row>
    <row r="259" spans="2:21">
      <c r="B259" s="86" t="s">
        <v>57</v>
      </c>
      <c r="C259" s="81"/>
      <c r="D259" s="82"/>
      <c r="E259" s="82"/>
      <c r="F259" s="81"/>
      <c r="G259" s="82"/>
      <c r="H259" s="81"/>
      <c r="I259" s="81"/>
      <c r="J259" s="100"/>
      <c r="K259" s="84">
        <v>5.1821583608990345</v>
      </c>
      <c r="L259" s="82"/>
      <c r="M259" s="83"/>
      <c r="N259" s="83">
        <v>7.7449467751673204E-2</v>
      </c>
      <c r="O259" s="84"/>
      <c r="P259" s="101"/>
      <c r="Q259" s="84"/>
      <c r="R259" s="84">
        <v>7.0965362590000014</v>
      </c>
      <c r="S259" s="85"/>
      <c r="T259" s="85">
        <f t="shared" si="6"/>
        <v>3.9113809083970136E-2</v>
      </c>
      <c r="U259" s="85">
        <f>R259/'סכום נכסי הקרן'!$C$42</f>
        <v>9.594593885398045E-3</v>
      </c>
    </row>
    <row r="260" spans="2:21">
      <c r="B260" s="87" t="s">
        <v>629</v>
      </c>
      <c r="C260" s="88" t="s">
        <v>630</v>
      </c>
      <c r="D260" s="89" t="s">
        <v>28</v>
      </c>
      <c r="E260" s="89" t="s">
        <v>631</v>
      </c>
      <c r="F260" s="88" t="s">
        <v>307</v>
      </c>
      <c r="G260" s="89" t="s">
        <v>308</v>
      </c>
      <c r="H260" s="88" t="s">
        <v>632</v>
      </c>
      <c r="I260" s="88" t="s">
        <v>633</v>
      </c>
      <c r="J260" s="102"/>
      <c r="K260" s="91">
        <v>7.099999994140008</v>
      </c>
      <c r="L260" s="89" t="s">
        <v>120</v>
      </c>
      <c r="M260" s="90">
        <v>3.7499999999999999E-2</v>
      </c>
      <c r="N260" s="90">
        <v>6.4699999954794349E-2</v>
      </c>
      <c r="O260" s="91">
        <v>75.777300000000011</v>
      </c>
      <c r="P260" s="103">
        <v>82.446830000000006</v>
      </c>
      <c r="Q260" s="91"/>
      <c r="R260" s="91">
        <v>0.23890816400000003</v>
      </c>
      <c r="S260" s="92">
        <v>1.5155460000000001E-7</v>
      </c>
      <c r="T260" s="92">
        <f t="shared" si="6"/>
        <v>1.3167844106266302E-3</v>
      </c>
      <c r="U260" s="92">
        <f>R260/'סכום נכסי הקרן'!$C$42</f>
        <v>3.2300642536406621E-4</v>
      </c>
    </row>
    <row r="261" spans="2:21">
      <c r="B261" s="87" t="s">
        <v>634</v>
      </c>
      <c r="C261" s="88" t="s">
        <v>635</v>
      </c>
      <c r="D261" s="89" t="s">
        <v>28</v>
      </c>
      <c r="E261" s="89" t="s">
        <v>631</v>
      </c>
      <c r="F261" s="88" t="s">
        <v>303</v>
      </c>
      <c r="G261" s="89" t="s">
        <v>289</v>
      </c>
      <c r="H261" s="88" t="s">
        <v>636</v>
      </c>
      <c r="I261" s="88" t="s">
        <v>285</v>
      </c>
      <c r="J261" s="102"/>
      <c r="K261" s="91">
        <v>2.8900000000802955</v>
      </c>
      <c r="L261" s="89" t="s">
        <v>120</v>
      </c>
      <c r="M261" s="90">
        <v>3.2549999999999996E-2</v>
      </c>
      <c r="N261" s="90">
        <v>8.72999999922381E-2</v>
      </c>
      <c r="O261" s="91">
        <v>227.57400000000004</v>
      </c>
      <c r="P261" s="103">
        <v>85.865880000000004</v>
      </c>
      <c r="Q261" s="91"/>
      <c r="R261" s="91">
        <v>0.74724174600000015</v>
      </c>
      <c r="S261" s="92">
        <v>2.2757400000000005E-7</v>
      </c>
      <c r="T261" s="92">
        <f t="shared" si="6"/>
        <v>4.1185544504968204E-3</v>
      </c>
      <c r="U261" s="92">
        <f>R261/'סכום נכסי הקרן'!$C$42</f>
        <v>1.0102789340353539E-3</v>
      </c>
    </row>
    <row r="262" spans="2:21">
      <c r="B262" s="87" t="s">
        <v>637</v>
      </c>
      <c r="C262" s="88" t="s">
        <v>638</v>
      </c>
      <c r="D262" s="89" t="s">
        <v>28</v>
      </c>
      <c r="E262" s="89" t="s">
        <v>631</v>
      </c>
      <c r="F262" s="88" t="s">
        <v>288</v>
      </c>
      <c r="G262" s="89" t="s">
        <v>289</v>
      </c>
      <c r="H262" s="88" t="s">
        <v>636</v>
      </c>
      <c r="I262" s="88" t="s">
        <v>285</v>
      </c>
      <c r="J262" s="102"/>
      <c r="K262" s="91">
        <v>2.2400000005077825</v>
      </c>
      <c r="L262" s="89" t="s">
        <v>120</v>
      </c>
      <c r="M262" s="90">
        <v>3.2750000000000001E-2</v>
      </c>
      <c r="N262" s="90">
        <v>8.3900000003717695E-2</v>
      </c>
      <c r="O262" s="91">
        <v>322.12857600000007</v>
      </c>
      <c r="P262" s="103">
        <v>89.528930000000003</v>
      </c>
      <c r="Q262" s="91"/>
      <c r="R262" s="91">
        <v>1.1028349810000002</v>
      </c>
      <c r="S262" s="92">
        <v>4.2950476800000007E-7</v>
      </c>
      <c r="T262" s="92">
        <f t="shared" si="6"/>
        <v>6.0784691747684111E-3</v>
      </c>
      <c r="U262" s="92">
        <f>R262/'סכום נכסי הקרן'!$C$42</f>
        <v>1.4910448392180431E-3</v>
      </c>
    </row>
    <row r="263" spans="2:21">
      <c r="B263" s="87" t="s">
        <v>639</v>
      </c>
      <c r="C263" s="88" t="s">
        <v>640</v>
      </c>
      <c r="D263" s="89" t="s">
        <v>28</v>
      </c>
      <c r="E263" s="89" t="s">
        <v>631</v>
      </c>
      <c r="F263" s="88" t="s">
        <v>288</v>
      </c>
      <c r="G263" s="89" t="s">
        <v>289</v>
      </c>
      <c r="H263" s="88" t="s">
        <v>636</v>
      </c>
      <c r="I263" s="88" t="s">
        <v>285</v>
      </c>
      <c r="J263" s="102"/>
      <c r="K263" s="91">
        <v>4.0700000004441854</v>
      </c>
      <c r="L263" s="89" t="s">
        <v>120</v>
      </c>
      <c r="M263" s="90">
        <v>7.1289999999999992E-2</v>
      </c>
      <c r="N263" s="90">
        <v>7.5800000016334565E-2</v>
      </c>
      <c r="O263" s="91">
        <v>183.99600000000001</v>
      </c>
      <c r="P263" s="103">
        <v>99.190799999999996</v>
      </c>
      <c r="Q263" s="91"/>
      <c r="R263" s="91">
        <v>0.69790716700000011</v>
      </c>
      <c r="S263" s="92">
        <v>3.67992E-7</v>
      </c>
      <c r="T263" s="92">
        <f t="shared" si="6"/>
        <v>3.8466382319617856E-3</v>
      </c>
      <c r="U263" s="92">
        <f>R263/'סכום נכסי הקרן'!$C$42</f>
        <v>9.4357804888003905E-4</v>
      </c>
    </row>
    <row r="264" spans="2:21">
      <c r="B264" s="87" t="s">
        <v>641</v>
      </c>
      <c r="C264" s="88" t="s">
        <v>642</v>
      </c>
      <c r="D264" s="89" t="s">
        <v>28</v>
      </c>
      <c r="E264" s="89" t="s">
        <v>631</v>
      </c>
      <c r="F264" s="88" t="s">
        <v>524</v>
      </c>
      <c r="G264" s="89" t="s">
        <v>388</v>
      </c>
      <c r="H264" s="88" t="s">
        <v>643</v>
      </c>
      <c r="I264" s="88" t="s">
        <v>285</v>
      </c>
      <c r="J264" s="102"/>
      <c r="K264" s="91">
        <v>9.4600000005414007</v>
      </c>
      <c r="L264" s="89" t="s">
        <v>120</v>
      </c>
      <c r="M264" s="90">
        <v>6.3750000000000001E-2</v>
      </c>
      <c r="N264" s="90">
        <v>6.6500000004895657E-2</v>
      </c>
      <c r="O264" s="91">
        <v>460.47420000000005</v>
      </c>
      <c r="P264" s="103">
        <v>98.602000000000004</v>
      </c>
      <c r="Q264" s="91"/>
      <c r="R264" s="91">
        <v>1.7362366110000003</v>
      </c>
      <c r="S264" s="92">
        <v>6.6436906651276882E-7</v>
      </c>
      <c r="T264" s="92">
        <f t="shared" si="6"/>
        <v>9.5695737820161442E-3</v>
      </c>
      <c r="U264" s="92">
        <f>R264/'סכום נכסי הקרן'!$C$42</f>
        <v>2.3474107034087404E-3</v>
      </c>
    </row>
    <row r="265" spans="2:21">
      <c r="B265" s="87" t="s">
        <v>644</v>
      </c>
      <c r="C265" s="88" t="s">
        <v>645</v>
      </c>
      <c r="D265" s="89" t="s">
        <v>28</v>
      </c>
      <c r="E265" s="89" t="s">
        <v>631</v>
      </c>
      <c r="F265" s="88" t="s">
        <v>646</v>
      </c>
      <c r="G265" s="89" t="s">
        <v>289</v>
      </c>
      <c r="H265" s="88" t="s">
        <v>643</v>
      </c>
      <c r="I265" s="88" t="s">
        <v>633</v>
      </c>
      <c r="J265" s="102"/>
      <c r="K265" s="91">
        <v>2.4300000012433349</v>
      </c>
      <c r="L265" s="89" t="s">
        <v>120</v>
      </c>
      <c r="M265" s="90">
        <v>3.0769999999999999E-2</v>
      </c>
      <c r="N265" s="90">
        <v>8.6900000028174648E-2</v>
      </c>
      <c r="O265" s="91">
        <v>258.46596000000005</v>
      </c>
      <c r="P265" s="103">
        <v>88.698670000000007</v>
      </c>
      <c r="Q265" s="91"/>
      <c r="R265" s="91">
        <v>0.87667443700000014</v>
      </c>
      <c r="S265" s="92">
        <v>4.307766000000001E-7</v>
      </c>
      <c r="T265" s="92">
        <f t="shared" si="6"/>
        <v>4.8319455162548486E-3</v>
      </c>
      <c r="U265" s="92">
        <f>R265/'סכום נכסי הקרן'!$C$42</f>
        <v>1.1852733341646093E-3</v>
      </c>
    </row>
    <row r="266" spans="2:21">
      <c r="B266" s="87" t="s">
        <v>647</v>
      </c>
      <c r="C266" s="88" t="s">
        <v>648</v>
      </c>
      <c r="D266" s="89" t="s">
        <v>28</v>
      </c>
      <c r="E266" s="89" t="s">
        <v>631</v>
      </c>
      <c r="F266" s="88">
        <v>516301843</v>
      </c>
      <c r="G266" s="89" t="s">
        <v>649</v>
      </c>
      <c r="H266" s="88" t="s">
        <v>650</v>
      </c>
      <c r="I266" s="88" t="s">
        <v>633</v>
      </c>
      <c r="J266" s="102"/>
      <c r="K266" s="91">
        <v>5.3300000015547111</v>
      </c>
      <c r="L266" s="89" t="s">
        <v>120</v>
      </c>
      <c r="M266" s="90">
        <v>8.5000000000000006E-2</v>
      </c>
      <c r="N266" s="90">
        <v>8.4800000033486103E-2</v>
      </c>
      <c r="O266" s="91">
        <v>193.68000000000004</v>
      </c>
      <c r="P266" s="103">
        <v>101.60928</v>
      </c>
      <c r="Q266" s="91"/>
      <c r="R266" s="91">
        <v>0.75255115100000014</v>
      </c>
      <c r="S266" s="92">
        <v>2.5824000000000007E-7</v>
      </c>
      <c r="T266" s="92">
        <f t="shared" si="6"/>
        <v>4.1478181709852634E-3</v>
      </c>
      <c r="U266" s="92">
        <f>R266/'סכום נכסי הקרן'!$C$42</f>
        <v>1.0174573071020027E-3</v>
      </c>
    </row>
    <row r="267" spans="2:21">
      <c r="B267" s="87" t="s">
        <v>651</v>
      </c>
      <c r="C267" s="88" t="s">
        <v>652</v>
      </c>
      <c r="D267" s="89" t="s">
        <v>28</v>
      </c>
      <c r="E267" s="89" t="s">
        <v>631</v>
      </c>
      <c r="F267" s="88" t="s">
        <v>653</v>
      </c>
      <c r="G267" s="89" t="s">
        <v>654</v>
      </c>
      <c r="H267" s="88" t="s">
        <v>650</v>
      </c>
      <c r="I267" s="88" t="s">
        <v>285</v>
      </c>
      <c r="J267" s="102"/>
      <c r="K267" s="91">
        <v>5.6099999968991359</v>
      </c>
      <c r="L267" s="89" t="s">
        <v>122</v>
      </c>
      <c r="M267" s="90">
        <v>4.3749999999999997E-2</v>
      </c>
      <c r="N267" s="90">
        <v>7.1099999939737923E-2</v>
      </c>
      <c r="O267" s="91">
        <v>48.420000000000009</v>
      </c>
      <c r="P267" s="103">
        <v>87.09254</v>
      </c>
      <c r="Q267" s="91"/>
      <c r="R267" s="91">
        <v>0.17092007300000001</v>
      </c>
      <c r="S267" s="92">
        <v>3.2280000000000008E-8</v>
      </c>
      <c r="T267" s="92">
        <f t="shared" ref="T267:T330" si="7">IFERROR(R267/$R$11,0)</f>
        <v>9.4205607636566827E-4</v>
      </c>
      <c r="U267" s="92">
        <f>R267/'סכום נכסי הקרן'!$C$42</f>
        <v>2.3108578994686529E-4</v>
      </c>
    </row>
    <row r="268" spans="2:21">
      <c r="B268" s="87" t="s">
        <v>655</v>
      </c>
      <c r="C268" s="88" t="s">
        <v>656</v>
      </c>
      <c r="D268" s="89" t="s">
        <v>28</v>
      </c>
      <c r="E268" s="89" t="s">
        <v>631</v>
      </c>
      <c r="F268" s="88" t="s">
        <v>653</v>
      </c>
      <c r="G268" s="89" t="s">
        <v>654</v>
      </c>
      <c r="H268" s="88" t="s">
        <v>650</v>
      </c>
      <c r="I268" s="88" t="s">
        <v>285</v>
      </c>
      <c r="J268" s="102"/>
      <c r="K268" s="91">
        <v>4.7499999951197509</v>
      </c>
      <c r="L268" s="89" t="s">
        <v>122</v>
      </c>
      <c r="M268" s="90">
        <v>7.3749999999999996E-2</v>
      </c>
      <c r="N268" s="90">
        <v>6.9599999931676496E-2</v>
      </c>
      <c r="O268" s="91">
        <v>99.26100000000001</v>
      </c>
      <c r="P268" s="103">
        <v>101.86429</v>
      </c>
      <c r="Q268" s="91"/>
      <c r="R268" s="91">
        <v>0.40981508000000005</v>
      </c>
      <c r="S268" s="92">
        <v>1.2407625000000001E-7</v>
      </c>
      <c r="T268" s="92">
        <f t="shared" si="7"/>
        <v>2.2587679698702358E-3</v>
      </c>
      <c r="U268" s="92">
        <f>R268/'סכום נכסי הקרן'!$C$42</f>
        <v>5.5407442690442684E-4</v>
      </c>
    </row>
    <row r="269" spans="2:21">
      <c r="B269" s="87" t="s">
        <v>657</v>
      </c>
      <c r="C269" s="88" t="s">
        <v>658</v>
      </c>
      <c r="D269" s="89" t="s">
        <v>28</v>
      </c>
      <c r="E269" s="89" t="s">
        <v>631</v>
      </c>
      <c r="F269" s="88" t="s">
        <v>653</v>
      </c>
      <c r="G269" s="89" t="s">
        <v>654</v>
      </c>
      <c r="H269" s="88" t="s">
        <v>650</v>
      </c>
      <c r="I269" s="88" t="s">
        <v>285</v>
      </c>
      <c r="J269" s="102"/>
      <c r="K269" s="91">
        <v>5.8800000051726968</v>
      </c>
      <c r="L269" s="89" t="s">
        <v>120</v>
      </c>
      <c r="M269" s="90">
        <v>8.1250000000000003E-2</v>
      </c>
      <c r="N269" s="90">
        <v>7.5300000055854119E-2</v>
      </c>
      <c r="O269" s="91">
        <v>91.998000000000005</v>
      </c>
      <c r="P269" s="103">
        <v>103.31054</v>
      </c>
      <c r="Q269" s="91"/>
      <c r="R269" s="91">
        <v>0.36344684899999996</v>
      </c>
      <c r="S269" s="92">
        <v>1.83996E-7</v>
      </c>
      <c r="T269" s="92">
        <f t="shared" si="7"/>
        <v>2.0032013006243301E-3</v>
      </c>
      <c r="U269" s="92">
        <f>R269/'סכום נכסי הקרן'!$C$42</f>
        <v>4.9138407637389699E-4</v>
      </c>
    </row>
    <row r="270" spans="2:21">
      <c r="B270" s="93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91"/>
      <c r="P270" s="103"/>
      <c r="Q270" s="88"/>
      <c r="R270" s="88"/>
      <c r="S270" s="88"/>
      <c r="T270" s="92"/>
      <c r="U270" s="88"/>
    </row>
    <row r="271" spans="2:21">
      <c r="B271" s="86" t="s">
        <v>56</v>
      </c>
      <c r="C271" s="81"/>
      <c r="D271" s="82"/>
      <c r="E271" s="82"/>
      <c r="F271" s="81"/>
      <c r="G271" s="82"/>
      <c r="H271" s="81"/>
      <c r="I271" s="81"/>
      <c r="J271" s="100"/>
      <c r="K271" s="84">
        <v>4.9068505767728601</v>
      </c>
      <c r="L271" s="82"/>
      <c r="M271" s="83"/>
      <c r="N271" s="83">
        <v>7.7119055005329576E-2</v>
      </c>
      <c r="O271" s="84"/>
      <c r="P271" s="101"/>
      <c r="Q271" s="84"/>
      <c r="R271" s="84">
        <v>33.670777578000006</v>
      </c>
      <c r="S271" s="85"/>
      <c r="T271" s="85">
        <f t="shared" si="7"/>
        <v>0.18558241906035111</v>
      </c>
      <c r="U271" s="85">
        <f>R271/'סכום נכסי הקרן'!$C$42</f>
        <v>4.5523255976712168E-2</v>
      </c>
    </row>
    <row r="272" spans="2:21">
      <c r="B272" s="87" t="s">
        <v>659</v>
      </c>
      <c r="C272" s="88" t="s">
        <v>660</v>
      </c>
      <c r="D272" s="89" t="s">
        <v>28</v>
      </c>
      <c r="E272" s="89" t="s">
        <v>631</v>
      </c>
      <c r="F272" s="88"/>
      <c r="G272" s="89" t="s">
        <v>661</v>
      </c>
      <c r="H272" s="88" t="s">
        <v>284</v>
      </c>
      <c r="I272" s="88" t="s">
        <v>633</v>
      </c>
      <c r="J272" s="102"/>
      <c r="K272" s="91">
        <v>7.3400000014438742</v>
      </c>
      <c r="L272" s="89" t="s">
        <v>122</v>
      </c>
      <c r="M272" s="90">
        <v>4.2519999999999995E-2</v>
      </c>
      <c r="N272" s="90">
        <v>5.5700000012772734E-2</v>
      </c>
      <c r="O272" s="91">
        <v>96.840000000000018</v>
      </c>
      <c r="P272" s="103">
        <v>91.755489999999995</v>
      </c>
      <c r="Q272" s="91"/>
      <c r="R272" s="91">
        <v>0.36014232200000001</v>
      </c>
      <c r="S272" s="92">
        <v>7.747200000000002E-8</v>
      </c>
      <c r="T272" s="92">
        <f t="shared" si="7"/>
        <v>1.984987818233269E-3</v>
      </c>
      <c r="U272" s="92">
        <f>R272/'סכום נכסי הקרן'!$C$42</f>
        <v>4.869163200782644E-4</v>
      </c>
    </row>
    <row r="273" spans="2:21">
      <c r="B273" s="87" t="s">
        <v>662</v>
      </c>
      <c r="C273" s="88" t="s">
        <v>663</v>
      </c>
      <c r="D273" s="89" t="s">
        <v>28</v>
      </c>
      <c r="E273" s="89" t="s">
        <v>631</v>
      </c>
      <c r="F273" s="88"/>
      <c r="G273" s="89" t="s">
        <v>661</v>
      </c>
      <c r="H273" s="88" t="s">
        <v>664</v>
      </c>
      <c r="I273" s="88" t="s">
        <v>633</v>
      </c>
      <c r="J273" s="102"/>
      <c r="K273" s="91">
        <v>0.93999999996010586</v>
      </c>
      <c r="L273" s="89" t="s">
        <v>120</v>
      </c>
      <c r="M273" s="90">
        <v>4.4999999999999998E-2</v>
      </c>
      <c r="N273" s="90">
        <v>8.7599897972859053E-2</v>
      </c>
      <c r="O273" s="91">
        <v>6.2946000000000002E-2</v>
      </c>
      <c r="P273" s="103">
        <v>96.096999999999994</v>
      </c>
      <c r="Q273" s="91"/>
      <c r="R273" s="91">
        <v>2.3131100000000005E-4</v>
      </c>
      <c r="S273" s="92">
        <v>1.2589200000000001E-10</v>
      </c>
      <c r="T273" s="92">
        <f t="shared" si="7"/>
        <v>1.2749113036022348E-6</v>
      </c>
      <c r="U273" s="92">
        <f>R273/'סכום נכסי הקרן'!$C$42</f>
        <v>3.1273497735049156E-7</v>
      </c>
    </row>
    <row r="274" spans="2:21">
      <c r="B274" s="87" t="s">
        <v>665</v>
      </c>
      <c r="C274" s="88" t="s">
        <v>666</v>
      </c>
      <c r="D274" s="89" t="s">
        <v>28</v>
      </c>
      <c r="E274" s="89" t="s">
        <v>631</v>
      </c>
      <c r="F274" s="88"/>
      <c r="G274" s="89" t="s">
        <v>661</v>
      </c>
      <c r="H274" s="88" t="s">
        <v>667</v>
      </c>
      <c r="I274" s="88" t="s">
        <v>668</v>
      </c>
      <c r="J274" s="102"/>
      <c r="K274" s="91">
        <v>6.6299999974369763</v>
      </c>
      <c r="L274" s="89" t="s">
        <v>120</v>
      </c>
      <c r="M274" s="90">
        <v>0.03</v>
      </c>
      <c r="N274" s="90">
        <v>7.0999999977385084E-2</v>
      </c>
      <c r="O274" s="91">
        <v>179.15400000000002</v>
      </c>
      <c r="P274" s="103">
        <v>77.453670000000002</v>
      </c>
      <c r="Q274" s="91"/>
      <c r="R274" s="91">
        <v>0.53062337200000009</v>
      </c>
      <c r="S274" s="92">
        <v>1.0237371428571429E-7</v>
      </c>
      <c r="T274" s="92">
        <f t="shared" si="7"/>
        <v>2.9246241420353273E-3</v>
      </c>
      <c r="U274" s="92">
        <f>R274/'סכום נכסי הקרן'!$C$42</f>
        <v>7.1740854617403178E-4</v>
      </c>
    </row>
    <row r="275" spans="2:21">
      <c r="B275" s="87" t="s">
        <v>669</v>
      </c>
      <c r="C275" s="88" t="s">
        <v>670</v>
      </c>
      <c r="D275" s="89" t="s">
        <v>28</v>
      </c>
      <c r="E275" s="89" t="s">
        <v>631</v>
      </c>
      <c r="F275" s="88"/>
      <c r="G275" s="89" t="s">
        <v>661</v>
      </c>
      <c r="H275" s="88" t="s">
        <v>667</v>
      </c>
      <c r="I275" s="88" t="s">
        <v>668</v>
      </c>
      <c r="J275" s="102"/>
      <c r="K275" s="91">
        <v>7.2600000112651148</v>
      </c>
      <c r="L275" s="89" t="s">
        <v>120</v>
      </c>
      <c r="M275" s="90">
        <v>3.5000000000000003E-2</v>
      </c>
      <c r="N275" s="90">
        <v>7.050000009387597E-2</v>
      </c>
      <c r="O275" s="91">
        <v>72.63000000000001</v>
      </c>
      <c r="P275" s="103">
        <v>78.625889999999998</v>
      </c>
      <c r="Q275" s="91"/>
      <c r="R275" s="91">
        <v>0.21837327900000003</v>
      </c>
      <c r="S275" s="92">
        <v>1.4526000000000002E-7</v>
      </c>
      <c r="T275" s="92">
        <f t="shared" si="7"/>
        <v>1.2036027763564401E-3</v>
      </c>
      <c r="U275" s="92">
        <f>R275/'סכום נכסי הקרן'!$C$42</f>
        <v>2.9524303842885802E-4</v>
      </c>
    </row>
    <row r="276" spans="2:21">
      <c r="B276" s="87" t="s">
        <v>671</v>
      </c>
      <c r="C276" s="88" t="s">
        <v>672</v>
      </c>
      <c r="D276" s="89" t="s">
        <v>28</v>
      </c>
      <c r="E276" s="89" t="s">
        <v>631</v>
      </c>
      <c r="F276" s="88"/>
      <c r="G276" s="89" t="s">
        <v>661</v>
      </c>
      <c r="H276" s="88" t="s">
        <v>673</v>
      </c>
      <c r="I276" s="88" t="s">
        <v>668</v>
      </c>
      <c r="J276" s="102"/>
      <c r="K276" s="91">
        <v>3.7800000016336193</v>
      </c>
      <c r="L276" s="89" t="s">
        <v>120</v>
      </c>
      <c r="M276" s="90">
        <v>3.2000000000000001E-2</v>
      </c>
      <c r="N276" s="90">
        <v>0.12590000001983681</v>
      </c>
      <c r="O276" s="91">
        <v>154.94400000000002</v>
      </c>
      <c r="P276" s="103">
        <v>72.319329999999994</v>
      </c>
      <c r="Q276" s="91"/>
      <c r="R276" s="91">
        <v>0.42849628500000003</v>
      </c>
      <c r="S276" s="92">
        <v>1.2395520000000001E-7</v>
      </c>
      <c r="T276" s="92">
        <f t="shared" si="7"/>
        <v>2.3617327204415901E-3</v>
      </c>
      <c r="U276" s="92">
        <f>R276/'סכום נכסי הקרן'!$C$42</f>
        <v>5.7933161840225821E-4</v>
      </c>
    </row>
    <row r="277" spans="2:21">
      <c r="B277" s="87" t="s">
        <v>674</v>
      </c>
      <c r="C277" s="88" t="s">
        <v>675</v>
      </c>
      <c r="D277" s="89" t="s">
        <v>28</v>
      </c>
      <c r="E277" s="89" t="s">
        <v>631</v>
      </c>
      <c r="F277" s="88"/>
      <c r="G277" s="89" t="s">
        <v>661</v>
      </c>
      <c r="H277" s="88" t="s">
        <v>676</v>
      </c>
      <c r="I277" s="88" t="s">
        <v>285</v>
      </c>
      <c r="J277" s="102"/>
      <c r="K277" s="91">
        <v>7.3499999975834109</v>
      </c>
      <c r="L277" s="89" t="s">
        <v>122</v>
      </c>
      <c r="M277" s="90">
        <v>4.2500000000000003E-2</v>
      </c>
      <c r="N277" s="90">
        <v>5.6799999980667301E-2</v>
      </c>
      <c r="O277" s="91">
        <v>193.68000000000004</v>
      </c>
      <c r="P277" s="103">
        <v>92.249340000000004</v>
      </c>
      <c r="Q277" s="91"/>
      <c r="R277" s="91">
        <v>0.72416140500000004</v>
      </c>
      <c r="S277" s="92">
        <v>1.5494400000000004E-7</v>
      </c>
      <c r="T277" s="92">
        <f t="shared" si="7"/>
        <v>3.9913430873022718E-3</v>
      </c>
      <c r="U277" s="92">
        <f>R277/'סכום נכסי הקרן'!$C$42</f>
        <v>9.7907406301808004E-4</v>
      </c>
    </row>
    <row r="278" spans="2:21">
      <c r="B278" s="87" t="s">
        <v>677</v>
      </c>
      <c r="C278" s="88" t="s">
        <v>678</v>
      </c>
      <c r="D278" s="89" t="s">
        <v>28</v>
      </c>
      <c r="E278" s="89" t="s">
        <v>631</v>
      </c>
      <c r="F278" s="88"/>
      <c r="G278" s="89" t="s">
        <v>679</v>
      </c>
      <c r="H278" s="88" t="s">
        <v>676</v>
      </c>
      <c r="I278" s="88" t="s">
        <v>633</v>
      </c>
      <c r="J278" s="102"/>
      <c r="K278" s="91">
        <v>7.6399999932224043</v>
      </c>
      <c r="L278" s="89" t="s">
        <v>120</v>
      </c>
      <c r="M278" s="90">
        <v>5.8749999999999997E-2</v>
      </c>
      <c r="N278" s="90">
        <v>6.4899999943334868E-2</v>
      </c>
      <c r="O278" s="91">
        <v>96.840000000000018</v>
      </c>
      <c r="P278" s="103">
        <v>97.216849999999994</v>
      </c>
      <c r="Q278" s="91"/>
      <c r="R278" s="91">
        <v>0.36000969600000005</v>
      </c>
      <c r="S278" s="92">
        <v>8.8036363636363652E-8</v>
      </c>
      <c r="T278" s="92">
        <f t="shared" si="7"/>
        <v>1.9842568266827095E-3</v>
      </c>
      <c r="U278" s="92">
        <f>R278/'סכום נכסי הקרן'!$C$42</f>
        <v>4.8673700828978021E-4</v>
      </c>
    </row>
    <row r="279" spans="2:21">
      <c r="B279" s="87" t="s">
        <v>680</v>
      </c>
      <c r="C279" s="88" t="s">
        <v>681</v>
      </c>
      <c r="D279" s="89" t="s">
        <v>28</v>
      </c>
      <c r="E279" s="89" t="s">
        <v>631</v>
      </c>
      <c r="F279" s="88"/>
      <c r="G279" s="89" t="s">
        <v>682</v>
      </c>
      <c r="H279" s="88" t="s">
        <v>676</v>
      </c>
      <c r="I279" s="88" t="s">
        <v>633</v>
      </c>
      <c r="J279" s="102"/>
      <c r="K279" s="91">
        <v>3.5699999988361322</v>
      </c>
      <c r="L279" s="89" t="s">
        <v>123</v>
      </c>
      <c r="M279" s="90">
        <v>4.6249999999999999E-2</v>
      </c>
      <c r="N279" s="90">
        <v>7.0099999985810374E-2</v>
      </c>
      <c r="O279" s="91">
        <v>145.26000000000002</v>
      </c>
      <c r="P279" s="103">
        <v>92.304349999999999</v>
      </c>
      <c r="Q279" s="91"/>
      <c r="R279" s="91">
        <v>0.62721888900000011</v>
      </c>
      <c r="S279" s="92">
        <v>2.9052000000000004E-7</v>
      </c>
      <c r="T279" s="92">
        <f t="shared" si="7"/>
        <v>3.4570273416263619E-3</v>
      </c>
      <c r="U279" s="92">
        <f>R279/'סכום נכסי הקרן'!$C$42</f>
        <v>8.4800673139286706E-4</v>
      </c>
    </row>
    <row r="280" spans="2:21">
      <c r="B280" s="87" t="s">
        <v>683</v>
      </c>
      <c r="C280" s="88" t="s">
        <v>684</v>
      </c>
      <c r="D280" s="89" t="s">
        <v>28</v>
      </c>
      <c r="E280" s="89" t="s">
        <v>631</v>
      </c>
      <c r="F280" s="88"/>
      <c r="G280" s="89" t="s">
        <v>682</v>
      </c>
      <c r="H280" s="88" t="s">
        <v>632</v>
      </c>
      <c r="I280" s="88" t="s">
        <v>633</v>
      </c>
      <c r="J280" s="102"/>
      <c r="K280" s="91">
        <v>6.8500000075802436</v>
      </c>
      <c r="L280" s="89" t="s">
        <v>120</v>
      </c>
      <c r="M280" s="90">
        <v>6.7419999999999994E-2</v>
      </c>
      <c r="N280" s="90">
        <v>6.6800000060641948E-2</v>
      </c>
      <c r="O280" s="91">
        <v>72.63000000000001</v>
      </c>
      <c r="P280" s="103">
        <v>102.12251000000001</v>
      </c>
      <c r="Q280" s="91"/>
      <c r="R280" s="91">
        <v>0.28363212099999996</v>
      </c>
      <c r="S280" s="92">
        <v>5.8104000000000009E-8</v>
      </c>
      <c r="T280" s="92">
        <f t="shared" si="7"/>
        <v>1.5632883742129715E-3</v>
      </c>
      <c r="U280" s="92">
        <f>R280/'סכום נכסי הקרן'!$C$42</f>
        <v>3.8347369963731451E-4</v>
      </c>
    </row>
    <row r="281" spans="2:21">
      <c r="B281" s="87" t="s">
        <v>685</v>
      </c>
      <c r="C281" s="88" t="s">
        <v>686</v>
      </c>
      <c r="D281" s="89" t="s">
        <v>28</v>
      </c>
      <c r="E281" s="89" t="s">
        <v>631</v>
      </c>
      <c r="F281" s="88"/>
      <c r="G281" s="89" t="s">
        <v>682</v>
      </c>
      <c r="H281" s="88" t="s">
        <v>632</v>
      </c>
      <c r="I281" s="88" t="s">
        <v>633</v>
      </c>
      <c r="J281" s="102"/>
      <c r="K281" s="91">
        <v>5.1699999971087021</v>
      </c>
      <c r="L281" s="89" t="s">
        <v>120</v>
      </c>
      <c r="M281" s="90">
        <v>3.9329999999999997E-2</v>
      </c>
      <c r="N281" s="90">
        <v>7.0199999947835323E-2</v>
      </c>
      <c r="O281" s="91">
        <v>150.82830000000004</v>
      </c>
      <c r="P281" s="103">
        <v>85.751649999999998</v>
      </c>
      <c r="Q281" s="91"/>
      <c r="R281" s="91">
        <v>0.49458757900000005</v>
      </c>
      <c r="S281" s="92">
        <v>1.0055220000000002E-7</v>
      </c>
      <c r="T281" s="92">
        <f t="shared" si="7"/>
        <v>2.7260065240665736E-3</v>
      </c>
      <c r="U281" s="92">
        <f>R281/'סכום נכסי הקרן'!$C$42</f>
        <v>6.6868776373107822E-4</v>
      </c>
    </row>
    <row r="282" spans="2:21">
      <c r="B282" s="87" t="s">
        <v>687</v>
      </c>
      <c r="C282" s="88" t="s">
        <v>688</v>
      </c>
      <c r="D282" s="89" t="s">
        <v>28</v>
      </c>
      <c r="E282" s="89" t="s">
        <v>631</v>
      </c>
      <c r="F282" s="88"/>
      <c r="G282" s="89" t="s">
        <v>689</v>
      </c>
      <c r="H282" s="88" t="s">
        <v>632</v>
      </c>
      <c r="I282" s="88" t="s">
        <v>285</v>
      </c>
      <c r="J282" s="102"/>
      <c r="K282" s="91">
        <v>2.7999999973809171</v>
      </c>
      <c r="L282" s="89" t="s">
        <v>120</v>
      </c>
      <c r="M282" s="90">
        <v>4.7500000000000001E-2</v>
      </c>
      <c r="N282" s="90">
        <v>8.6099999904403451E-2</v>
      </c>
      <c r="O282" s="91">
        <v>111.36600000000003</v>
      </c>
      <c r="P282" s="103">
        <v>89.656170000000003</v>
      </c>
      <c r="Q282" s="91"/>
      <c r="R282" s="91">
        <v>0.381812965</v>
      </c>
      <c r="S282" s="92">
        <v>7.4244000000000013E-8</v>
      </c>
      <c r="T282" s="92">
        <f t="shared" si="7"/>
        <v>2.1044293826942271E-3</v>
      </c>
      <c r="U282" s="92">
        <f>R282/'סכום נכסי הקרן'!$C$42</f>
        <v>5.1621526413097088E-4</v>
      </c>
    </row>
    <row r="283" spans="2:21">
      <c r="B283" s="87" t="s">
        <v>690</v>
      </c>
      <c r="C283" s="88" t="s">
        <v>691</v>
      </c>
      <c r="D283" s="89" t="s">
        <v>28</v>
      </c>
      <c r="E283" s="89" t="s">
        <v>631</v>
      </c>
      <c r="F283" s="88"/>
      <c r="G283" s="89" t="s">
        <v>689</v>
      </c>
      <c r="H283" s="88" t="s">
        <v>632</v>
      </c>
      <c r="I283" s="88" t="s">
        <v>285</v>
      </c>
      <c r="J283" s="102"/>
      <c r="K283" s="91">
        <v>5.8300000130829046</v>
      </c>
      <c r="L283" s="89" t="s">
        <v>120</v>
      </c>
      <c r="M283" s="90">
        <v>5.1249999999999997E-2</v>
      </c>
      <c r="N283" s="90">
        <v>8.220000015289658E-2</v>
      </c>
      <c r="O283" s="91">
        <v>79.650900000000007</v>
      </c>
      <c r="P283" s="103">
        <v>83.315420000000003</v>
      </c>
      <c r="Q283" s="91"/>
      <c r="R283" s="91">
        <v>0.25376629600000006</v>
      </c>
      <c r="S283" s="92">
        <v>5.3100600000000005E-8</v>
      </c>
      <c r="T283" s="92">
        <f t="shared" si="7"/>
        <v>1.3986776212271384E-3</v>
      </c>
      <c r="U283" s="92">
        <f>R283/'סכום נכסי הקרן'!$C$42</f>
        <v>3.4309478075784608E-4</v>
      </c>
    </row>
    <row r="284" spans="2:21">
      <c r="B284" s="87" t="s">
        <v>692</v>
      </c>
      <c r="C284" s="88" t="s">
        <v>693</v>
      </c>
      <c r="D284" s="89" t="s">
        <v>28</v>
      </c>
      <c r="E284" s="89" t="s">
        <v>631</v>
      </c>
      <c r="F284" s="88"/>
      <c r="G284" s="89" t="s">
        <v>694</v>
      </c>
      <c r="H284" s="88" t="s">
        <v>636</v>
      </c>
      <c r="I284" s="88" t="s">
        <v>285</v>
      </c>
      <c r="J284" s="102"/>
      <c r="K284" s="91">
        <v>7.1499999998875641</v>
      </c>
      <c r="L284" s="89" t="s">
        <v>120</v>
      </c>
      <c r="M284" s="90">
        <v>3.3000000000000002E-2</v>
      </c>
      <c r="N284" s="90">
        <v>6.5000000011243494E-2</v>
      </c>
      <c r="O284" s="91">
        <v>145.26000000000002</v>
      </c>
      <c r="P284" s="103">
        <v>80.058000000000007</v>
      </c>
      <c r="Q284" s="91"/>
      <c r="R284" s="91">
        <v>0.44470156700000008</v>
      </c>
      <c r="S284" s="92">
        <v>3.6315000000000005E-8</v>
      </c>
      <c r="T284" s="92">
        <f t="shared" si="7"/>
        <v>2.4510509854608147E-3</v>
      </c>
      <c r="U284" s="92">
        <f>R284/'סכום נכסי הקרן'!$C$42</f>
        <v>6.0124133518714244E-4</v>
      </c>
    </row>
    <row r="285" spans="2:21">
      <c r="B285" s="87" t="s">
        <v>695</v>
      </c>
      <c r="C285" s="88" t="s">
        <v>696</v>
      </c>
      <c r="D285" s="89" t="s">
        <v>28</v>
      </c>
      <c r="E285" s="89" t="s">
        <v>631</v>
      </c>
      <c r="F285" s="88"/>
      <c r="G285" s="89" t="s">
        <v>661</v>
      </c>
      <c r="H285" s="88" t="s">
        <v>697</v>
      </c>
      <c r="I285" s="88" t="s">
        <v>668</v>
      </c>
      <c r="J285" s="102"/>
      <c r="K285" s="91">
        <v>6.7200000019685229</v>
      </c>
      <c r="L285" s="89" t="s">
        <v>122</v>
      </c>
      <c r="M285" s="90">
        <v>5.7999999999999996E-2</v>
      </c>
      <c r="N285" s="90">
        <v>5.3900000006561741E-2</v>
      </c>
      <c r="O285" s="91">
        <v>72.63000000000001</v>
      </c>
      <c r="P285" s="103">
        <v>103.53984</v>
      </c>
      <c r="Q285" s="91"/>
      <c r="R285" s="91">
        <v>0.30479712000000009</v>
      </c>
      <c r="S285" s="92">
        <v>1.4526000000000002E-7</v>
      </c>
      <c r="T285" s="92">
        <f t="shared" si="7"/>
        <v>1.6799429927388098E-3</v>
      </c>
      <c r="U285" s="92">
        <f>R285/'סכום נכסי הקרן'!$C$42</f>
        <v>4.1208900752534496E-4</v>
      </c>
    </row>
    <row r="286" spans="2:21">
      <c r="B286" s="87" t="s">
        <v>698</v>
      </c>
      <c r="C286" s="88" t="s">
        <v>699</v>
      </c>
      <c r="D286" s="89" t="s">
        <v>28</v>
      </c>
      <c r="E286" s="89" t="s">
        <v>631</v>
      </c>
      <c r="F286" s="88"/>
      <c r="G286" s="89" t="s">
        <v>682</v>
      </c>
      <c r="H286" s="88" t="s">
        <v>636</v>
      </c>
      <c r="I286" s="88" t="s">
        <v>633</v>
      </c>
      <c r="J286" s="102"/>
      <c r="K286" s="91">
        <v>7.1899999947237587</v>
      </c>
      <c r="L286" s="89" t="s">
        <v>120</v>
      </c>
      <c r="M286" s="90">
        <v>6.1740000000000003E-2</v>
      </c>
      <c r="N286" s="90">
        <v>6.7899999976755027E-2</v>
      </c>
      <c r="O286" s="91">
        <v>72.63000000000001</v>
      </c>
      <c r="P286" s="103">
        <v>97.583749999999995</v>
      </c>
      <c r="Q286" s="91"/>
      <c r="R286" s="91">
        <v>0.27102629700000008</v>
      </c>
      <c r="S286" s="92">
        <v>2.2696875000000005E-8</v>
      </c>
      <c r="T286" s="92">
        <f t="shared" si="7"/>
        <v>1.4938091557200328E-3</v>
      </c>
      <c r="U286" s="92">
        <f>R286/'סכום נכסי הקרן'!$C$42</f>
        <v>3.6643048905448772E-4</v>
      </c>
    </row>
    <row r="287" spans="2:21">
      <c r="B287" s="87" t="s">
        <v>700</v>
      </c>
      <c r="C287" s="88" t="s">
        <v>701</v>
      </c>
      <c r="D287" s="89" t="s">
        <v>28</v>
      </c>
      <c r="E287" s="89" t="s">
        <v>631</v>
      </c>
      <c r="F287" s="88"/>
      <c r="G287" s="89" t="s">
        <v>702</v>
      </c>
      <c r="H287" s="88" t="s">
        <v>636</v>
      </c>
      <c r="I287" s="88" t="s">
        <v>285</v>
      </c>
      <c r="J287" s="102"/>
      <c r="K287" s="91">
        <v>7.0000000126206148</v>
      </c>
      <c r="L287" s="89" t="s">
        <v>120</v>
      </c>
      <c r="M287" s="90">
        <v>6.4000000000000001E-2</v>
      </c>
      <c r="N287" s="90">
        <v>6.7500000136723332E-2</v>
      </c>
      <c r="O287" s="91">
        <v>62.946000000000005</v>
      </c>
      <c r="P287" s="103">
        <v>98.754000000000005</v>
      </c>
      <c r="Q287" s="91"/>
      <c r="R287" s="91">
        <v>0.23770631300000006</v>
      </c>
      <c r="S287" s="92">
        <v>6.2946E-8</v>
      </c>
      <c r="T287" s="92">
        <f t="shared" si="7"/>
        <v>1.3101601972293185E-3</v>
      </c>
      <c r="U287" s="92">
        <f>R287/'סכום נכסי הקרן'!$C$42</f>
        <v>3.213815097947087E-4</v>
      </c>
    </row>
    <row r="288" spans="2:21">
      <c r="B288" s="87" t="s">
        <v>703</v>
      </c>
      <c r="C288" s="88" t="s">
        <v>704</v>
      </c>
      <c r="D288" s="89" t="s">
        <v>28</v>
      </c>
      <c r="E288" s="89" t="s">
        <v>631</v>
      </c>
      <c r="F288" s="88"/>
      <c r="G288" s="89" t="s">
        <v>682</v>
      </c>
      <c r="H288" s="88" t="s">
        <v>636</v>
      </c>
      <c r="I288" s="88" t="s">
        <v>633</v>
      </c>
      <c r="J288" s="102"/>
      <c r="K288" s="91">
        <v>4.2799999995645361</v>
      </c>
      <c r="L288" s="89" t="s">
        <v>122</v>
      </c>
      <c r="M288" s="90">
        <v>4.1250000000000002E-2</v>
      </c>
      <c r="N288" s="90">
        <v>5.5399999994193809E-2</v>
      </c>
      <c r="O288" s="91">
        <v>143.80740000000003</v>
      </c>
      <c r="P288" s="103">
        <v>94.556010000000001</v>
      </c>
      <c r="Q288" s="91"/>
      <c r="R288" s="91">
        <v>0.55113460799999991</v>
      </c>
      <c r="S288" s="92">
        <v>1.4380740000000003E-7</v>
      </c>
      <c r="T288" s="92">
        <f t="shared" si="7"/>
        <v>3.0376754306781191E-3</v>
      </c>
      <c r="U288" s="92">
        <f>R288/'סכום נכסי הקרן'!$C$42</f>
        <v>7.4513995940509521E-4</v>
      </c>
    </row>
    <row r="289" spans="2:21">
      <c r="B289" s="87" t="s">
        <v>705</v>
      </c>
      <c r="C289" s="88" t="s">
        <v>706</v>
      </c>
      <c r="D289" s="89" t="s">
        <v>28</v>
      </c>
      <c r="E289" s="89" t="s">
        <v>631</v>
      </c>
      <c r="F289" s="88"/>
      <c r="G289" s="89" t="s">
        <v>707</v>
      </c>
      <c r="H289" s="88" t="s">
        <v>636</v>
      </c>
      <c r="I289" s="88" t="s">
        <v>633</v>
      </c>
      <c r="J289" s="102"/>
      <c r="K289" s="91">
        <v>6.9199999977747071</v>
      </c>
      <c r="L289" s="89" t="s">
        <v>120</v>
      </c>
      <c r="M289" s="90">
        <v>6.7979999999999999E-2</v>
      </c>
      <c r="N289" s="90">
        <v>7.0699999972637984E-2</v>
      </c>
      <c r="O289" s="91">
        <v>232.41600000000003</v>
      </c>
      <c r="P289" s="103">
        <v>99.102599999999995</v>
      </c>
      <c r="Q289" s="91"/>
      <c r="R289" s="91">
        <v>0.88078306300000009</v>
      </c>
      <c r="S289" s="92">
        <v>2.3241600000000003E-7</v>
      </c>
      <c r="T289" s="92">
        <f t="shared" si="7"/>
        <v>4.8545909318627265E-3</v>
      </c>
      <c r="U289" s="92">
        <f>R289/'סכום נכסי הקרן'!$C$42</f>
        <v>1.1908282410175112E-3</v>
      </c>
    </row>
    <row r="290" spans="2:21">
      <c r="B290" s="87" t="s">
        <v>708</v>
      </c>
      <c r="C290" s="88" t="s">
        <v>709</v>
      </c>
      <c r="D290" s="89" t="s">
        <v>28</v>
      </c>
      <c r="E290" s="89" t="s">
        <v>631</v>
      </c>
      <c r="F290" s="88"/>
      <c r="G290" s="89" t="s">
        <v>661</v>
      </c>
      <c r="H290" s="88" t="s">
        <v>636</v>
      </c>
      <c r="I290" s="88" t="s">
        <v>285</v>
      </c>
      <c r="J290" s="102"/>
      <c r="K290" s="91">
        <v>6.7499999923274441</v>
      </c>
      <c r="L290" s="89" t="s">
        <v>120</v>
      </c>
      <c r="M290" s="90">
        <v>0.06</v>
      </c>
      <c r="N290" s="90">
        <v>7.3199999915956007E-2</v>
      </c>
      <c r="O290" s="91">
        <v>121.05000000000001</v>
      </c>
      <c r="P290" s="103">
        <v>91.508330000000001</v>
      </c>
      <c r="Q290" s="91"/>
      <c r="R290" s="91">
        <v>0.4235876830000001</v>
      </c>
      <c r="S290" s="92">
        <v>1.0087500000000001E-7</v>
      </c>
      <c r="T290" s="92">
        <f t="shared" si="7"/>
        <v>2.3346780962573343E-3</v>
      </c>
      <c r="U290" s="92">
        <f>R290/'סכום נכסי הקרן'!$C$42</f>
        <v>5.726951353327434E-4</v>
      </c>
    </row>
    <row r="291" spans="2:21">
      <c r="B291" s="87" t="s">
        <v>710</v>
      </c>
      <c r="C291" s="88" t="s">
        <v>711</v>
      </c>
      <c r="D291" s="89" t="s">
        <v>28</v>
      </c>
      <c r="E291" s="89" t="s">
        <v>631</v>
      </c>
      <c r="F291" s="88"/>
      <c r="G291" s="89" t="s">
        <v>702</v>
      </c>
      <c r="H291" s="88" t="s">
        <v>636</v>
      </c>
      <c r="I291" s="88" t="s">
        <v>633</v>
      </c>
      <c r="J291" s="102"/>
      <c r="K291" s="91">
        <v>6.9099999875702283</v>
      </c>
      <c r="L291" s="89" t="s">
        <v>120</v>
      </c>
      <c r="M291" s="90">
        <v>6.3750000000000001E-2</v>
      </c>
      <c r="N291" s="90">
        <v>6.6199999882244259E-2</v>
      </c>
      <c r="O291" s="91">
        <v>40.672800000000009</v>
      </c>
      <c r="P291" s="103">
        <v>98.280749999999998</v>
      </c>
      <c r="Q291" s="91"/>
      <c r="R291" s="91">
        <v>0.15285879000000002</v>
      </c>
      <c r="S291" s="92">
        <v>5.8104000000000015E-8</v>
      </c>
      <c r="T291" s="92">
        <f t="shared" si="7"/>
        <v>8.42508135047448E-4</v>
      </c>
      <c r="U291" s="92">
        <f>R291/'סכום נכסי הקרן'!$C$42</f>
        <v>2.0666673970746546E-4</v>
      </c>
    </row>
    <row r="292" spans="2:21">
      <c r="B292" s="87" t="s">
        <v>712</v>
      </c>
      <c r="C292" s="88" t="s">
        <v>713</v>
      </c>
      <c r="D292" s="89" t="s">
        <v>28</v>
      </c>
      <c r="E292" s="89" t="s">
        <v>631</v>
      </c>
      <c r="F292" s="88"/>
      <c r="G292" s="89" t="s">
        <v>682</v>
      </c>
      <c r="H292" s="88" t="s">
        <v>636</v>
      </c>
      <c r="I292" s="88" t="s">
        <v>633</v>
      </c>
      <c r="J292" s="102"/>
      <c r="K292" s="91">
        <v>3.4599999959267702</v>
      </c>
      <c r="L292" s="89" t="s">
        <v>120</v>
      </c>
      <c r="M292" s="90">
        <v>8.1250000000000003E-2</v>
      </c>
      <c r="N292" s="90">
        <v>8.1599999894953534E-2</v>
      </c>
      <c r="O292" s="91">
        <v>96.840000000000018</v>
      </c>
      <c r="P292" s="103">
        <v>100.77016999999999</v>
      </c>
      <c r="Q292" s="91"/>
      <c r="R292" s="91">
        <v>0.37316821200000005</v>
      </c>
      <c r="S292" s="92">
        <v>5.5337142857142868E-8</v>
      </c>
      <c r="T292" s="92">
        <f t="shared" si="7"/>
        <v>2.0567823044465466E-3</v>
      </c>
      <c r="U292" s="92">
        <f>R292/'סכום נכסי הקרן'!$C$42</f>
        <v>5.0452746444286443E-4</v>
      </c>
    </row>
    <row r="293" spans="2:21">
      <c r="B293" s="87" t="s">
        <v>714</v>
      </c>
      <c r="C293" s="88" t="s">
        <v>715</v>
      </c>
      <c r="D293" s="89" t="s">
        <v>28</v>
      </c>
      <c r="E293" s="89" t="s">
        <v>631</v>
      </c>
      <c r="F293" s="88"/>
      <c r="G293" s="89" t="s">
        <v>682</v>
      </c>
      <c r="H293" s="88" t="s">
        <v>643</v>
      </c>
      <c r="I293" s="88" t="s">
        <v>633</v>
      </c>
      <c r="J293" s="102"/>
      <c r="K293" s="91">
        <v>4.1999999982587788</v>
      </c>
      <c r="L293" s="89" t="s">
        <v>122</v>
      </c>
      <c r="M293" s="90">
        <v>7.2499999999999995E-2</v>
      </c>
      <c r="N293" s="90">
        <v>7.5999999976783708E-2</v>
      </c>
      <c r="O293" s="91">
        <v>172.85940000000002</v>
      </c>
      <c r="P293" s="103">
        <v>98.366420000000005</v>
      </c>
      <c r="Q293" s="91"/>
      <c r="R293" s="91">
        <v>0.68917132600000008</v>
      </c>
      <c r="S293" s="92">
        <v>1.3828752000000001E-7</v>
      </c>
      <c r="T293" s="92">
        <f t="shared" si="7"/>
        <v>3.7984891061641716E-3</v>
      </c>
      <c r="U293" s="92">
        <f>R293/'סכום נכסי הקרן'!$C$42</f>
        <v>9.3176709722935013E-4</v>
      </c>
    </row>
    <row r="294" spans="2:21">
      <c r="B294" s="87" t="s">
        <v>716</v>
      </c>
      <c r="C294" s="88" t="s">
        <v>717</v>
      </c>
      <c r="D294" s="89" t="s">
        <v>28</v>
      </c>
      <c r="E294" s="89" t="s">
        <v>631</v>
      </c>
      <c r="F294" s="88"/>
      <c r="G294" s="89" t="s">
        <v>682</v>
      </c>
      <c r="H294" s="88" t="s">
        <v>643</v>
      </c>
      <c r="I294" s="88" t="s">
        <v>633</v>
      </c>
      <c r="J294" s="102"/>
      <c r="K294" s="91">
        <v>7.0000000027585427</v>
      </c>
      <c r="L294" s="89" t="s">
        <v>120</v>
      </c>
      <c r="M294" s="90">
        <v>7.1190000000000003E-2</v>
      </c>
      <c r="N294" s="90">
        <v>7.6600000022620046E-2</v>
      </c>
      <c r="O294" s="91">
        <v>96.840000000000018</v>
      </c>
      <c r="P294" s="103">
        <v>97.892080000000007</v>
      </c>
      <c r="Q294" s="91"/>
      <c r="R294" s="91">
        <v>0.36251017300000005</v>
      </c>
      <c r="S294" s="92">
        <v>6.4560000000000017E-8</v>
      </c>
      <c r="T294" s="92">
        <f t="shared" si="7"/>
        <v>1.9980386459290808E-3</v>
      </c>
      <c r="U294" s="92">
        <f>R294/'סכום נכסי הקרן'!$C$42</f>
        <v>4.9011768027667417E-4</v>
      </c>
    </row>
    <row r="295" spans="2:21">
      <c r="B295" s="87" t="s">
        <v>718</v>
      </c>
      <c r="C295" s="88" t="s">
        <v>719</v>
      </c>
      <c r="D295" s="89" t="s">
        <v>28</v>
      </c>
      <c r="E295" s="89" t="s">
        <v>631</v>
      </c>
      <c r="F295" s="88"/>
      <c r="G295" s="89" t="s">
        <v>707</v>
      </c>
      <c r="H295" s="88" t="s">
        <v>643</v>
      </c>
      <c r="I295" s="88" t="s">
        <v>633</v>
      </c>
      <c r="J295" s="102"/>
      <c r="K295" s="91">
        <v>3.0500000025795306</v>
      </c>
      <c r="L295" s="89" t="s">
        <v>120</v>
      </c>
      <c r="M295" s="90">
        <v>2.6249999999999999E-2</v>
      </c>
      <c r="N295" s="90">
        <v>7.6100000054292988E-2</v>
      </c>
      <c r="O295" s="91">
        <v>122.76891000000002</v>
      </c>
      <c r="P295" s="103">
        <v>86.704629999999995</v>
      </c>
      <c r="Q295" s="91"/>
      <c r="R295" s="91">
        <v>0.40705073900000011</v>
      </c>
      <c r="S295" s="92">
        <v>9.8873785610221067E-8</v>
      </c>
      <c r="T295" s="92">
        <f t="shared" si="7"/>
        <v>2.2435318177291314E-3</v>
      </c>
      <c r="U295" s="92">
        <f>R295/'סכום נכסי הקרן'!$C$42</f>
        <v>5.50337007931598E-4</v>
      </c>
    </row>
    <row r="296" spans="2:21">
      <c r="B296" s="87" t="s">
        <v>720</v>
      </c>
      <c r="C296" s="88" t="s">
        <v>721</v>
      </c>
      <c r="D296" s="89" t="s">
        <v>28</v>
      </c>
      <c r="E296" s="89" t="s">
        <v>631</v>
      </c>
      <c r="F296" s="88"/>
      <c r="G296" s="89" t="s">
        <v>707</v>
      </c>
      <c r="H296" s="88" t="s">
        <v>643</v>
      </c>
      <c r="I296" s="88" t="s">
        <v>633</v>
      </c>
      <c r="J296" s="102"/>
      <c r="K296" s="91">
        <v>1.8899999994064383</v>
      </c>
      <c r="L296" s="89" t="s">
        <v>120</v>
      </c>
      <c r="M296" s="90">
        <v>7.0499999999999993E-2</v>
      </c>
      <c r="N296" s="90">
        <v>6.9300000050182872E-2</v>
      </c>
      <c r="O296" s="91">
        <v>48.420000000000009</v>
      </c>
      <c r="P296" s="103">
        <v>100.08857999999999</v>
      </c>
      <c r="Q296" s="91"/>
      <c r="R296" s="91">
        <v>0.18532209900000007</v>
      </c>
      <c r="S296" s="92">
        <v>6.0997578741298214E-8</v>
      </c>
      <c r="T296" s="92">
        <f t="shared" si="7"/>
        <v>1.0214353784402492E-3</v>
      </c>
      <c r="U296" s="92">
        <f>R296/'סכום נכסי הקרן'!$C$42</f>
        <v>2.5055748508851964E-4</v>
      </c>
    </row>
    <row r="297" spans="2:21">
      <c r="B297" s="87" t="s">
        <v>722</v>
      </c>
      <c r="C297" s="88" t="s">
        <v>723</v>
      </c>
      <c r="D297" s="89" t="s">
        <v>28</v>
      </c>
      <c r="E297" s="89" t="s">
        <v>631</v>
      </c>
      <c r="F297" s="88"/>
      <c r="G297" s="89" t="s">
        <v>649</v>
      </c>
      <c r="H297" s="88" t="s">
        <v>643</v>
      </c>
      <c r="I297" s="88" t="s">
        <v>285</v>
      </c>
      <c r="J297" s="102"/>
      <c r="K297" s="91">
        <v>3.3999999964920806</v>
      </c>
      <c r="L297" s="89" t="s">
        <v>120</v>
      </c>
      <c r="M297" s="90">
        <v>5.5E-2</v>
      </c>
      <c r="N297" s="90">
        <v>9.5399999917563913E-2</v>
      </c>
      <c r="O297" s="91">
        <v>33.893999999999998</v>
      </c>
      <c r="P297" s="103">
        <v>87.977109999999996</v>
      </c>
      <c r="Q297" s="91"/>
      <c r="R297" s="91">
        <v>0.114027711</v>
      </c>
      <c r="S297" s="92">
        <v>3.3893999999999999E-8</v>
      </c>
      <c r="T297" s="92">
        <f t="shared" si="7"/>
        <v>6.2848380612158029E-4</v>
      </c>
      <c r="U297" s="92">
        <f>R297/'סכום נכסי הקרן'!$C$42</f>
        <v>1.5416670031651497E-4</v>
      </c>
    </row>
    <row r="298" spans="2:21">
      <c r="B298" s="87" t="s">
        <v>724</v>
      </c>
      <c r="C298" s="88" t="s">
        <v>725</v>
      </c>
      <c r="D298" s="89" t="s">
        <v>28</v>
      </c>
      <c r="E298" s="89" t="s">
        <v>631</v>
      </c>
      <c r="F298" s="88"/>
      <c r="G298" s="89" t="s">
        <v>649</v>
      </c>
      <c r="H298" s="88" t="s">
        <v>643</v>
      </c>
      <c r="I298" s="88" t="s">
        <v>285</v>
      </c>
      <c r="J298" s="102"/>
      <c r="K298" s="91">
        <v>2.9799999988830246</v>
      </c>
      <c r="L298" s="89" t="s">
        <v>120</v>
      </c>
      <c r="M298" s="90">
        <v>0.06</v>
      </c>
      <c r="N298" s="90">
        <v>9.0699999955320965E-2</v>
      </c>
      <c r="O298" s="91">
        <v>152.57142000000002</v>
      </c>
      <c r="P298" s="103">
        <v>92.069670000000002</v>
      </c>
      <c r="Q298" s="91"/>
      <c r="R298" s="91">
        <v>0.53716492000000016</v>
      </c>
      <c r="S298" s="92">
        <v>2.0342856000000003E-7</v>
      </c>
      <c r="T298" s="92">
        <f t="shared" si="7"/>
        <v>2.9606790356126178E-3</v>
      </c>
      <c r="U298" s="92">
        <f>R298/'סכום נכסי הקרן'!$C$42</f>
        <v>7.2625278992213349E-4</v>
      </c>
    </row>
    <row r="299" spans="2:21">
      <c r="B299" s="87" t="s">
        <v>726</v>
      </c>
      <c r="C299" s="88" t="s">
        <v>727</v>
      </c>
      <c r="D299" s="89" t="s">
        <v>28</v>
      </c>
      <c r="E299" s="89" t="s">
        <v>631</v>
      </c>
      <c r="F299" s="88"/>
      <c r="G299" s="89" t="s">
        <v>728</v>
      </c>
      <c r="H299" s="88" t="s">
        <v>643</v>
      </c>
      <c r="I299" s="88" t="s">
        <v>285</v>
      </c>
      <c r="J299" s="102"/>
      <c r="K299" s="91">
        <v>6.0900000019235048</v>
      </c>
      <c r="L299" s="89" t="s">
        <v>122</v>
      </c>
      <c r="M299" s="90">
        <v>6.6250000000000003E-2</v>
      </c>
      <c r="N299" s="90">
        <v>6.4600000021982906E-2</v>
      </c>
      <c r="O299" s="91">
        <v>193.68000000000004</v>
      </c>
      <c r="P299" s="103">
        <v>101.98945000000001</v>
      </c>
      <c r="Q299" s="91"/>
      <c r="R299" s="91">
        <v>0.80062169400000016</v>
      </c>
      <c r="S299" s="92">
        <v>2.5824000000000007E-7</v>
      </c>
      <c r="T299" s="92">
        <f t="shared" si="7"/>
        <v>4.4127674325465261E-3</v>
      </c>
      <c r="U299" s="92">
        <f>R299/'סכום נכסי הקרן'!$C$42</f>
        <v>1.0824492018944286E-3</v>
      </c>
    </row>
    <row r="300" spans="2:21">
      <c r="B300" s="87" t="s">
        <v>729</v>
      </c>
      <c r="C300" s="88" t="s">
        <v>730</v>
      </c>
      <c r="D300" s="89" t="s">
        <v>28</v>
      </c>
      <c r="E300" s="89" t="s">
        <v>631</v>
      </c>
      <c r="F300" s="88"/>
      <c r="G300" s="89" t="s">
        <v>707</v>
      </c>
      <c r="H300" s="88" t="s">
        <v>643</v>
      </c>
      <c r="I300" s="88" t="s">
        <v>285</v>
      </c>
      <c r="J300" s="102"/>
      <c r="K300" s="91">
        <v>1.3299999988251363</v>
      </c>
      <c r="L300" s="89" t="s">
        <v>120</v>
      </c>
      <c r="M300" s="90">
        <v>4.2500000000000003E-2</v>
      </c>
      <c r="N300" s="90">
        <v>7.6199999912140617E-2</v>
      </c>
      <c r="O300" s="91">
        <v>106.52400000000002</v>
      </c>
      <c r="P300" s="103">
        <v>96.11806</v>
      </c>
      <c r="Q300" s="91"/>
      <c r="R300" s="91">
        <v>0.39153476200000004</v>
      </c>
      <c r="S300" s="92">
        <v>2.2426105263157898E-7</v>
      </c>
      <c r="T300" s="92">
        <f t="shared" si="7"/>
        <v>2.1580127785838575E-3</v>
      </c>
      <c r="U300" s="92">
        <f>R300/'סכום נכסי הקרן'!$C$42</f>
        <v>5.2935923897263896E-4</v>
      </c>
    </row>
    <row r="301" spans="2:21">
      <c r="B301" s="87" t="s">
        <v>731</v>
      </c>
      <c r="C301" s="88" t="s">
        <v>732</v>
      </c>
      <c r="D301" s="89" t="s">
        <v>28</v>
      </c>
      <c r="E301" s="89" t="s">
        <v>631</v>
      </c>
      <c r="F301" s="88"/>
      <c r="G301" s="89" t="s">
        <v>707</v>
      </c>
      <c r="H301" s="88" t="s">
        <v>643</v>
      </c>
      <c r="I301" s="88" t="s">
        <v>285</v>
      </c>
      <c r="J301" s="102"/>
      <c r="K301" s="91">
        <v>4.5599999885014952</v>
      </c>
      <c r="L301" s="89" t="s">
        <v>120</v>
      </c>
      <c r="M301" s="90">
        <v>3.125E-2</v>
      </c>
      <c r="N301" s="90">
        <v>7.6599999780483111E-2</v>
      </c>
      <c r="O301" s="91">
        <v>48.420000000000009</v>
      </c>
      <c r="P301" s="103">
        <v>82.666330000000002</v>
      </c>
      <c r="Q301" s="91"/>
      <c r="R301" s="91">
        <v>0.15306339600000005</v>
      </c>
      <c r="S301" s="92">
        <v>6.4560000000000017E-8</v>
      </c>
      <c r="T301" s="92">
        <f t="shared" si="7"/>
        <v>8.4363585704158085E-4</v>
      </c>
      <c r="U301" s="92">
        <f>R301/'סכום נכסי הקרן'!$C$42</f>
        <v>2.0694336923557171E-4</v>
      </c>
    </row>
    <row r="302" spans="2:21">
      <c r="B302" s="87" t="s">
        <v>733</v>
      </c>
      <c r="C302" s="88" t="s">
        <v>734</v>
      </c>
      <c r="D302" s="89" t="s">
        <v>28</v>
      </c>
      <c r="E302" s="89" t="s">
        <v>631</v>
      </c>
      <c r="F302" s="88"/>
      <c r="G302" s="89" t="s">
        <v>728</v>
      </c>
      <c r="H302" s="88" t="s">
        <v>643</v>
      </c>
      <c r="I302" s="88" t="s">
        <v>633</v>
      </c>
      <c r="J302" s="102"/>
      <c r="K302" s="91">
        <v>4.3599999990037634</v>
      </c>
      <c r="L302" s="89" t="s">
        <v>122</v>
      </c>
      <c r="M302" s="90">
        <v>4.8750000000000002E-2</v>
      </c>
      <c r="N302" s="90">
        <v>5.7099999976626743E-2</v>
      </c>
      <c r="O302" s="91">
        <v>132.67080000000004</v>
      </c>
      <c r="P302" s="103">
        <v>97.068420000000003</v>
      </c>
      <c r="Q302" s="91"/>
      <c r="R302" s="91">
        <v>0.52196408200000011</v>
      </c>
      <c r="S302" s="92">
        <v>1.3267080000000005E-7</v>
      </c>
      <c r="T302" s="92">
        <f t="shared" si="7"/>
        <v>2.8768969405526057E-3</v>
      </c>
      <c r="U302" s="92">
        <f>R302/'סכום נכסי הקרן'!$C$42</f>
        <v>7.0570109230447373E-4</v>
      </c>
    </row>
    <row r="303" spans="2:21">
      <c r="B303" s="87" t="s">
        <v>735</v>
      </c>
      <c r="C303" s="88" t="s">
        <v>736</v>
      </c>
      <c r="D303" s="89" t="s">
        <v>28</v>
      </c>
      <c r="E303" s="89" t="s">
        <v>631</v>
      </c>
      <c r="F303" s="88"/>
      <c r="G303" s="89" t="s">
        <v>737</v>
      </c>
      <c r="H303" s="88" t="s">
        <v>643</v>
      </c>
      <c r="I303" s="88" t="s">
        <v>633</v>
      </c>
      <c r="J303" s="102"/>
      <c r="K303" s="91">
        <v>7.2499999928931187</v>
      </c>
      <c r="L303" s="89" t="s">
        <v>120</v>
      </c>
      <c r="M303" s="90">
        <v>5.9000000000000004E-2</v>
      </c>
      <c r="N303" s="90">
        <v>6.6399999936647233E-2</v>
      </c>
      <c r="O303" s="91">
        <v>135.57599999999999</v>
      </c>
      <c r="P303" s="103">
        <v>94.992279999999994</v>
      </c>
      <c r="Q303" s="91"/>
      <c r="R303" s="91">
        <v>0.49248045800000007</v>
      </c>
      <c r="S303" s="92">
        <v>2.7115199999999999E-7</v>
      </c>
      <c r="T303" s="92">
        <f t="shared" si="7"/>
        <v>2.7143927556726902E-3</v>
      </c>
      <c r="U303" s="92">
        <f>R303/'סכום נכסי הקרן'!$C$42</f>
        <v>6.6583891331665893E-4</v>
      </c>
    </row>
    <row r="304" spans="2:21">
      <c r="B304" s="87" t="s">
        <v>738</v>
      </c>
      <c r="C304" s="88" t="s">
        <v>739</v>
      </c>
      <c r="D304" s="89" t="s">
        <v>28</v>
      </c>
      <c r="E304" s="89" t="s">
        <v>631</v>
      </c>
      <c r="F304" s="88"/>
      <c r="G304" s="89" t="s">
        <v>740</v>
      </c>
      <c r="H304" s="88" t="s">
        <v>643</v>
      </c>
      <c r="I304" s="88" t="s">
        <v>633</v>
      </c>
      <c r="J304" s="102"/>
      <c r="K304" s="91">
        <v>6.8599999908664504</v>
      </c>
      <c r="L304" s="89" t="s">
        <v>120</v>
      </c>
      <c r="M304" s="90">
        <v>3.15E-2</v>
      </c>
      <c r="N304" s="90">
        <v>7.1899999898125802E-2</v>
      </c>
      <c r="O304" s="91">
        <v>96.840000000000018</v>
      </c>
      <c r="P304" s="103">
        <v>76.870750000000001</v>
      </c>
      <c r="Q304" s="91"/>
      <c r="R304" s="91">
        <v>0.28466481000000005</v>
      </c>
      <c r="S304" s="92">
        <v>1.4935985329296528E-7</v>
      </c>
      <c r="T304" s="92">
        <f t="shared" si="7"/>
        <v>1.5689802214628032E-3</v>
      </c>
      <c r="U304" s="92">
        <f>R304/'סכום נכסי הקרן'!$C$42</f>
        <v>3.8486990635046314E-4</v>
      </c>
    </row>
    <row r="305" spans="2:21">
      <c r="B305" s="87" t="s">
        <v>741</v>
      </c>
      <c r="C305" s="88" t="s">
        <v>742</v>
      </c>
      <c r="D305" s="89" t="s">
        <v>28</v>
      </c>
      <c r="E305" s="89" t="s">
        <v>631</v>
      </c>
      <c r="F305" s="88"/>
      <c r="G305" s="89" t="s">
        <v>743</v>
      </c>
      <c r="H305" s="88" t="s">
        <v>643</v>
      </c>
      <c r="I305" s="88" t="s">
        <v>285</v>
      </c>
      <c r="J305" s="102"/>
      <c r="K305" s="91">
        <v>7.209999991470454</v>
      </c>
      <c r="L305" s="89" t="s">
        <v>120</v>
      </c>
      <c r="M305" s="90">
        <v>6.25E-2</v>
      </c>
      <c r="N305" s="90">
        <v>6.739999991822189E-2</v>
      </c>
      <c r="O305" s="91">
        <v>121.05000000000001</v>
      </c>
      <c r="P305" s="103">
        <v>98.270499999999998</v>
      </c>
      <c r="Q305" s="91"/>
      <c r="R305" s="91">
        <v>0.45488942800000004</v>
      </c>
      <c r="S305" s="92">
        <v>2.0175000000000002E-7</v>
      </c>
      <c r="T305" s="92">
        <f t="shared" si="7"/>
        <v>2.5072031751466849E-3</v>
      </c>
      <c r="U305" s="92">
        <f>R305/'סכום נכסי הקרן'!$C$42</f>
        <v>6.1501543360479205E-4</v>
      </c>
    </row>
    <row r="306" spans="2:21">
      <c r="B306" s="87" t="s">
        <v>744</v>
      </c>
      <c r="C306" s="88" t="s">
        <v>745</v>
      </c>
      <c r="D306" s="89" t="s">
        <v>28</v>
      </c>
      <c r="E306" s="89" t="s">
        <v>631</v>
      </c>
      <c r="F306" s="88"/>
      <c r="G306" s="89" t="s">
        <v>694</v>
      </c>
      <c r="H306" s="88" t="s">
        <v>643</v>
      </c>
      <c r="I306" s="88" t="s">
        <v>285</v>
      </c>
      <c r="J306" s="102"/>
      <c r="K306" s="91">
        <v>4.3699999975183994</v>
      </c>
      <c r="L306" s="89" t="s">
        <v>120</v>
      </c>
      <c r="M306" s="90">
        <v>4.4999999999999998E-2</v>
      </c>
      <c r="N306" s="90">
        <v>6.9799999950367994E-2</v>
      </c>
      <c r="O306" s="91">
        <v>146.02019400000003</v>
      </c>
      <c r="P306" s="103">
        <v>90.208500000000001</v>
      </c>
      <c r="Q306" s="91"/>
      <c r="R306" s="91">
        <v>0.50370732500000015</v>
      </c>
      <c r="S306" s="92">
        <v>2.4336699000000003E-7</v>
      </c>
      <c r="T306" s="92">
        <f t="shared" si="7"/>
        <v>2.776271609866131E-3</v>
      </c>
      <c r="U306" s="92">
        <f>R306/'סכום נכסי הקרן'!$C$42</f>
        <v>6.8101775909987726E-4</v>
      </c>
    </row>
    <row r="307" spans="2:21">
      <c r="B307" s="87" t="s">
        <v>746</v>
      </c>
      <c r="C307" s="88" t="s">
        <v>747</v>
      </c>
      <c r="D307" s="89" t="s">
        <v>28</v>
      </c>
      <c r="E307" s="89" t="s">
        <v>631</v>
      </c>
      <c r="F307" s="88"/>
      <c r="G307" s="89" t="s">
        <v>649</v>
      </c>
      <c r="H307" s="88" t="s">
        <v>643</v>
      </c>
      <c r="I307" s="88" t="s">
        <v>285</v>
      </c>
      <c r="J307" s="102"/>
      <c r="K307" s="91">
        <v>6.930000010916717</v>
      </c>
      <c r="L307" s="89" t="s">
        <v>120</v>
      </c>
      <c r="M307" s="90">
        <v>0.04</v>
      </c>
      <c r="N307" s="90">
        <v>6.550000006822948E-2</v>
      </c>
      <c r="O307" s="91">
        <v>72.63000000000001</v>
      </c>
      <c r="P307" s="103">
        <v>84.433329999999998</v>
      </c>
      <c r="Q307" s="91"/>
      <c r="R307" s="91">
        <v>0.23450270800000006</v>
      </c>
      <c r="S307" s="92">
        <v>7.2630000000000009E-8</v>
      </c>
      <c r="T307" s="92">
        <f t="shared" si="7"/>
        <v>1.2925029642106697E-3</v>
      </c>
      <c r="U307" s="92">
        <f>R307/'סכום נכסי הקרן'!$C$42</f>
        <v>3.1705020113617139E-4</v>
      </c>
    </row>
    <row r="308" spans="2:21">
      <c r="B308" s="87" t="s">
        <v>748</v>
      </c>
      <c r="C308" s="88" t="s">
        <v>749</v>
      </c>
      <c r="D308" s="89" t="s">
        <v>28</v>
      </c>
      <c r="E308" s="89" t="s">
        <v>631</v>
      </c>
      <c r="F308" s="88"/>
      <c r="G308" s="89" t="s">
        <v>649</v>
      </c>
      <c r="H308" s="88" t="s">
        <v>643</v>
      </c>
      <c r="I308" s="88" t="s">
        <v>285</v>
      </c>
      <c r="J308" s="102"/>
      <c r="K308" s="91">
        <v>2.9499999981884102</v>
      </c>
      <c r="L308" s="89" t="s">
        <v>120</v>
      </c>
      <c r="M308" s="90">
        <v>6.8750000000000006E-2</v>
      </c>
      <c r="N308" s="90">
        <v>6.8399999963341937E-2</v>
      </c>
      <c r="O308" s="91">
        <v>121.05000000000001</v>
      </c>
      <c r="P308" s="103">
        <v>101.36229</v>
      </c>
      <c r="Q308" s="91"/>
      <c r="R308" s="91">
        <v>0.46920118300000008</v>
      </c>
      <c r="S308" s="92">
        <v>1.781892265071379E-7</v>
      </c>
      <c r="T308" s="92">
        <f t="shared" si="7"/>
        <v>2.5860849327106828E-3</v>
      </c>
      <c r="U308" s="92">
        <f>R308/'סכום נכסי הקרן'!$C$42</f>
        <v>6.3436508137671289E-4</v>
      </c>
    </row>
    <row r="309" spans="2:21">
      <c r="B309" s="87" t="s">
        <v>750</v>
      </c>
      <c r="C309" s="88" t="s">
        <v>751</v>
      </c>
      <c r="D309" s="89" t="s">
        <v>28</v>
      </c>
      <c r="E309" s="89" t="s">
        <v>631</v>
      </c>
      <c r="F309" s="88"/>
      <c r="G309" s="89" t="s">
        <v>702</v>
      </c>
      <c r="H309" s="88" t="s">
        <v>643</v>
      </c>
      <c r="I309" s="88" t="s">
        <v>285</v>
      </c>
      <c r="J309" s="102"/>
      <c r="K309" s="91">
        <v>4.25</v>
      </c>
      <c r="L309" s="89" t="s">
        <v>120</v>
      </c>
      <c r="M309" s="90">
        <v>7.0499999999999993E-2</v>
      </c>
      <c r="N309" s="90">
        <v>7.0599999935246044E-2</v>
      </c>
      <c r="O309" s="91">
        <v>14.526000000000002</v>
      </c>
      <c r="P309" s="103">
        <v>100.08575</v>
      </c>
      <c r="Q309" s="91"/>
      <c r="R309" s="91">
        <v>5.5595056000000004E-2</v>
      </c>
      <c r="S309" s="92">
        <v>2.0751428571428572E-8</v>
      </c>
      <c r="T309" s="92">
        <f t="shared" si="7"/>
        <v>3.0642193980744207E-4</v>
      </c>
      <c r="U309" s="92">
        <f>R309/'סכום נכסי הקרן'!$C$42</f>
        <v>7.5165117867110985E-5</v>
      </c>
    </row>
    <row r="310" spans="2:21">
      <c r="B310" s="87" t="s">
        <v>752</v>
      </c>
      <c r="C310" s="88" t="s">
        <v>753</v>
      </c>
      <c r="D310" s="89" t="s">
        <v>28</v>
      </c>
      <c r="E310" s="89" t="s">
        <v>631</v>
      </c>
      <c r="F310" s="88"/>
      <c r="G310" s="89" t="s">
        <v>682</v>
      </c>
      <c r="H310" s="88" t="s">
        <v>643</v>
      </c>
      <c r="I310" s="88" t="s">
        <v>633</v>
      </c>
      <c r="J310" s="102"/>
      <c r="K310" s="91">
        <v>3.7600000006136787</v>
      </c>
      <c r="L310" s="89" t="s">
        <v>123</v>
      </c>
      <c r="M310" s="90">
        <v>7.4160000000000004E-2</v>
      </c>
      <c r="N310" s="90">
        <v>7.5800000017131858E-2</v>
      </c>
      <c r="O310" s="91">
        <v>164.62799999999999</v>
      </c>
      <c r="P310" s="103">
        <v>101.56543000000001</v>
      </c>
      <c r="Q310" s="91"/>
      <c r="R310" s="91">
        <v>0.78216887700000004</v>
      </c>
      <c r="S310" s="92">
        <v>2.5327384615384614E-7</v>
      </c>
      <c r="T310" s="92">
        <f t="shared" si="7"/>
        <v>4.3110614826496188E-3</v>
      </c>
      <c r="U310" s="92">
        <f>R310/'סכום נכסי הקרן'!$C$42</f>
        <v>1.0575007934462883E-3</v>
      </c>
    </row>
    <row r="311" spans="2:21">
      <c r="B311" s="87" t="s">
        <v>754</v>
      </c>
      <c r="C311" s="88" t="s">
        <v>755</v>
      </c>
      <c r="D311" s="89" t="s">
        <v>28</v>
      </c>
      <c r="E311" s="89" t="s">
        <v>631</v>
      </c>
      <c r="F311" s="88"/>
      <c r="G311" s="89" t="s">
        <v>679</v>
      </c>
      <c r="H311" s="88" t="s">
        <v>643</v>
      </c>
      <c r="I311" s="88" t="s">
        <v>633</v>
      </c>
      <c r="J311" s="102"/>
      <c r="K311" s="91">
        <v>3.0999999971996672</v>
      </c>
      <c r="L311" s="89" t="s">
        <v>120</v>
      </c>
      <c r="M311" s="90">
        <v>4.7E-2</v>
      </c>
      <c r="N311" s="90">
        <v>7.8399999945237941E-2</v>
      </c>
      <c r="O311" s="91">
        <v>91.998000000000005</v>
      </c>
      <c r="P311" s="103">
        <v>91.355890000000002</v>
      </c>
      <c r="Q311" s="91"/>
      <c r="R311" s="91">
        <v>0.32139033900000002</v>
      </c>
      <c r="S311" s="92">
        <v>1.8551724137931036E-7</v>
      </c>
      <c r="T311" s="92">
        <f t="shared" si="7"/>
        <v>1.7713994408378941E-3</v>
      </c>
      <c r="U311" s="92">
        <f>R311/'סכום נכסי הקרן'!$C$42</f>
        <v>4.3452321933600994E-4</v>
      </c>
    </row>
    <row r="312" spans="2:21">
      <c r="B312" s="87" t="s">
        <v>756</v>
      </c>
      <c r="C312" s="88" t="s">
        <v>757</v>
      </c>
      <c r="D312" s="89" t="s">
        <v>28</v>
      </c>
      <c r="E312" s="89" t="s">
        <v>631</v>
      </c>
      <c r="F312" s="88"/>
      <c r="G312" s="89" t="s">
        <v>707</v>
      </c>
      <c r="H312" s="88" t="s">
        <v>643</v>
      </c>
      <c r="I312" s="88" t="s">
        <v>633</v>
      </c>
      <c r="J312" s="102"/>
      <c r="K312" s="91">
        <v>3.910000004554345</v>
      </c>
      <c r="L312" s="89" t="s">
        <v>120</v>
      </c>
      <c r="M312" s="90">
        <v>7.9500000000000001E-2</v>
      </c>
      <c r="N312" s="90">
        <v>8.180000012239802E-2</v>
      </c>
      <c r="O312" s="91">
        <v>72.63000000000001</v>
      </c>
      <c r="P312" s="103">
        <v>101.19292</v>
      </c>
      <c r="Q312" s="91"/>
      <c r="R312" s="91">
        <v>0.28105029200000009</v>
      </c>
      <c r="S312" s="92">
        <v>1.1173846153846155E-7</v>
      </c>
      <c r="T312" s="92">
        <f t="shared" si="7"/>
        <v>1.5490581690948929E-3</v>
      </c>
      <c r="U312" s="92">
        <f>R312/'סכום נכסי הקרן'!$C$42</f>
        <v>3.7998303886528981E-4</v>
      </c>
    </row>
    <row r="313" spans="2:21">
      <c r="B313" s="87" t="s">
        <v>758</v>
      </c>
      <c r="C313" s="88" t="s">
        <v>759</v>
      </c>
      <c r="D313" s="89" t="s">
        <v>28</v>
      </c>
      <c r="E313" s="89" t="s">
        <v>631</v>
      </c>
      <c r="F313" s="88"/>
      <c r="G313" s="89" t="s">
        <v>682</v>
      </c>
      <c r="H313" s="88" t="s">
        <v>760</v>
      </c>
      <c r="I313" s="88" t="s">
        <v>668</v>
      </c>
      <c r="J313" s="102"/>
      <c r="K313" s="91">
        <v>3.2900000008833401</v>
      </c>
      <c r="L313" s="89" t="s">
        <v>120</v>
      </c>
      <c r="M313" s="90">
        <v>6.8750000000000006E-2</v>
      </c>
      <c r="N313" s="90">
        <v>8.4800000054039634E-2</v>
      </c>
      <c r="O313" s="91">
        <v>52.293600000000005</v>
      </c>
      <c r="P313" s="103">
        <v>96.239750000000001</v>
      </c>
      <c r="Q313" s="91"/>
      <c r="R313" s="91">
        <v>0.19245132700000003</v>
      </c>
      <c r="S313" s="92">
        <v>1.0458720000000001E-7</v>
      </c>
      <c r="T313" s="92">
        <f t="shared" si="7"/>
        <v>1.0607293738108001E-3</v>
      </c>
      <c r="U313" s="92">
        <f>R313/'סכום נכסי הקרן'!$C$42</f>
        <v>2.6019627856183687E-4</v>
      </c>
    </row>
    <row r="314" spans="2:21">
      <c r="B314" s="87" t="s">
        <v>761</v>
      </c>
      <c r="C314" s="88" t="s">
        <v>762</v>
      </c>
      <c r="D314" s="89" t="s">
        <v>28</v>
      </c>
      <c r="E314" s="89" t="s">
        <v>631</v>
      </c>
      <c r="F314" s="88"/>
      <c r="G314" s="89" t="s">
        <v>661</v>
      </c>
      <c r="H314" s="88" t="s">
        <v>643</v>
      </c>
      <c r="I314" s="88" t="s">
        <v>285</v>
      </c>
      <c r="J314" s="102"/>
      <c r="K314" s="91">
        <v>1.8100000001317149</v>
      </c>
      <c r="L314" s="89" t="s">
        <v>120</v>
      </c>
      <c r="M314" s="90">
        <v>5.7500000000000002E-2</v>
      </c>
      <c r="N314" s="90">
        <v>7.9100000014488622E-2</v>
      </c>
      <c r="O314" s="91">
        <v>41.03595</v>
      </c>
      <c r="P314" s="103">
        <v>96.763720000000006</v>
      </c>
      <c r="Q314" s="91"/>
      <c r="R314" s="91">
        <v>0.15184305800000003</v>
      </c>
      <c r="S314" s="92">
        <v>5.8622785714285715E-8</v>
      </c>
      <c r="T314" s="92">
        <f t="shared" si="7"/>
        <v>8.3690974928874872E-4</v>
      </c>
      <c r="U314" s="92">
        <f>R314/'סכום נכסי הקרן'!$C$42</f>
        <v>2.0529345904197975E-4</v>
      </c>
    </row>
    <row r="315" spans="2:21">
      <c r="B315" s="87" t="s">
        <v>763</v>
      </c>
      <c r="C315" s="88" t="s">
        <v>764</v>
      </c>
      <c r="D315" s="89" t="s">
        <v>28</v>
      </c>
      <c r="E315" s="89" t="s">
        <v>631</v>
      </c>
      <c r="F315" s="88"/>
      <c r="G315" s="89" t="s">
        <v>728</v>
      </c>
      <c r="H315" s="88" t="s">
        <v>643</v>
      </c>
      <c r="I315" s="88" t="s">
        <v>633</v>
      </c>
      <c r="J315" s="102"/>
      <c r="K315" s="91">
        <v>3.9500000009063361</v>
      </c>
      <c r="L315" s="89" t="s">
        <v>122</v>
      </c>
      <c r="M315" s="90">
        <v>0.04</v>
      </c>
      <c r="N315" s="90">
        <v>6.0700000023564744E-2</v>
      </c>
      <c r="O315" s="91">
        <v>116.20800000000001</v>
      </c>
      <c r="P315" s="103">
        <v>93.701669999999993</v>
      </c>
      <c r="Q315" s="91"/>
      <c r="R315" s="91">
        <v>0.44133732800000008</v>
      </c>
      <c r="S315" s="92">
        <v>1.1620800000000002E-7</v>
      </c>
      <c r="T315" s="92">
        <f t="shared" si="7"/>
        <v>2.4325083898682166E-3</v>
      </c>
      <c r="U315" s="92">
        <f>R315/'סכום נכסי הקרן'!$C$42</f>
        <v>5.9669284762076363E-4</v>
      </c>
    </row>
    <row r="316" spans="2:21">
      <c r="B316" s="87" t="s">
        <v>765</v>
      </c>
      <c r="C316" s="88" t="s">
        <v>766</v>
      </c>
      <c r="D316" s="89" t="s">
        <v>28</v>
      </c>
      <c r="E316" s="89" t="s">
        <v>631</v>
      </c>
      <c r="F316" s="88"/>
      <c r="G316" s="89" t="s">
        <v>767</v>
      </c>
      <c r="H316" s="88" t="s">
        <v>643</v>
      </c>
      <c r="I316" s="88" t="s">
        <v>633</v>
      </c>
      <c r="J316" s="102"/>
      <c r="K316" s="91">
        <v>3.7399999988604344</v>
      </c>
      <c r="L316" s="89" t="s">
        <v>122</v>
      </c>
      <c r="M316" s="90">
        <v>4.6249999999999999E-2</v>
      </c>
      <c r="N316" s="90">
        <v>5.7099999972997244E-2</v>
      </c>
      <c r="O316" s="91">
        <v>99.26100000000001</v>
      </c>
      <c r="P316" s="103">
        <v>100.33504000000001</v>
      </c>
      <c r="Q316" s="91"/>
      <c r="R316" s="91">
        <v>0.40366267900000008</v>
      </c>
      <c r="S316" s="92">
        <v>1.6543500000000003E-7</v>
      </c>
      <c r="T316" s="92">
        <f t="shared" si="7"/>
        <v>2.2248579285008515E-3</v>
      </c>
      <c r="U316" s="92">
        <f>R316/'סכום נכסי הקרן'!$C$42</f>
        <v>5.457563141152117E-4</v>
      </c>
    </row>
    <row r="317" spans="2:21">
      <c r="B317" s="87" t="s">
        <v>768</v>
      </c>
      <c r="C317" s="88" t="s">
        <v>769</v>
      </c>
      <c r="D317" s="89" t="s">
        <v>28</v>
      </c>
      <c r="E317" s="89" t="s">
        <v>631</v>
      </c>
      <c r="F317" s="88"/>
      <c r="G317" s="89" t="s">
        <v>702</v>
      </c>
      <c r="H317" s="88" t="s">
        <v>643</v>
      </c>
      <c r="I317" s="88" t="s">
        <v>633</v>
      </c>
      <c r="J317" s="102"/>
      <c r="K317" s="91">
        <v>4.279999995991993</v>
      </c>
      <c r="L317" s="89" t="s">
        <v>122</v>
      </c>
      <c r="M317" s="90">
        <v>4.6249999999999999E-2</v>
      </c>
      <c r="N317" s="90">
        <v>7.3699999939879898E-2</v>
      </c>
      <c r="O317" s="91">
        <v>68.272200000000012</v>
      </c>
      <c r="P317" s="103">
        <v>90.165480000000002</v>
      </c>
      <c r="Q317" s="91"/>
      <c r="R317" s="91">
        <v>0.24950055000000004</v>
      </c>
      <c r="S317" s="92">
        <v>4.551480000000001E-8</v>
      </c>
      <c r="T317" s="92">
        <f t="shared" si="7"/>
        <v>1.3751662110750226E-3</v>
      </c>
      <c r="U317" s="92">
        <f>R317/'סכום נכסי הקרן'!$C$42</f>
        <v>3.3732744596316294E-4</v>
      </c>
    </row>
    <row r="318" spans="2:21">
      <c r="B318" s="87" t="s">
        <v>770</v>
      </c>
      <c r="C318" s="88" t="s">
        <v>771</v>
      </c>
      <c r="D318" s="89" t="s">
        <v>28</v>
      </c>
      <c r="E318" s="89" t="s">
        <v>631</v>
      </c>
      <c r="F318" s="88"/>
      <c r="G318" s="89" t="s">
        <v>728</v>
      </c>
      <c r="H318" s="88" t="s">
        <v>643</v>
      </c>
      <c r="I318" s="88" t="s">
        <v>633</v>
      </c>
      <c r="J318" s="102"/>
      <c r="K318" s="91">
        <v>6.7199999961424375</v>
      </c>
      <c r="L318" s="89" t="s">
        <v>122</v>
      </c>
      <c r="M318" s="90">
        <v>7.8750000000000001E-2</v>
      </c>
      <c r="N318" s="90">
        <v>7.6199999968842747E-2</v>
      </c>
      <c r="O318" s="91">
        <v>130.73400000000004</v>
      </c>
      <c r="P318" s="103">
        <v>101.75939</v>
      </c>
      <c r="Q318" s="91"/>
      <c r="R318" s="91">
        <v>0.53920061400000008</v>
      </c>
      <c r="S318" s="92">
        <v>1.7431200000000006E-7</v>
      </c>
      <c r="T318" s="92">
        <f t="shared" si="7"/>
        <v>2.9718991215197952E-3</v>
      </c>
      <c r="U318" s="92">
        <f>R318/'סכום נכסי הקרן'!$C$42</f>
        <v>7.2900507025892034E-4</v>
      </c>
    </row>
    <row r="319" spans="2:21">
      <c r="B319" s="87" t="s">
        <v>772</v>
      </c>
      <c r="C319" s="88" t="s">
        <v>773</v>
      </c>
      <c r="D319" s="89" t="s">
        <v>28</v>
      </c>
      <c r="E319" s="89" t="s">
        <v>631</v>
      </c>
      <c r="F319" s="88"/>
      <c r="G319" s="89" t="s">
        <v>774</v>
      </c>
      <c r="H319" s="88" t="s">
        <v>643</v>
      </c>
      <c r="I319" s="88" t="s">
        <v>285</v>
      </c>
      <c r="J319" s="102"/>
      <c r="K319" s="91">
        <v>7.0300000046199651</v>
      </c>
      <c r="L319" s="89" t="s">
        <v>120</v>
      </c>
      <c r="M319" s="90">
        <v>4.2790000000000002E-2</v>
      </c>
      <c r="N319" s="90">
        <v>6.6600000044606589E-2</v>
      </c>
      <c r="O319" s="91">
        <v>193.68000000000004</v>
      </c>
      <c r="P319" s="103">
        <v>84.753290000000007</v>
      </c>
      <c r="Q319" s="91"/>
      <c r="R319" s="91">
        <v>0.62771027000000001</v>
      </c>
      <c r="S319" s="92">
        <v>3.8826574633304582E-8</v>
      </c>
      <c r="T319" s="92">
        <f t="shared" si="7"/>
        <v>3.4597356745256847E-3</v>
      </c>
      <c r="U319" s="92">
        <f>R319/'סכום נכסי הקרן'!$C$42</f>
        <v>8.4867108382705929E-4</v>
      </c>
    </row>
    <row r="320" spans="2:21">
      <c r="B320" s="87" t="s">
        <v>775</v>
      </c>
      <c r="C320" s="88" t="s">
        <v>776</v>
      </c>
      <c r="D320" s="89" t="s">
        <v>28</v>
      </c>
      <c r="E320" s="89" t="s">
        <v>631</v>
      </c>
      <c r="F320" s="88"/>
      <c r="G320" s="89" t="s">
        <v>694</v>
      </c>
      <c r="H320" s="88" t="s">
        <v>777</v>
      </c>
      <c r="I320" s="88" t="s">
        <v>285</v>
      </c>
      <c r="J320" s="102"/>
      <c r="K320" s="91">
        <v>1.6099999930790416</v>
      </c>
      <c r="L320" s="89" t="s">
        <v>120</v>
      </c>
      <c r="M320" s="90">
        <v>6.5000000000000002E-2</v>
      </c>
      <c r="N320" s="90">
        <v>7.8499999784741856E-2</v>
      </c>
      <c r="O320" s="91">
        <v>48.420000000000009</v>
      </c>
      <c r="P320" s="103">
        <v>99.104830000000007</v>
      </c>
      <c r="Q320" s="91"/>
      <c r="R320" s="91">
        <v>0.18350060700000004</v>
      </c>
      <c r="S320" s="92">
        <v>9.6840000000000012E-8</v>
      </c>
      <c r="T320" s="92">
        <f t="shared" si="7"/>
        <v>1.0113959045707785E-3</v>
      </c>
      <c r="U320" s="92">
        <f>R320/'סכום נכסי הקרן'!$C$42</f>
        <v>2.48094808175774E-4</v>
      </c>
    </row>
    <row r="321" spans="2:21">
      <c r="B321" s="87" t="s">
        <v>778</v>
      </c>
      <c r="C321" s="88" t="s">
        <v>779</v>
      </c>
      <c r="D321" s="89" t="s">
        <v>28</v>
      </c>
      <c r="E321" s="89" t="s">
        <v>631</v>
      </c>
      <c r="F321" s="88"/>
      <c r="G321" s="89" t="s">
        <v>728</v>
      </c>
      <c r="H321" s="88" t="s">
        <v>777</v>
      </c>
      <c r="I321" s="88" t="s">
        <v>285</v>
      </c>
      <c r="J321" s="102"/>
      <c r="K321" s="91">
        <v>4.2299999965016513</v>
      </c>
      <c r="L321" s="89" t="s">
        <v>120</v>
      </c>
      <c r="M321" s="90">
        <v>4.1250000000000002E-2</v>
      </c>
      <c r="N321" s="90">
        <v>7.5299999942613299E-2</v>
      </c>
      <c r="O321" s="91">
        <v>173.34360000000004</v>
      </c>
      <c r="P321" s="103">
        <v>87.540130000000005</v>
      </c>
      <c r="Q321" s="91"/>
      <c r="R321" s="91">
        <v>0.58027366100000011</v>
      </c>
      <c r="S321" s="92">
        <v>4.3335900000000009E-7</v>
      </c>
      <c r="T321" s="92">
        <f t="shared" si="7"/>
        <v>3.19828045182266E-3</v>
      </c>
      <c r="U321" s="92">
        <f>R321/'סכום נכסי הקרן'!$C$42</f>
        <v>7.8453627466883039E-4</v>
      </c>
    </row>
    <row r="322" spans="2:21">
      <c r="B322" s="87" t="s">
        <v>780</v>
      </c>
      <c r="C322" s="88" t="s">
        <v>781</v>
      </c>
      <c r="D322" s="89" t="s">
        <v>28</v>
      </c>
      <c r="E322" s="89" t="s">
        <v>631</v>
      </c>
      <c r="F322" s="88"/>
      <c r="G322" s="89" t="s">
        <v>782</v>
      </c>
      <c r="H322" s="88" t="s">
        <v>777</v>
      </c>
      <c r="I322" s="88" t="s">
        <v>633</v>
      </c>
      <c r="J322" s="102"/>
      <c r="K322" s="91">
        <v>3.7900000010239294</v>
      </c>
      <c r="L322" s="89" t="s">
        <v>122</v>
      </c>
      <c r="M322" s="90">
        <v>3.125E-2</v>
      </c>
      <c r="N322" s="90">
        <v>6.7600000033372479E-2</v>
      </c>
      <c r="O322" s="91">
        <v>72.63000000000001</v>
      </c>
      <c r="P322" s="103">
        <v>89.575850000000003</v>
      </c>
      <c r="Q322" s="91"/>
      <c r="R322" s="91">
        <v>0.26369038699999997</v>
      </c>
      <c r="S322" s="92">
        <v>9.6840000000000012E-8</v>
      </c>
      <c r="T322" s="92">
        <f t="shared" si="7"/>
        <v>1.4533759961158255E-3</v>
      </c>
      <c r="U322" s="92">
        <f>R322/'סכום נכסי הקרן'!$C$42</f>
        <v>3.5651225927857877E-4</v>
      </c>
    </row>
    <row r="323" spans="2:21">
      <c r="B323" s="87" t="s">
        <v>783</v>
      </c>
      <c r="C323" s="88" t="s">
        <v>784</v>
      </c>
      <c r="D323" s="89" t="s">
        <v>28</v>
      </c>
      <c r="E323" s="89" t="s">
        <v>631</v>
      </c>
      <c r="F323" s="88"/>
      <c r="G323" s="89" t="s">
        <v>785</v>
      </c>
      <c r="H323" s="88" t="s">
        <v>777</v>
      </c>
      <c r="I323" s="88" t="s">
        <v>633</v>
      </c>
      <c r="J323" s="102"/>
      <c r="K323" s="91">
        <v>4.5699999963648814</v>
      </c>
      <c r="L323" s="89" t="s">
        <v>122</v>
      </c>
      <c r="M323" s="90">
        <v>6.6250000000000003E-2</v>
      </c>
      <c r="N323" s="90">
        <v>6.8399999957590274E-2</v>
      </c>
      <c r="O323" s="91">
        <v>82.313999999999993</v>
      </c>
      <c r="P323" s="103">
        <v>98.946749999999994</v>
      </c>
      <c r="Q323" s="91"/>
      <c r="R323" s="91">
        <v>0.33011296000000007</v>
      </c>
      <c r="S323" s="92">
        <v>1.0975199999999999E-7</v>
      </c>
      <c r="T323" s="92">
        <f t="shared" si="7"/>
        <v>1.8194757022778527E-3</v>
      </c>
      <c r="U323" s="92">
        <f>R323/'סכום נכסי הקרן'!$C$42</f>
        <v>4.4631629740351185E-4</v>
      </c>
    </row>
    <row r="324" spans="2:21">
      <c r="B324" s="87" t="s">
        <v>786</v>
      </c>
      <c r="C324" s="88" t="s">
        <v>787</v>
      </c>
      <c r="D324" s="89" t="s">
        <v>28</v>
      </c>
      <c r="E324" s="89" t="s">
        <v>631</v>
      </c>
      <c r="F324" s="88"/>
      <c r="G324" s="89" t="s">
        <v>682</v>
      </c>
      <c r="H324" s="88" t="s">
        <v>788</v>
      </c>
      <c r="I324" s="88" t="s">
        <v>668</v>
      </c>
      <c r="J324" s="102"/>
      <c r="K324" s="91">
        <v>4.7499999986355457</v>
      </c>
      <c r="L324" s="89" t="s">
        <v>120</v>
      </c>
      <c r="M324" s="90">
        <v>7.7499999999999999E-2</v>
      </c>
      <c r="N324" s="90">
        <v>8.7699999959066355E-2</v>
      </c>
      <c r="O324" s="91">
        <v>99.972774000000015</v>
      </c>
      <c r="P324" s="103">
        <v>95.854219999999998</v>
      </c>
      <c r="Q324" s="91"/>
      <c r="R324" s="91">
        <v>0.36644674999999999</v>
      </c>
      <c r="S324" s="92">
        <v>4.9986387000000009E-8</v>
      </c>
      <c r="T324" s="92">
        <f t="shared" si="7"/>
        <v>2.0197357831806622E-3</v>
      </c>
      <c r="U324" s="92">
        <f>R324/'סכום נכסי הקרן'!$C$42</f>
        <v>4.9543997501809781E-4</v>
      </c>
    </row>
    <row r="325" spans="2:21">
      <c r="B325" s="87" t="s">
        <v>789</v>
      </c>
      <c r="C325" s="88" t="s">
        <v>790</v>
      </c>
      <c r="D325" s="89" t="s">
        <v>28</v>
      </c>
      <c r="E325" s="89" t="s">
        <v>631</v>
      </c>
      <c r="F325" s="88"/>
      <c r="G325" s="89" t="s">
        <v>767</v>
      </c>
      <c r="H325" s="88" t="s">
        <v>777</v>
      </c>
      <c r="I325" s="88" t="s">
        <v>285</v>
      </c>
      <c r="J325" s="102"/>
      <c r="K325" s="91">
        <v>4.3300000000865211</v>
      </c>
      <c r="L325" s="89" t="s">
        <v>123</v>
      </c>
      <c r="M325" s="90">
        <v>8.3750000000000005E-2</v>
      </c>
      <c r="N325" s="90">
        <v>8.3599999993078294E-2</v>
      </c>
      <c r="O325" s="91">
        <v>145.26000000000002</v>
      </c>
      <c r="P325" s="103">
        <v>102.05441</v>
      </c>
      <c r="Q325" s="91"/>
      <c r="R325" s="91">
        <v>0.69347171800000007</v>
      </c>
      <c r="S325" s="92">
        <v>2.0751428571428575E-7</v>
      </c>
      <c r="T325" s="92">
        <f t="shared" si="7"/>
        <v>3.8221914738454342E-3</v>
      </c>
      <c r="U325" s="92">
        <f>R325/'סכום נכסי הקרן'!$C$42</f>
        <v>9.3758127379128722E-4</v>
      </c>
    </row>
    <row r="326" spans="2:21">
      <c r="B326" s="87" t="s">
        <v>791</v>
      </c>
      <c r="C326" s="88" t="s">
        <v>792</v>
      </c>
      <c r="D326" s="89" t="s">
        <v>28</v>
      </c>
      <c r="E326" s="89" t="s">
        <v>631</v>
      </c>
      <c r="F326" s="88"/>
      <c r="G326" s="89" t="s">
        <v>702</v>
      </c>
      <c r="H326" s="88" t="s">
        <v>777</v>
      </c>
      <c r="I326" s="88" t="s">
        <v>633</v>
      </c>
      <c r="J326" s="102"/>
      <c r="K326" s="91">
        <v>6.8599999855940395</v>
      </c>
      <c r="L326" s="89" t="s">
        <v>120</v>
      </c>
      <c r="M326" s="90">
        <v>6.0999999999999999E-2</v>
      </c>
      <c r="N326" s="90">
        <v>6.9999999885666978E-2</v>
      </c>
      <c r="O326" s="91">
        <v>24.210000000000004</v>
      </c>
      <c r="P326" s="103">
        <v>94.474720000000005</v>
      </c>
      <c r="Q326" s="91"/>
      <c r="R326" s="91">
        <v>8.7463791000000013E-2</v>
      </c>
      <c r="S326" s="92">
        <v>1.3834285714285717E-8</v>
      </c>
      <c r="T326" s="92">
        <f t="shared" si="7"/>
        <v>4.8207208391215034E-4</v>
      </c>
      <c r="U326" s="92">
        <f>R326/'סכום נכסי הקרן'!$C$42</f>
        <v>1.1825199276027999E-4</v>
      </c>
    </row>
    <row r="327" spans="2:21">
      <c r="B327" s="87" t="s">
        <v>793</v>
      </c>
      <c r="C327" s="88" t="s">
        <v>794</v>
      </c>
      <c r="D327" s="89" t="s">
        <v>28</v>
      </c>
      <c r="E327" s="89" t="s">
        <v>631</v>
      </c>
      <c r="F327" s="88"/>
      <c r="G327" s="89" t="s">
        <v>702</v>
      </c>
      <c r="H327" s="88" t="s">
        <v>777</v>
      </c>
      <c r="I327" s="88" t="s">
        <v>633</v>
      </c>
      <c r="J327" s="102"/>
      <c r="K327" s="91">
        <v>4.0800000028149883</v>
      </c>
      <c r="L327" s="89" t="s">
        <v>122</v>
      </c>
      <c r="M327" s="90">
        <v>6.1249999999999999E-2</v>
      </c>
      <c r="N327" s="90">
        <v>5.370000003615804E-2</v>
      </c>
      <c r="O327" s="91">
        <v>96.840000000000018</v>
      </c>
      <c r="P327" s="103">
        <v>104.98788</v>
      </c>
      <c r="Q327" s="91"/>
      <c r="R327" s="91">
        <v>0.41207972300000006</v>
      </c>
      <c r="S327" s="92">
        <v>1.6140000000000003E-7</v>
      </c>
      <c r="T327" s="92">
        <f t="shared" si="7"/>
        <v>2.271249948502137E-3</v>
      </c>
      <c r="U327" s="92">
        <f>R327/'סכום נכסי הקרן'!$C$42</f>
        <v>5.5713624876898129E-4</v>
      </c>
    </row>
    <row r="328" spans="2:21">
      <c r="B328" s="87" t="s">
        <v>795</v>
      </c>
      <c r="C328" s="88" t="s">
        <v>796</v>
      </c>
      <c r="D328" s="89" t="s">
        <v>28</v>
      </c>
      <c r="E328" s="89" t="s">
        <v>631</v>
      </c>
      <c r="F328" s="88"/>
      <c r="G328" s="89" t="s">
        <v>702</v>
      </c>
      <c r="H328" s="88" t="s">
        <v>777</v>
      </c>
      <c r="I328" s="88" t="s">
        <v>633</v>
      </c>
      <c r="J328" s="102"/>
      <c r="K328" s="91">
        <v>3.4400000042721701</v>
      </c>
      <c r="L328" s="89" t="s">
        <v>120</v>
      </c>
      <c r="M328" s="90">
        <v>7.3499999999999996E-2</v>
      </c>
      <c r="N328" s="90">
        <v>6.8700000084472454E-2</v>
      </c>
      <c r="O328" s="91">
        <v>77.472000000000008</v>
      </c>
      <c r="P328" s="103">
        <v>104.29483</v>
      </c>
      <c r="Q328" s="91"/>
      <c r="R328" s="91">
        <v>0.30897649700000007</v>
      </c>
      <c r="S328" s="92">
        <v>5.1648000000000007E-8</v>
      </c>
      <c r="T328" s="92">
        <f t="shared" si="7"/>
        <v>1.7029783649403704E-3</v>
      </c>
      <c r="U328" s="92">
        <f>R328/'סכום נכסי הקרן'!$C$42</f>
        <v>4.1773957049655758E-4</v>
      </c>
    </row>
    <row r="329" spans="2:21">
      <c r="B329" s="87" t="s">
        <v>797</v>
      </c>
      <c r="C329" s="88" t="s">
        <v>798</v>
      </c>
      <c r="D329" s="89" t="s">
        <v>28</v>
      </c>
      <c r="E329" s="89" t="s">
        <v>631</v>
      </c>
      <c r="F329" s="88"/>
      <c r="G329" s="89" t="s">
        <v>682</v>
      </c>
      <c r="H329" s="88" t="s">
        <v>788</v>
      </c>
      <c r="I329" s="88" t="s">
        <v>668</v>
      </c>
      <c r="J329" s="102"/>
      <c r="K329" s="91">
        <v>4.1800000022429167</v>
      </c>
      <c r="L329" s="89" t="s">
        <v>120</v>
      </c>
      <c r="M329" s="90">
        <v>7.4999999999999997E-2</v>
      </c>
      <c r="N329" s="90">
        <v>9.5200000027678533E-2</v>
      </c>
      <c r="O329" s="91">
        <v>116.20800000000001</v>
      </c>
      <c r="P329" s="103">
        <v>94.310670000000002</v>
      </c>
      <c r="Q329" s="91"/>
      <c r="R329" s="91">
        <v>0.41909716700000005</v>
      </c>
      <c r="S329" s="92">
        <v>1.1620800000000002E-7</v>
      </c>
      <c r="T329" s="92">
        <f t="shared" si="7"/>
        <v>2.3099278266747948E-3</v>
      </c>
      <c r="U329" s="92">
        <f>R329/'סכום נכסי הקרן'!$C$42</f>
        <v>5.6662390906355581E-4</v>
      </c>
    </row>
    <row r="330" spans="2:21">
      <c r="B330" s="87" t="s">
        <v>799</v>
      </c>
      <c r="C330" s="88" t="s">
        <v>800</v>
      </c>
      <c r="D330" s="89" t="s">
        <v>28</v>
      </c>
      <c r="E330" s="89" t="s">
        <v>631</v>
      </c>
      <c r="F330" s="88"/>
      <c r="G330" s="89" t="s">
        <v>743</v>
      </c>
      <c r="H330" s="88" t="s">
        <v>777</v>
      </c>
      <c r="I330" s="88" t="s">
        <v>285</v>
      </c>
      <c r="J330" s="102"/>
      <c r="K330" s="91">
        <v>4.9700000028021378</v>
      </c>
      <c r="L330" s="89" t="s">
        <v>120</v>
      </c>
      <c r="M330" s="90">
        <v>3.7499999999999999E-2</v>
      </c>
      <c r="N330" s="90">
        <v>6.5900000037767942E-2</v>
      </c>
      <c r="O330" s="91">
        <v>48.420000000000009</v>
      </c>
      <c r="P330" s="103">
        <v>88.659580000000005</v>
      </c>
      <c r="Q330" s="91"/>
      <c r="R330" s="91">
        <v>0.16416038200000002</v>
      </c>
      <c r="S330" s="92">
        <v>8.0700000000000015E-8</v>
      </c>
      <c r="T330" s="92">
        <f t="shared" si="7"/>
        <v>9.0479884923527559E-4</v>
      </c>
      <c r="U330" s="92">
        <f>R330/'סכום נכסי הקרן'!$C$42</f>
        <v>2.2194661450003692E-4</v>
      </c>
    </row>
    <row r="331" spans="2:21">
      <c r="B331" s="87" t="s">
        <v>801</v>
      </c>
      <c r="C331" s="88" t="s">
        <v>802</v>
      </c>
      <c r="D331" s="89" t="s">
        <v>28</v>
      </c>
      <c r="E331" s="89" t="s">
        <v>631</v>
      </c>
      <c r="F331" s="88"/>
      <c r="G331" s="89" t="s">
        <v>774</v>
      </c>
      <c r="H331" s="88" t="s">
        <v>777</v>
      </c>
      <c r="I331" s="88" t="s">
        <v>633</v>
      </c>
      <c r="J331" s="102"/>
      <c r="K331" s="91">
        <v>6.7400000013753436</v>
      </c>
      <c r="L331" s="89" t="s">
        <v>120</v>
      </c>
      <c r="M331" s="90">
        <v>5.1249999999999997E-2</v>
      </c>
      <c r="N331" s="90">
        <v>7.1100000006303662E-2</v>
      </c>
      <c r="O331" s="91">
        <v>104.10300000000001</v>
      </c>
      <c r="P331" s="103">
        <v>87.669629999999998</v>
      </c>
      <c r="Q331" s="91"/>
      <c r="R331" s="91">
        <v>0.34900389800000003</v>
      </c>
      <c r="S331" s="92">
        <v>2.0820600000000001E-7</v>
      </c>
      <c r="T331" s="92">
        <f t="shared" ref="T331:T361" si="8">IFERROR(R331/$R$11,0)</f>
        <v>1.9235964332065547E-3</v>
      </c>
      <c r="U331" s="92">
        <f>R331/'סכום נכסי הקרן'!$C$42</f>
        <v>4.7185705018898047E-4</v>
      </c>
    </row>
    <row r="332" spans="2:21">
      <c r="B332" s="87" t="s">
        <v>803</v>
      </c>
      <c r="C332" s="88" t="s">
        <v>804</v>
      </c>
      <c r="D332" s="89" t="s">
        <v>28</v>
      </c>
      <c r="E332" s="89" t="s">
        <v>631</v>
      </c>
      <c r="F332" s="88"/>
      <c r="G332" s="89" t="s">
        <v>694</v>
      </c>
      <c r="H332" s="88" t="s">
        <v>777</v>
      </c>
      <c r="I332" s="88" t="s">
        <v>633</v>
      </c>
      <c r="J332" s="102"/>
      <c r="K332" s="91">
        <v>7.0099999950343257</v>
      </c>
      <c r="L332" s="89" t="s">
        <v>120</v>
      </c>
      <c r="M332" s="90">
        <v>6.4000000000000001E-2</v>
      </c>
      <c r="N332" s="90">
        <v>6.9399999947936983E-2</v>
      </c>
      <c r="O332" s="91">
        <v>121.05000000000001</v>
      </c>
      <c r="P332" s="103">
        <v>98.756330000000005</v>
      </c>
      <c r="Q332" s="91"/>
      <c r="R332" s="91">
        <v>0.45713832700000007</v>
      </c>
      <c r="S332" s="92">
        <v>9.6840000000000012E-8</v>
      </c>
      <c r="T332" s="92">
        <f t="shared" si="8"/>
        <v>2.5195983779505281E-3</v>
      </c>
      <c r="U332" s="92">
        <f>R332/'סכום נכסי הקרן'!$C$42</f>
        <v>6.1805596941082175E-4</v>
      </c>
    </row>
    <row r="333" spans="2:21">
      <c r="B333" s="87" t="s">
        <v>805</v>
      </c>
      <c r="C333" s="88" t="s">
        <v>806</v>
      </c>
      <c r="D333" s="89" t="s">
        <v>28</v>
      </c>
      <c r="E333" s="89" t="s">
        <v>631</v>
      </c>
      <c r="F333" s="88"/>
      <c r="G333" s="89" t="s">
        <v>682</v>
      </c>
      <c r="H333" s="88" t="s">
        <v>788</v>
      </c>
      <c r="I333" s="88" t="s">
        <v>668</v>
      </c>
      <c r="J333" s="102"/>
      <c r="K333" s="91">
        <v>4.1699999975629067</v>
      </c>
      <c r="L333" s="89" t="s">
        <v>120</v>
      </c>
      <c r="M333" s="90">
        <v>7.6249999999999998E-2</v>
      </c>
      <c r="N333" s="90">
        <v>9.3499999936171391E-2</v>
      </c>
      <c r="O333" s="91">
        <v>145.26000000000002</v>
      </c>
      <c r="P333" s="103">
        <v>93.07535</v>
      </c>
      <c r="Q333" s="91"/>
      <c r="R333" s="91">
        <v>0.51700957800000014</v>
      </c>
      <c r="S333" s="92">
        <v>2.9052000000000004E-7</v>
      </c>
      <c r="T333" s="92">
        <f t="shared" si="8"/>
        <v>2.8495893194133495E-3</v>
      </c>
      <c r="U333" s="92">
        <f>R333/'סכום נכסי הקרן'!$C$42</f>
        <v>6.9900254923379007E-4</v>
      </c>
    </row>
    <row r="334" spans="2:21">
      <c r="B334" s="87" t="s">
        <v>807</v>
      </c>
      <c r="C334" s="88" t="s">
        <v>808</v>
      </c>
      <c r="D334" s="89" t="s">
        <v>28</v>
      </c>
      <c r="E334" s="89" t="s">
        <v>631</v>
      </c>
      <c r="F334" s="88"/>
      <c r="G334" s="89" t="s">
        <v>649</v>
      </c>
      <c r="H334" s="88" t="s">
        <v>788</v>
      </c>
      <c r="I334" s="88" t="s">
        <v>668</v>
      </c>
      <c r="J334" s="102"/>
      <c r="K334" s="91">
        <v>3.1699999987215017</v>
      </c>
      <c r="L334" s="89" t="s">
        <v>120</v>
      </c>
      <c r="M334" s="90">
        <v>5.2999999999999999E-2</v>
      </c>
      <c r="N334" s="90">
        <v>0.10099999996144213</v>
      </c>
      <c r="O334" s="91">
        <v>149.85990000000004</v>
      </c>
      <c r="P334" s="103">
        <v>85.987830000000002</v>
      </c>
      <c r="Q334" s="91"/>
      <c r="R334" s="91">
        <v>0.49276553900000003</v>
      </c>
      <c r="S334" s="92">
        <v>9.9906600000000027E-8</v>
      </c>
      <c r="T334" s="92">
        <f t="shared" si="8"/>
        <v>2.7159640297986167E-3</v>
      </c>
      <c r="U334" s="92">
        <f>R334/'סכום נכסי הקרן'!$C$42</f>
        <v>6.6622434591639718E-4</v>
      </c>
    </row>
    <row r="335" spans="2:21">
      <c r="B335" s="87" t="s">
        <v>809</v>
      </c>
      <c r="C335" s="88" t="s">
        <v>810</v>
      </c>
      <c r="D335" s="89" t="s">
        <v>28</v>
      </c>
      <c r="E335" s="89" t="s">
        <v>631</v>
      </c>
      <c r="F335" s="88"/>
      <c r="G335" s="89" t="s">
        <v>767</v>
      </c>
      <c r="H335" s="88" t="s">
        <v>777</v>
      </c>
      <c r="I335" s="88" t="s">
        <v>285</v>
      </c>
      <c r="J335" s="102"/>
      <c r="K335" s="91">
        <v>6.1900000064746372</v>
      </c>
      <c r="L335" s="89" t="s">
        <v>120</v>
      </c>
      <c r="M335" s="90">
        <v>4.1250000000000002E-2</v>
      </c>
      <c r="N335" s="90">
        <v>8.4200000097453293E-2</v>
      </c>
      <c r="O335" s="91">
        <v>50.841000000000015</v>
      </c>
      <c r="P335" s="103">
        <v>77.059169999999995</v>
      </c>
      <c r="Q335" s="91"/>
      <c r="R335" s="91">
        <v>0.14981533700000002</v>
      </c>
      <c r="S335" s="92">
        <v>5.0841000000000018E-8</v>
      </c>
      <c r="T335" s="92">
        <f t="shared" si="8"/>
        <v>8.2573360797488283E-4</v>
      </c>
      <c r="U335" s="92">
        <f>R335/'סכום נכסי הקרן'!$C$42</f>
        <v>2.0255195828754904E-4</v>
      </c>
    </row>
    <row r="336" spans="2:21">
      <c r="B336" s="87" t="s">
        <v>811</v>
      </c>
      <c r="C336" s="88" t="s">
        <v>812</v>
      </c>
      <c r="D336" s="89" t="s">
        <v>28</v>
      </c>
      <c r="E336" s="89" t="s">
        <v>631</v>
      </c>
      <c r="F336" s="88"/>
      <c r="G336" s="89" t="s">
        <v>767</v>
      </c>
      <c r="H336" s="88" t="s">
        <v>777</v>
      </c>
      <c r="I336" s="88" t="s">
        <v>285</v>
      </c>
      <c r="J336" s="102"/>
      <c r="K336" s="91">
        <v>0.74999999951510754</v>
      </c>
      <c r="L336" s="89" t="s">
        <v>120</v>
      </c>
      <c r="M336" s="90">
        <v>6.25E-2</v>
      </c>
      <c r="N336" s="90">
        <v>8.2099999999418166E-2</v>
      </c>
      <c r="O336" s="91">
        <v>129.25234800000004</v>
      </c>
      <c r="P336" s="103">
        <v>104.31292000000001</v>
      </c>
      <c r="Q336" s="91"/>
      <c r="R336" s="91">
        <v>0.51557804299999999</v>
      </c>
      <c r="S336" s="92">
        <v>1.3243176993254046E-7</v>
      </c>
      <c r="T336" s="92">
        <f t="shared" si="8"/>
        <v>2.8416991622094018E-3</v>
      </c>
      <c r="U336" s="92">
        <f>R336/'סכום נכסי הקרן'!$C$42</f>
        <v>6.9706709840870404E-4</v>
      </c>
    </row>
    <row r="337" spans="2:21">
      <c r="B337" s="87" t="s">
        <v>813</v>
      </c>
      <c r="C337" s="88" t="s">
        <v>814</v>
      </c>
      <c r="D337" s="89" t="s">
        <v>28</v>
      </c>
      <c r="E337" s="89" t="s">
        <v>631</v>
      </c>
      <c r="F337" s="88"/>
      <c r="G337" s="89" t="s">
        <v>767</v>
      </c>
      <c r="H337" s="88" t="s">
        <v>777</v>
      </c>
      <c r="I337" s="88" t="s">
        <v>285</v>
      </c>
      <c r="J337" s="102"/>
      <c r="K337" s="91">
        <v>4.8799999941243648</v>
      </c>
      <c r="L337" s="89" t="s">
        <v>122</v>
      </c>
      <c r="M337" s="90">
        <v>6.5000000000000002E-2</v>
      </c>
      <c r="N337" s="90">
        <v>6.2799999941243634E-2</v>
      </c>
      <c r="O337" s="91">
        <v>58.104000000000006</v>
      </c>
      <c r="P337" s="103">
        <v>101.17655000000001</v>
      </c>
      <c r="Q337" s="91"/>
      <c r="R337" s="91">
        <v>0.23827210500000004</v>
      </c>
      <c r="S337" s="92">
        <v>7.7472000000000007E-8</v>
      </c>
      <c r="T337" s="92">
        <f t="shared" si="8"/>
        <v>1.3132786594567424E-3</v>
      </c>
      <c r="U337" s="92">
        <f>R337/'סכום נכסי הקרן'!$C$42</f>
        <v>3.2214646670685333E-4</v>
      </c>
    </row>
    <row r="338" spans="2:21">
      <c r="B338" s="87" t="s">
        <v>815</v>
      </c>
      <c r="C338" s="88" t="s">
        <v>816</v>
      </c>
      <c r="D338" s="89" t="s">
        <v>28</v>
      </c>
      <c r="E338" s="89" t="s">
        <v>631</v>
      </c>
      <c r="F338" s="88"/>
      <c r="G338" s="89" t="s">
        <v>694</v>
      </c>
      <c r="H338" s="88" t="s">
        <v>777</v>
      </c>
      <c r="I338" s="88" t="s">
        <v>633</v>
      </c>
      <c r="J338" s="102"/>
      <c r="K338" s="91">
        <v>2.670000001559178</v>
      </c>
      <c r="L338" s="89" t="s">
        <v>122</v>
      </c>
      <c r="M338" s="90">
        <v>5.7500000000000002E-2</v>
      </c>
      <c r="N338" s="90">
        <v>5.7400000008909588E-2</v>
      </c>
      <c r="O338" s="91">
        <v>44.062200000000004</v>
      </c>
      <c r="P338" s="103">
        <v>100.5562</v>
      </c>
      <c r="Q338" s="91"/>
      <c r="R338" s="91">
        <v>0.17958181600000003</v>
      </c>
      <c r="S338" s="92">
        <v>6.7788000000000011E-8</v>
      </c>
      <c r="T338" s="92">
        <f t="shared" si="8"/>
        <v>9.8979679798979147E-4</v>
      </c>
      <c r="U338" s="92">
        <f>R338/'סכום נכסי הקרן'!$C$42</f>
        <v>2.4279656029899203E-4</v>
      </c>
    </row>
    <row r="339" spans="2:21">
      <c r="B339" s="87" t="s">
        <v>817</v>
      </c>
      <c r="C339" s="88" t="s">
        <v>818</v>
      </c>
      <c r="D339" s="89" t="s">
        <v>28</v>
      </c>
      <c r="E339" s="89" t="s">
        <v>631</v>
      </c>
      <c r="F339" s="88"/>
      <c r="G339" s="89" t="s">
        <v>694</v>
      </c>
      <c r="H339" s="88" t="s">
        <v>777</v>
      </c>
      <c r="I339" s="88" t="s">
        <v>633</v>
      </c>
      <c r="J339" s="102"/>
      <c r="K339" s="91">
        <v>4.7700000013224599</v>
      </c>
      <c r="L339" s="89" t="s">
        <v>122</v>
      </c>
      <c r="M339" s="90">
        <v>6.1249999999999999E-2</v>
      </c>
      <c r="N339" s="90">
        <v>6.089999999593089E-2</v>
      </c>
      <c r="O339" s="91">
        <v>96.840000000000018</v>
      </c>
      <c r="P339" s="103">
        <v>100.17949</v>
      </c>
      <c r="Q339" s="91"/>
      <c r="R339" s="91">
        <v>0.39320672400000001</v>
      </c>
      <c r="S339" s="92">
        <v>1.4898461538461541E-7</v>
      </c>
      <c r="T339" s="92">
        <f t="shared" si="8"/>
        <v>2.1672280915304679E-3</v>
      </c>
      <c r="U339" s="92">
        <f>R339/'סכום נכסי הקרן'!$C$42</f>
        <v>5.3161974970581153E-4</v>
      </c>
    </row>
    <row r="340" spans="2:21">
      <c r="B340" s="87" t="s">
        <v>819</v>
      </c>
      <c r="C340" s="88" t="s">
        <v>820</v>
      </c>
      <c r="D340" s="89" t="s">
        <v>28</v>
      </c>
      <c r="E340" s="89" t="s">
        <v>631</v>
      </c>
      <c r="F340" s="88"/>
      <c r="G340" s="89" t="s">
        <v>694</v>
      </c>
      <c r="H340" s="88" t="s">
        <v>821</v>
      </c>
      <c r="I340" s="88" t="s">
        <v>668</v>
      </c>
      <c r="J340" s="102"/>
      <c r="K340" s="91">
        <v>6.3100000056114824</v>
      </c>
      <c r="L340" s="89" t="s">
        <v>120</v>
      </c>
      <c r="M340" s="90">
        <v>3.7499999999999999E-2</v>
      </c>
      <c r="N340" s="90">
        <v>7.1100000076898096E-2</v>
      </c>
      <c r="O340" s="91">
        <v>154.94400000000002</v>
      </c>
      <c r="P340" s="103">
        <v>81.206999999999994</v>
      </c>
      <c r="Q340" s="91"/>
      <c r="R340" s="91">
        <v>0.48115623000000007</v>
      </c>
      <c r="S340" s="92">
        <v>1.5494400000000001E-7</v>
      </c>
      <c r="T340" s="92">
        <f t="shared" si="8"/>
        <v>2.6519772791853248E-3</v>
      </c>
      <c r="U340" s="92">
        <f>R340/'סכום נכסי הקרן'!$C$42</f>
        <v>6.5052843440691489E-4</v>
      </c>
    </row>
    <row r="341" spans="2:21">
      <c r="B341" s="87" t="s">
        <v>822</v>
      </c>
      <c r="C341" s="88" t="s">
        <v>823</v>
      </c>
      <c r="D341" s="89" t="s">
        <v>28</v>
      </c>
      <c r="E341" s="89" t="s">
        <v>631</v>
      </c>
      <c r="F341" s="88"/>
      <c r="G341" s="89" t="s">
        <v>694</v>
      </c>
      <c r="H341" s="88" t="s">
        <v>821</v>
      </c>
      <c r="I341" s="88" t="s">
        <v>668</v>
      </c>
      <c r="J341" s="102"/>
      <c r="K341" s="91">
        <v>4.7700000289500899</v>
      </c>
      <c r="L341" s="89" t="s">
        <v>120</v>
      </c>
      <c r="M341" s="90">
        <v>5.8749999999999997E-2</v>
      </c>
      <c r="N341" s="90">
        <v>7.1000000601560323E-2</v>
      </c>
      <c r="O341" s="91">
        <v>14.526000000000002</v>
      </c>
      <c r="P341" s="103">
        <v>95.765010000000004</v>
      </c>
      <c r="Q341" s="91"/>
      <c r="R341" s="91">
        <v>5.3194998000000007E-2</v>
      </c>
      <c r="S341" s="92">
        <v>2.9052000000000004E-8</v>
      </c>
      <c r="T341" s="92">
        <f t="shared" si="8"/>
        <v>2.9319359756041984E-4</v>
      </c>
      <c r="U341" s="92">
        <f>R341/'סכום נכסי הקרן'!$C$42</f>
        <v>7.1920213455864369E-5</v>
      </c>
    </row>
    <row r="342" spans="2:21">
      <c r="B342" s="87" t="s">
        <v>824</v>
      </c>
      <c r="C342" s="88" t="s">
        <v>825</v>
      </c>
      <c r="D342" s="89" t="s">
        <v>28</v>
      </c>
      <c r="E342" s="89" t="s">
        <v>631</v>
      </c>
      <c r="F342" s="88"/>
      <c r="G342" s="89" t="s">
        <v>782</v>
      </c>
      <c r="H342" s="88" t="s">
        <v>826</v>
      </c>
      <c r="I342" s="88" t="s">
        <v>633</v>
      </c>
      <c r="J342" s="102"/>
      <c r="K342" s="91">
        <v>6.3999999952844435</v>
      </c>
      <c r="L342" s="89" t="s">
        <v>120</v>
      </c>
      <c r="M342" s="90">
        <v>0.04</v>
      </c>
      <c r="N342" s="90">
        <v>6.6799999939126456E-2</v>
      </c>
      <c r="O342" s="91">
        <v>145.26000000000002</v>
      </c>
      <c r="P342" s="103">
        <v>83.989670000000004</v>
      </c>
      <c r="Q342" s="91"/>
      <c r="R342" s="91">
        <v>0.46654096300000003</v>
      </c>
      <c r="S342" s="92">
        <v>2.9052000000000004E-7</v>
      </c>
      <c r="T342" s="92">
        <f t="shared" si="8"/>
        <v>2.5714226617937408E-3</v>
      </c>
      <c r="U342" s="92">
        <f>R342/'סכום נכסי הקרן'!$C$42</f>
        <v>6.3076843512362797E-4</v>
      </c>
    </row>
    <row r="343" spans="2:21">
      <c r="B343" s="87" t="s">
        <v>827</v>
      </c>
      <c r="C343" s="88" t="s">
        <v>828</v>
      </c>
      <c r="D343" s="89" t="s">
        <v>28</v>
      </c>
      <c r="E343" s="89" t="s">
        <v>631</v>
      </c>
      <c r="F343" s="88"/>
      <c r="G343" s="89" t="s">
        <v>702</v>
      </c>
      <c r="H343" s="88" t="s">
        <v>826</v>
      </c>
      <c r="I343" s="88" t="s">
        <v>633</v>
      </c>
      <c r="J343" s="102"/>
      <c r="K343" s="91">
        <v>5.5799999937298264</v>
      </c>
      <c r="L343" s="89" t="s">
        <v>120</v>
      </c>
      <c r="M343" s="90">
        <v>3.7499999999999999E-2</v>
      </c>
      <c r="N343" s="90">
        <v>7.0499999935253646E-2</v>
      </c>
      <c r="O343" s="91">
        <v>91.998000000000005</v>
      </c>
      <c r="P343" s="103">
        <v>83.414580000000001</v>
      </c>
      <c r="Q343" s="91"/>
      <c r="R343" s="91">
        <v>0.29345279800000001</v>
      </c>
      <c r="S343" s="92">
        <v>2.2999500000000002E-7</v>
      </c>
      <c r="T343" s="92">
        <f t="shared" si="8"/>
        <v>1.6174167646324784E-3</v>
      </c>
      <c r="U343" s="92">
        <f>R343/'סכום נכסי הקרן'!$C$42</f>
        <v>3.9675136130996088E-4</v>
      </c>
    </row>
    <row r="344" spans="2:21">
      <c r="B344" s="87" t="s">
        <v>829</v>
      </c>
      <c r="C344" s="88" t="s">
        <v>830</v>
      </c>
      <c r="D344" s="89" t="s">
        <v>28</v>
      </c>
      <c r="E344" s="89" t="s">
        <v>631</v>
      </c>
      <c r="F344" s="88"/>
      <c r="G344" s="89" t="s">
        <v>649</v>
      </c>
      <c r="H344" s="88" t="s">
        <v>821</v>
      </c>
      <c r="I344" s="88" t="s">
        <v>668</v>
      </c>
      <c r="J344" s="102"/>
      <c r="K344" s="91">
        <v>4.1500000010097207</v>
      </c>
      <c r="L344" s="89" t="s">
        <v>120</v>
      </c>
      <c r="M344" s="90">
        <v>5.1249999999999997E-2</v>
      </c>
      <c r="N344" s="90">
        <v>7.0999999999999994E-2</v>
      </c>
      <c r="O344" s="91">
        <v>138.80561399999999</v>
      </c>
      <c r="P344" s="103">
        <v>93.291790000000006</v>
      </c>
      <c r="Q344" s="91"/>
      <c r="R344" s="91">
        <v>0.49518599000000013</v>
      </c>
      <c r="S344" s="92">
        <v>2.5237384363636362E-7</v>
      </c>
      <c r="T344" s="92">
        <f t="shared" si="8"/>
        <v>2.7293047716557503E-3</v>
      </c>
      <c r="U344" s="92">
        <f>R344/'סכום נכסי הקרן'!$C$42</f>
        <v>6.6949682188452236E-4</v>
      </c>
    </row>
    <row r="345" spans="2:21">
      <c r="B345" s="87" t="s">
        <v>831</v>
      </c>
      <c r="C345" s="88" t="s">
        <v>832</v>
      </c>
      <c r="D345" s="89" t="s">
        <v>28</v>
      </c>
      <c r="E345" s="89" t="s">
        <v>631</v>
      </c>
      <c r="F345" s="88"/>
      <c r="G345" s="89" t="s">
        <v>833</v>
      </c>
      <c r="H345" s="88" t="s">
        <v>821</v>
      </c>
      <c r="I345" s="88" t="s">
        <v>668</v>
      </c>
      <c r="J345" s="102"/>
      <c r="K345" s="91">
        <v>6.3799999940585783</v>
      </c>
      <c r="L345" s="89" t="s">
        <v>120</v>
      </c>
      <c r="M345" s="90">
        <v>0.04</v>
      </c>
      <c r="N345" s="90">
        <v>6.7199999971393143E-2</v>
      </c>
      <c r="O345" s="91">
        <v>55.683000000000014</v>
      </c>
      <c r="P345" s="103">
        <v>85.367559999999997</v>
      </c>
      <c r="Q345" s="91"/>
      <c r="R345" s="91">
        <v>0.18177466600000003</v>
      </c>
      <c r="S345" s="92">
        <v>5.0620909090909103E-8</v>
      </c>
      <c r="T345" s="92">
        <f t="shared" si="8"/>
        <v>1.001883076861545E-3</v>
      </c>
      <c r="U345" s="92">
        <f>R345/'סכום נכסי הקרן'!$C$42</f>
        <v>2.4576131724994994E-4</v>
      </c>
    </row>
    <row r="346" spans="2:21">
      <c r="B346" s="87" t="s">
        <v>834</v>
      </c>
      <c r="C346" s="88" t="s">
        <v>835</v>
      </c>
      <c r="D346" s="89" t="s">
        <v>28</v>
      </c>
      <c r="E346" s="89" t="s">
        <v>631</v>
      </c>
      <c r="F346" s="88"/>
      <c r="G346" s="89" t="s">
        <v>682</v>
      </c>
      <c r="H346" s="88" t="s">
        <v>826</v>
      </c>
      <c r="I346" s="88" t="s">
        <v>633</v>
      </c>
      <c r="J346" s="102"/>
      <c r="K346" s="91">
        <v>4.6599999966184651</v>
      </c>
      <c r="L346" s="89" t="s">
        <v>122</v>
      </c>
      <c r="M346" s="90">
        <v>7.8750000000000001E-2</v>
      </c>
      <c r="N346" s="90">
        <v>8.799999993659624E-2</v>
      </c>
      <c r="O346" s="91">
        <v>144.29160000000002</v>
      </c>
      <c r="P346" s="103">
        <v>97.086560000000006</v>
      </c>
      <c r="Q346" s="91"/>
      <c r="R346" s="91">
        <v>0.56778966200000014</v>
      </c>
      <c r="S346" s="92">
        <v>1.4429160000000001E-7</v>
      </c>
      <c r="T346" s="92">
        <f t="shared" si="8"/>
        <v>3.12947269326704E-3</v>
      </c>
      <c r="U346" s="92">
        <f>R346/'סכום נכסי הקרן'!$C$42</f>
        <v>7.6765777280550106E-4</v>
      </c>
    </row>
    <row r="347" spans="2:21">
      <c r="B347" s="87" t="s">
        <v>836</v>
      </c>
      <c r="C347" s="88" t="s">
        <v>837</v>
      </c>
      <c r="D347" s="89" t="s">
        <v>28</v>
      </c>
      <c r="E347" s="89" t="s">
        <v>631</v>
      </c>
      <c r="F347" s="88"/>
      <c r="G347" s="89" t="s">
        <v>767</v>
      </c>
      <c r="H347" s="88" t="s">
        <v>826</v>
      </c>
      <c r="I347" s="88" t="s">
        <v>633</v>
      </c>
      <c r="J347" s="102"/>
      <c r="K347" s="91">
        <v>5.730000003005749</v>
      </c>
      <c r="L347" s="89" t="s">
        <v>122</v>
      </c>
      <c r="M347" s="90">
        <v>6.1349999999999995E-2</v>
      </c>
      <c r="N347" s="90">
        <v>6.4200000043812627E-2</v>
      </c>
      <c r="O347" s="91">
        <v>48.420000000000009</v>
      </c>
      <c r="P347" s="103">
        <v>100.02007999999999</v>
      </c>
      <c r="Q347" s="91"/>
      <c r="R347" s="91">
        <v>0.19629051700000003</v>
      </c>
      <c r="S347" s="92">
        <v>4.8420000000000006E-8</v>
      </c>
      <c r="T347" s="92">
        <f t="shared" si="8"/>
        <v>1.081889745464879E-3</v>
      </c>
      <c r="U347" s="92">
        <f>R347/'סכום נכסי הקרן'!$C$42</f>
        <v>2.6538690502445311E-4</v>
      </c>
    </row>
    <row r="348" spans="2:21">
      <c r="B348" s="87" t="s">
        <v>838</v>
      </c>
      <c r="C348" s="88" t="s">
        <v>839</v>
      </c>
      <c r="D348" s="89" t="s">
        <v>28</v>
      </c>
      <c r="E348" s="89" t="s">
        <v>631</v>
      </c>
      <c r="F348" s="88"/>
      <c r="G348" s="89" t="s">
        <v>767</v>
      </c>
      <c r="H348" s="88" t="s">
        <v>826</v>
      </c>
      <c r="I348" s="88" t="s">
        <v>633</v>
      </c>
      <c r="J348" s="102"/>
      <c r="K348" s="91">
        <v>4.0599999968104052</v>
      </c>
      <c r="L348" s="89" t="s">
        <v>122</v>
      </c>
      <c r="M348" s="90">
        <v>7.1249999999999994E-2</v>
      </c>
      <c r="N348" s="90">
        <v>6.3999999959348297E-2</v>
      </c>
      <c r="O348" s="91">
        <v>145.26000000000002</v>
      </c>
      <c r="P348" s="103">
        <v>108.63289</v>
      </c>
      <c r="Q348" s="91"/>
      <c r="R348" s="91">
        <v>0.63957973400000012</v>
      </c>
      <c r="S348" s="92">
        <v>1.9368000000000002E-7</v>
      </c>
      <c r="T348" s="92">
        <f t="shared" si="8"/>
        <v>3.525156315227164E-3</v>
      </c>
      <c r="U348" s="92">
        <f>R348/'סכום נכסי הקרן'!$C$42</f>
        <v>8.6471872771430418E-4</v>
      </c>
    </row>
    <row r="349" spans="2:21">
      <c r="B349" s="87" t="s">
        <v>840</v>
      </c>
      <c r="C349" s="88" t="s">
        <v>841</v>
      </c>
      <c r="D349" s="89" t="s">
        <v>28</v>
      </c>
      <c r="E349" s="89" t="s">
        <v>631</v>
      </c>
      <c r="F349" s="88"/>
      <c r="G349" s="89" t="s">
        <v>737</v>
      </c>
      <c r="H349" s="88" t="s">
        <v>650</v>
      </c>
      <c r="I349" s="88" t="s">
        <v>633</v>
      </c>
      <c r="J349" s="102"/>
      <c r="K349" s="91">
        <v>4.099999998573252</v>
      </c>
      <c r="L349" s="89" t="s">
        <v>120</v>
      </c>
      <c r="M349" s="90">
        <v>4.6249999999999999E-2</v>
      </c>
      <c r="N349" s="90">
        <v>7.3199999987634864E-2</v>
      </c>
      <c r="O349" s="91">
        <v>121.06452600000003</v>
      </c>
      <c r="P349" s="103">
        <v>90.838380000000001</v>
      </c>
      <c r="Q349" s="91"/>
      <c r="R349" s="91">
        <v>0.42053693600000008</v>
      </c>
      <c r="S349" s="92">
        <v>2.2011732000000006E-7</v>
      </c>
      <c r="T349" s="92">
        <f t="shared" si="8"/>
        <v>2.3178633670195088E-3</v>
      </c>
      <c r="U349" s="92">
        <f>R349/'סכום נכסי הקרן'!$C$42</f>
        <v>5.6857049234582493E-4</v>
      </c>
    </row>
    <row r="350" spans="2:21">
      <c r="B350" s="87" t="s">
        <v>842</v>
      </c>
      <c r="C350" s="88" t="s">
        <v>843</v>
      </c>
      <c r="D350" s="89" t="s">
        <v>28</v>
      </c>
      <c r="E350" s="89" t="s">
        <v>631</v>
      </c>
      <c r="F350" s="88"/>
      <c r="G350" s="89" t="s">
        <v>682</v>
      </c>
      <c r="H350" s="88" t="s">
        <v>650</v>
      </c>
      <c r="I350" s="88" t="s">
        <v>633</v>
      </c>
      <c r="J350" s="102"/>
      <c r="K350" s="91">
        <v>3.6700000018267596</v>
      </c>
      <c r="L350" s="89" t="s">
        <v>123</v>
      </c>
      <c r="M350" s="90">
        <v>8.8749999999999996E-2</v>
      </c>
      <c r="N350" s="90">
        <v>0.10890000005292917</v>
      </c>
      <c r="O350" s="91">
        <v>98.292600000000007</v>
      </c>
      <c r="P350" s="103">
        <v>92.862729999999999</v>
      </c>
      <c r="Q350" s="91"/>
      <c r="R350" s="91">
        <v>0.42698556600000004</v>
      </c>
      <c r="S350" s="92">
        <v>7.863408E-8</v>
      </c>
      <c r="T350" s="92">
        <f t="shared" si="8"/>
        <v>2.3534061266796565E-3</v>
      </c>
      <c r="U350" s="92">
        <f>R350/'סכום נכסי הקרן'!$C$42</f>
        <v>5.7728910995152329E-4</v>
      </c>
    </row>
    <row r="351" spans="2:21">
      <c r="B351" s="87" t="s">
        <v>844</v>
      </c>
      <c r="C351" s="88" t="s">
        <v>845</v>
      </c>
      <c r="D351" s="89" t="s">
        <v>28</v>
      </c>
      <c r="E351" s="89" t="s">
        <v>631</v>
      </c>
      <c r="F351" s="88"/>
      <c r="G351" s="89" t="s">
        <v>782</v>
      </c>
      <c r="H351" s="88" t="s">
        <v>846</v>
      </c>
      <c r="I351" s="88" t="s">
        <v>668</v>
      </c>
      <c r="J351" s="102"/>
      <c r="K351" s="91">
        <v>5.8800000000787227</v>
      </c>
      <c r="L351" s="89" t="s">
        <v>120</v>
      </c>
      <c r="M351" s="90">
        <v>6.3750000000000001E-2</v>
      </c>
      <c r="N351" s="90">
        <v>6.8699999994292632E-2</v>
      </c>
      <c r="O351" s="91">
        <v>135.57599999999999</v>
      </c>
      <c r="P351" s="103">
        <v>98.00779</v>
      </c>
      <c r="Q351" s="91"/>
      <c r="R351" s="91">
        <v>0.50811416700000012</v>
      </c>
      <c r="S351" s="92">
        <v>2.7115199999999999E-7</v>
      </c>
      <c r="T351" s="92">
        <f t="shared" si="8"/>
        <v>2.8005606954651257E-3</v>
      </c>
      <c r="U351" s="92">
        <f>R351/'סכום נכסי הקרן'!$C$42</f>
        <v>6.8697585721478401E-4</v>
      </c>
    </row>
    <row r="352" spans="2:21">
      <c r="B352" s="87" t="s">
        <v>847</v>
      </c>
      <c r="C352" s="88" t="s">
        <v>848</v>
      </c>
      <c r="D352" s="89" t="s">
        <v>28</v>
      </c>
      <c r="E352" s="89" t="s">
        <v>631</v>
      </c>
      <c r="F352" s="88"/>
      <c r="G352" s="89" t="s">
        <v>682</v>
      </c>
      <c r="H352" s="88" t="s">
        <v>650</v>
      </c>
      <c r="I352" s="88" t="s">
        <v>633</v>
      </c>
      <c r="J352" s="102"/>
      <c r="K352" s="91">
        <v>3.7399999937584099</v>
      </c>
      <c r="L352" s="89" t="s">
        <v>123</v>
      </c>
      <c r="M352" s="90">
        <v>8.5000000000000006E-2</v>
      </c>
      <c r="N352" s="90">
        <v>0.10269999979383837</v>
      </c>
      <c r="O352" s="91">
        <v>48.420000000000009</v>
      </c>
      <c r="P352" s="103">
        <v>93.369050000000001</v>
      </c>
      <c r="Q352" s="91"/>
      <c r="R352" s="91">
        <v>0.21148456800000001</v>
      </c>
      <c r="S352" s="92">
        <v>6.4560000000000017E-8</v>
      </c>
      <c r="T352" s="92">
        <f t="shared" si="8"/>
        <v>1.1656344327793985E-3</v>
      </c>
      <c r="U352" s="92">
        <f>R352/'סכום נכסי הקרן'!$C$42</f>
        <v>2.8592942654460219E-4</v>
      </c>
    </row>
    <row r="353" spans="2:21">
      <c r="B353" s="87" t="s">
        <v>849</v>
      </c>
      <c r="C353" s="88" t="s">
        <v>850</v>
      </c>
      <c r="D353" s="89" t="s">
        <v>28</v>
      </c>
      <c r="E353" s="89" t="s">
        <v>631</v>
      </c>
      <c r="F353" s="88"/>
      <c r="G353" s="89" t="s">
        <v>682</v>
      </c>
      <c r="H353" s="88" t="s">
        <v>650</v>
      </c>
      <c r="I353" s="88" t="s">
        <v>633</v>
      </c>
      <c r="J353" s="102"/>
      <c r="K353" s="91">
        <v>4.0700000018693947</v>
      </c>
      <c r="L353" s="89" t="s">
        <v>123</v>
      </c>
      <c r="M353" s="90">
        <v>8.5000000000000006E-2</v>
      </c>
      <c r="N353" s="90">
        <v>0.10460000002013194</v>
      </c>
      <c r="O353" s="91">
        <v>48.420000000000009</v>
      </c>
      <c r="P353" s="103">
        <v>92.106049999999996</v>
      </c>
      <c r="Q353" s="91"/>
      <c r="R353" s="91">
        <v>0.20862382300000001</v>
      </c>
      <c r="S353" s="92">
        <v>6.4560000000000017E-8</v>
      </c>
      <c r="T353" s="92">
        <f t="shared" si="8"/>
        <v>1.1498669330183686E-3</v>
      </c>
      <c r="U353" s="92">
        <f>R353/'סכום נכסי הקרן'!$C$42</f>
        <v>2.8206166831961277E-4</v>
      </c>
    </row>
    <row r="354" spans="2:21">
      <c r="B354" s="87" t="s">
        <v>851</v>
      </c>
      <c r="C354" s="88" t="s">
        <v>852</v>
      </c>
      <c r="D354" s="89" t="s">
        <v>28</v>
      </c>
      <c r="E354" s="89" t="s">
        <v>631</v>
      </c>
      <c r="F354" s="88"/>
      <c r="G354" s="89" t="s">
        <v>774</v>
      </c>
      <c r="H354" s="88" t="s">
        <v>846</v>
      </c>
      <c r="I354" s="88" t="s">
        <v>668</v>
      </c>
      <c r="J354" s="102"/>
      <c r="K354" s="91">
        <v>5.8700000120357316</v>
      </c>
      <c r="L354" s="89" t="s">
        <v>120</v>
      </c>
      <c r="M354" s="90">
        <v>4.1250000000000002E-2</v>
      </c>
      <c r="N354" s="90">
        <v>7.3500000129797113E-2</v>
      </c>
      <c r="O354" s="91">
        <v>80.018892000000008</v>
      </c>
      <c r="P354" s="103">
        <v>83.088040000000007</v>
      </c>
      <c r="Q354" s="91"/>
      <c r="R354" s="91">
        <v>0.25424296200000002</v>
      </c>
      <c r="S354" s="92">
        <v>1.60037784E-7</v>
      </c>
      <c r="T354" s="92">
        <f t="shared" si="8"/>
        <v>1.4013048498130803E-3</v>
      </c>
      <c r="U354" s="92">
        <f>R354/'סכום נכסי הקרן'!$C$42</f>
        <v>3.4373923835265887E-4</v>
      </c>
    </row>
    <row r="355" spans="2:21">
      <c r="B355" s="87" t="s">
        <v>853</v>
      </c>
      <c r="C355" s="88" t="s">
        <v>854</v>
      </c>
      <c r="D355" s="89" t="s">
        <v>28</v>
      </c>
      <c r="E355" s="89" t="s">
        <v>631</v>
      </c>
      <c r="F355" s="88"/>
      <c r="G355" s="89" t="s">
        <v>689</v>
      </c>
      <c r="H355" s="88" t="s">
        <v>855</v>
      </c>
      <c r="I355" s="88" t="s">
        <v>668</v>
      </c>
      <c r="J355" s="102"/>
      <c r="K355" s="91">
        <v>3.7499999971632829</v>
      </c>
      <c r="L355" s="89" t="s">
        <v>122</v>
      </c>
      <c r="M355" s="90">
        <v>2.6249999999999999E-2</v>
      </c>
      <c r="N355" s="90">
        <v>0.10709999998978782</v>
      </c>
      <c r="O355" s="91">
        <v>87.398100000000014</v>
      </c>
      <c r="P355" s="103">
        <v>74.637299999999996</v>
      </c>
      <c r="Q355" s="91"/>
      <c r="R355" s="91">
        <v>0.26439013700000003</v>
      </c>
      <c r="S355" s="92">
        <v>3.4201338342333888E-7</v>
      </c>
      <c r="T355" s="92">
        <f t="shared" si="8"/>
        <v>1.4572327914463359E-3</v>
      </c>
      <c r="U355" s="92">
        <f>R355/'סכום נכסי הקרן'!$C$42</f>
        <v>3.5745832885763476E-4</v>
      </c>
    </row>
    <row r="356" spans="2:21">
      <c r="B356" s="87" t="s">
        <v>856</v>
      </c>
      <c r="C356" s="88" t="s">
        <v>857</v>
      </c>
      <c r="D356" s="89" t="s">
        <v>28</v>
      </c>
      <c r="E356" s="89" t="s">
        <v>631</v>
      </c>
      <c r="F356" s="88"/>
      <c r="G356" s="89" t="s">
        <v>774</v>
      </c>
      <c r="H356" s="88" t="s">
        <v>855</v>
      </c>
      <c r="I356" s="88" t="s">
        <v>668</v>
      </c>
      <c r="J356" s="102"/>
      <c r="K356" s="91">
        <v>5.4900000151189579</v>
      </c>
      <c r="L356" s="89" t="s">
        <v>120</v>
      </c>
      <c r="M356" s="90">
        <v>4.7500000000000001E-2</v>
      </c>
      <c r="N356" s="90">
        <v>7.9799999980699199E-2</v>
      </c>
      <c r="O356" s="91">
        <v>9.6840000000000011</v>
      </c>
      <c r="P356" s="103">
        <v>83.946640000000002</v>
      </c>
      <c r="Q356" s="91"/>
      <c r="R356" s="91">
        <v>3.1086797000000003E-2</v>
      </c>
      <c r="S356" s="92">
        <v>3.1750819672131152E-9</v>
      </c>
      <c r="T356" s="92">
        <f t="shared" si="8"/>
        <v>1.7134035514129479E-4</v>
      </c>
      <c r="U356" s="92">
        <f>R356/'סכום נכסי הקרן'!$C$42</f>
        <v>4.2029686247927367E-5</v>
      </c>
    </row>
    <row r="357" spans="2:21">
      <c r="B357" s="87" t="s">
        <v>858</v>
      </c>
      <c r="C357" s="88" t="s">
        <v>859</v>
      </c>
      <c r="D357" s="89" t="s">
        <v>28</v>
      </c>
      <c r="E357" s="89" t="s">
        <v>631</v>
      </c>
      <c r="F357" s="88"/>
      <c r="G357" s="89" t="s">
        <v>774</v>
      </c>
      <c r="H357" s="88" t="s">
        <v>855</v>
      </c>
      <c r="I357" s="88" t="s">
        <v>668</v>
      </c>
      <c r="J357" s="102"/>
      <c r="K357" s="91">
        <v>5.7699999965220412</v>
      </c>
      <c r="L357" s="89" t="s">
        <v>120</v>
      </c>
      <c r="M357" s="90">
        <v>7.3749999999999996E-2</v>
      </c>
      <c r="N357" s="90">
        <v>7.9799999955735085E-2</v>
      </c>
      <c r="O357" s="91">
        <v>145.26000000000002</v>
      </c>
      <c r="P357" s="103">
        <v>96.795100000000005</v>
      </c>
      <c r="Q357" s="91"/>
      <c r="R357" s="91">
        <v>0.53767183100000016</v>
      </c>
      <c r="S357" s="92">
        <v>1.3205454545454548E-7</v>
      </c>
      <c r="T357" s="92">
        <f t="shared" si="8"/>
        <v>2.9634729648413201E-3</v>
      </c>
      <c r="U357" s="92">
        <f>R357/'סכום נכסי הקרן'!$C$42</f>
        <v>7.2693813908453273E-4</v>
      </c>
    </row>
    <row r="358" spans="2:21">
      <c r="B358" s="87" t="s">
        <v>860</v>
      </c>
      <c r="C358" s="88" t="s">
        <v>861</v>
      </c>
      <c r="D358" s="89" t="s">
        <v>28</v>
      </c>
      <c r="E358" s="89" t="s">
        <v>631</v>
      </c>
      <c r="F358" s="88"/>
      <c r="G358" s="89" t="s">
        <v>728</v>
      </c>
      <c r="H358" s="88" t="s">
        <v>862</v>
      </c>
      <c r="I358" s="88" t="s">
        <v>633</v>
      </c>
      <c r="J358" s="102"/>
      <c r="K358" s="91">
        <v>2.1700000029992834</v>
      </c>
      <c r="L358" s="89" t="s">
        <v>123</v>
      </c>
      <c r="M358" s="90">
        <v>0.06</v>
      </c>
      <c r="N358" s="90">
        <v>9.5200000079980904E-2</v>
      </c>
      <c r="O358" s="91">
        <v>114.75540000000001</v>
      </c>
      <c r="P358" s="103">
        <v>93.164330000000007</v>
      </c>
      <c r="Q358" s="91"/>
      <c r="R358" s="91">
        <v>0.50011945000000013</v>
      </c>
      <c r="S358" s="92">
        <v>9.1804320000000002E-8</v>
      </c>
      <c r="T358" s="92">
        <f t="shared" si="8"/>
        <v>2.7564964050837736E-3</v>
      </c>
      <c r="U358" s="92">
        <f>R358/'סכום נכסי הקרן'!$C$42</f>
        <v>6.7616691323927659E-4</v>
      </c>
    </row>
    <row r="359" spans="2:21">
      <c r="B359" s="87" t="s">
        <v>863</v>
      </c>
      <c r="C359" s="88" t="s">
        <v>864</v>
      </c>
      <c r="D359" s="89" t="s">
        <v>28</v>
      </c>
      <c r="E359" s="89" t="s">
        <v>631</v>
      </c>
      <c r="F359" s="88"/>
      <c r="G359" s="89" t="s">
        <v>728</v>
      </c>
      <c r="H359" s="88" t="s">
        <v>862</v>
      </c>
      <c r="I359" s="88" t="s">
        <v>633</v>
      </c>
      <c r="J359" s="102"/>
      <c r="K359" s="91">
        <v>2.1599999995874097</v>
      </c>
      <c r="L359" s="89" t="s">
        <v>122</v>
      </c>
      <c r="M359" s="90">
        <v>0.05</v>
      </c>
      <c r="N359" s="90">
        <v>7.0099999954615022E-2</v>
      </c>
      <c r="O359" s="91">
        <v>48.420000000000009</v>
      </c>
      <c r="P359" s="103">
        <v>98.800359999999998</v>
      </c>
      <c r="Q359" s="91"/>
      <c r="R359" s="91">
        <v>0.19389678800000001</v>
      </c>
      <c r="S359" s="92">
        <v>4.8420000000000006E-8</v>
      </c>
      <c r="T359" s="92">
        <f t="shared" si="8"/>
        <v>1.0686962866157084E-3</v>
      </c>
      <c r="U359" s="92">
        <f>R359/'סכום נכסי הקרן'!$C$42</f>
        <v>2.6215055748975646E-4</v>
      </c>
    </row>
    <row r="360" spans="2:21">
      <c r="B360" s="87" t="s">
        <v>865</v>
      </c>
      <c r="C360" s="88" t="s">
        <v>866</v>
      </c>
      <c r="D360" s="89" t="s">
        <v>28</v>
      </c>
      <c r="E360" s="89" t="s">
        <v>631</v>
      </c>
      <c r="F360" s="88"/>
      <c r="G360" s="89" t="s">
        <v>782</v>
      </c>
      <c r="H360" s="88" t="s">
        <v>855</v>
      </c>
      <c r="I360" s="88" t="s">
        <v>668</v>
      </c>
      <c r="J360" s="102"/>
      <c r="K360" s="91">
        <v>6.0400000043173687</v>
      </c>
      <c r="L360" s="89" t="s">
        <v>120</v>
      </c>
      <c r="M360" s="90">
        <v>5.1249999999999997E-2</v>
      </c>
      <c r="N360" s="90">
        <v>8.8000000070487638E-2</v>
      </c>
      <c r="O360" s="91">
        <v>145.26000000000002</v>
      </c>
      <c r="P360" s="103">
        <v>81.72842</v>
      </c>
      <c r="Q360" s="91"/>
      <c r="R360" s="91">
        <v>0.45398030100000003</v>
      </c>
      <c r="S360" s="92">
        <v>7.2630000000000009E-8</v>
      </c>
      <c r="T360" s="92">
        <f t="shared" si="8"/>
        <v>2.5021923616155082E-3</v>
      </c>
      <c r="U360" s="92">
        <f>R360/'סכום נכסי הקרן'!$C$42</f>
        <v>6.1378628405395468E-4</v>
      </c>
    </row>
    <row r="361" spans="2:21">
      <c r="B361" s="87" t="s">
        <v>867</v>
      </c>
      <c r="C361" s="88" t="s">
        <v>868</v>
      </c>
      <c r="D361" s="89" t="s">
        <v>28</v>
      </c>
      <c r="E361" s="89" t="s">
        <v>631</v>
      </c>
      <c r="F361" s="88"/>
      <c r="G361" s="89" t="s">
        <v>689</v>
      </c>
      <c r="H361" s="88" t="s">
        <v>869</v>
      </c>
      <c r="I361" s="88" t="s">
        <v>668</v>
      </c>
      <c r="J361" s="102"/>
      <c r="K361" s="91">
        <v>2.6600000016349195</v>
      </c>
      <c r="L361" s="89" t="s">
        <v>122</v>
      </c>
      <c r="M361" s="90">
        <v>3.6249999999999998E-2</v>
      </c>
      <c r="N361" s="90">
        <v>0.46459999999053458</v>
      </c>
      <c r="O361" s="91">
        <v>150.10200000000003</v>
      </c>
      <c r="P361" s="103">
        <v>38.2044</v>
      </c>
      <c r="Q361" s="91"/>
      <c r="R361" s="91">
        <v>0.23242730700000006</v>
      </c>
      <c r="S361" s="92">
        <v>4.2886285714285722E-7</v>
      </c>
      <c r="T361" s="92">
        <f t="shared" si="8"/>
        <v>1.2810640261817503E-3</v>
      </c>
      <c r="U361" s="92">
        <f>R361/'סכום נכסי הקרן'!$C$42</f>
        <v>3.1424423650531428E-4</v>
      </c>
    </row>
    <row r="362" spans="2:21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</row>
    <row r="363" spans="2:21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</row>
    <row r="364" spans="2:21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</row>
    <row r="365" spans="2:21">
      <c r="B365" s="96" t="s">
        <v>205</v>
      </c>
      <c r="C365" s="106"/>
      <c r="D365" s="106"/>
      <c r="E365" s="106"/>
      <c r="F365" s="106"/>
      <c r="G365" s="106"/>
      <c r="H365" s="106"/>
      <c r="I365" s="106"/>
      <c r="J365" s="106"/>
      <c r="K365" s="106"/>
      <c r="L365" s="95"/>
      <c r="M365" s="95"/>
      <c r="N365" s="95"/>
      <c r="O365" s="95"/>
      <c r="P365" s="95"/>
      <c r="Q365" s="95"/>
      <c r="R365" s="95"/>
      <c r="S365" s="95"/>
      <c r="T365" s="95"/>
      <c r="U365" s="95"/>
    </row>
    <row r="366" spans="2:21">
      <c r="B366" s="96" t="s">
        <v>100</v>
      </c>
      <c r="C366" s="106"/>
      <c r="D366" s="106"/>
      <c r="E366" s="106"/>
      <c r="F366" s="106"/>
      <c r="G366" s="106"/>
      <c r="H366" s="106"/>
      <c r="I366" s="106"/>
      <c r="J366" s="106"/>
      <c r="K366" s="106"/>
      <c r="L366" s="95"/>
      <c r="M366" s="95"/>
      <c r="N366" s="95"/>
      <c r="O366" s="95"/>
      <c r="P366" s="95"/>
      <c r="Q366" s="95"/>
      <c r="R366" s="95"/>
      <c r="S366" s="95"/>
      <c r="T366" s="95"/>
      <c r="U366" s="95"/>
    </row>
    <row r="367" spans="2:21">
      <c r="B367" s="96" t="s">
        <v>188</v>
      </c>
      <c r="C367" s="106"/>
      <c r="D367" s="106"/>
      <c r="E367" s="106"/>
      <c r="F367" s="106"/>
      <c r="G367" s="106"/>
      <c r="H367" s="106"/>
      <c r="I367" s="106"/>
      <c r="J367" s="106"/>
      <c r="K367" s="106"/>
      <c r="L367" s="95"/>
      <c r="M367" s="95"/>
      <c r="N367" s="95"/>
      <c r="O367" s="95"/>
      <c r="P367" s="95"/>
      <c r="Q367" s="95"/>
      <c r="R367" s="95"/>
      <c r="S367" s="95"/>
      <c r="T367" s="95"/>
      <c r="U367" s="95"/>
    </row>
    <row r="368" spans="2:21">
      <c r="B368" s="96" t="s">
        <v>196</v>
      </c>
      <c r="C368" s="106"/>
      <c r="D368" s="106"/>
      <c r="E368" s="106"/>
      <c r="F368" s="106"/>
      <c r="G368" s="106"/>
      <c r="H368" s="106"/>
      <c r="I368" s="106"/>
      <c r="J368" s="106"/>
      <c r="K368" s="106"/>
      <c r="L368" s="95"/>
      <c r="M368" s="95"/>
      <c r="N368" s="95"/>
      <c r="O368" s="95"/>
      <c r="P368" s="95"/>
      <c r="Q368" s="95"/>
      <c r="R368" s="95"/>
      <c r="S368" s="95"/>
      <c r="T368" s="95"/>
      <c r="U368" s="95"/>
    </row>
    <row r="369" spans="2:21">
      <c r="B369" s="143" t="s">
        <v>201</v>
      </c>
      <c r="C369" s="143"/>
      <c r="D369" s="143"/>
      <c r="E369" s="143"/>
      <c r="F369" s="143"/>
      <c r="G369" s="143"/>
      <c r="H369" s="143"/>
      <c r="I369" s="143"/>
      <c r="J369" s="143"/>
      <c r="K369" s="143"/>
      <c r="L369" s="95"/>
      <c r="M369" s="95"/>
      <c r="N369" s="95"/>
      <c r="O369" s="95"/>
      <c r="P369" s="95"/>
      <c r="Q369" s="95"/>
      <c r="R369" s="95"/>
      <c r="S369" s="95"/>
      <c r="T369" s="95"/>
      <c r="U369" s="95"/>
    </row>
    <row r="370" spans="2:21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</row>
    <row r="371" spans="2:21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</row>
    <row r="372" spans="2:21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</row>
    <row r="373" spans="2:21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</row>
    <row r="374" spans="2:21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9" priority="4" operator="equal">
      <formula>"NR3"</formula>
    </cfRule>
  </conditionalFormatting>
  <conditionalFormatting sqref="B12:B361">
    <cfRule type="containsText" dxfId="8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16.710937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7.28515625" style="1" bestFit="1" customWidth="1"/>
    <col min="10" max="10" width="13.14062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46" t="s" vm="1">
        <v>214</v>
      </c>
    </row>
    <row r="2" spans="2:15">
      <c r="B2" s="46" t="s">
        <v>133</v>
      </c>
      <c r="C2" s="46" t="s">
        <v>2403</v>
      </c>
    </row>
    <row r="3" spans="2:15">
      <c r="B3" s="46" t="s">
        <v>135</v>
      </c>
      <c r="C3" s="68" t="s">
        <v>2404</v>
      </c>
    </row>
    <row r="4" spans="2:15">
      <c r="B4" s="46" t="s">
        <v>136</v>
      </c>
      <c r="C4" s="68">
        <v>14244</v>
      </c>
    </row>
    <row r="6" spans="2:15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15" ht="26.25" customHeight="1">
      <c r="B7" s="134" t="s">
        <v>80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</row>
    <row r="8" spans="2:15" s="3" customFormat="1" ht="63">
      <c r="B8" s="21" t="s">
        <v>103</v>
      </c>
      <c r="C8" s="29" t="s">
        <v>40</v>
      </c>
      <c r="D8" s="29" t="s">
        <v>107</v>
      </c>
      <c r="E8" s="29" t="s">
        <v>177</v>
      </c>
      <c r="F8" s="29" t="s">
        <v>105</v>
      </c>
      <c r="G8" s="29" t="s">
        <v>58</v>
      </c>
      <c r="H8" s="29" t="s">
        <v>91</v>
      </c>
      <c r="I8" s="12" t="s">
        <v>190</v>
      </c>
      <c r="J8" s="12" t="s">
        <v>189</v>
      </c>
      <c r="K8" s="29" t="s">
        <v>204</v>
      </c>
      <c r="L8" s="12" t="s">
        <v>54</v>
      </c>
      <c r="M8" s="12" t="s">
        <v>53</v>
      </c>
      <c r="N8" s="12" t="s">
        <v>137</v>
      </c>
      <c r="O8" s="13" t="s">
        <v>139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197</v>
      </c>
      <c r="J9" s="15"/>
      <c r="K9" s="15" t="s">
        <v>193</v>
      </c>
      <c r="L9" s="15" t="s">
        <v>193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5" t="s">
        <v>30</v>
      </c>
      <c r="C11" s="75"/>
      <c r="D11" s="76"/>
      <c r="E11" s="76"/>
      <c r="F11" s="75"/>
      <c r="G11" s="76"/>
      <c r="H11" s="76"/>
      <c r="I11" s="78"/>
      <c r="J11" s="99"/>
      <c r="K11" s="78">
        <v>3.5659206000000006E-2</v>
      </c>
      <c r="L11" s="78">
        <f>L12+L188</f>
        <v>126.11286923300003</v>
      </c>
      <c r="M11" s="79"/>
      <c r="N11" s="79">
        <f t="shared" ref="N11:N47" si="0">IFERROR(L11/$L$11,0)</f>
        <v>1</v>
      </c>
      <c r="O11" s="79">
        <f>L11/'סכום נכסי הקרן'!$C$42</f>
        <v>0.17050596514297961</v>
      </c>
    </row>
    <row r="12" spans="2:15">
      <c r="B12" s="80" t="s">
        <v>184</v>
      </c>
      <c r="C12" s="81"/>
      <c r="D12" s="82"/>
      <c r="E12" s="82"/>
      <c r="F12" s="81"/>
      <c r="G12" s="82"/>
      <c r="H12" s="82"/>
      <c r="I12" s="84"/>
      <c r="J12" s="101"/>
      <c r="K12" s="84">
        <v>3.1243680000000006E-2</v>
      </c>
      <c r="L12" s="84">
        <f>L13+L49+L118</f>
        <v>89.338950116000007</v>
      </c>
      <c r="M12" s="85"/>
      <c r="N12" s="85">
        <f t="shared" si="0"/>
        <v>0.70840470650891063</v>
      </c>
      <c r="O12" s="85">
        <f>L12/'סכום נכסי הקרן'!$C$42</f>
        <v>0.12078722819513102</v>
      </c>
    </row>
    <row r="13" spans="2:15">
      <c r="B13" s="86" t="s">
        <v>870</v>
      </c>
      <c r="C13" s="81"/>
      <c r="D13" s="82"/>
      <c r="E13" s="82"/>
      <c r="F13" s="81"/>
      <c r="G13" s="82"/>
      <c r="H13" s="82"/>
      <c r="I13" s="84"/>
      <c r="J13" s="101"/>
      <c r="K13" s="84">
        <v>2.4657541000000005E-2</v>
      </c>
      <c r="L13" s="84">
        <v>54.796179939000005</v>
      </c>
      <c r="M13" s="85"/>
      <c r="N13" s="85">
        <f t="shared" si="0"/>
        <v>0.4345010962978032</v>
      </c>
      <c r="O13" s="85">
        <f>L13/'סכום נכסי הקרן'!$C$42</f>
        <v>7.4085028779939666E-2</v>
      </c>
    </row>
    <row r="14" spans="2:15">
      <c r="B14" s="87" t="s">
        <v>871</v>
      </c>
      <c r="C14" s="88" t="s">
        <v>872</v>
      </c>
      <c r="D14" s="89" t="s">
        <v>108</v>
      </c>
      <c r="E14" s="89" t="s">
        <v>287</v>
      </c>
      <c r="F14" s="88" t="s">
        <v>490</v>
      </c>
      <c r="G14" s="89" t="s">
        <v>308</v>
      </c>
      <c r="H14" s="89" t="s">
        <v>121</v>
      </c>
      <c r="I14" s="91">
        <v>48.112570000000005</v>
      </c>
      <c r="J14" s="103">
        <v>2464</v>
      </c>
      <c r="K14" s="91"/>
      <c r="L14" s="91">
        <v>1.185493737</v>
      </c>
      <c r="M14" s="92">
        <v>2.1436931907371865E-7</v>
      </c>
      <c r="N14" s="92">
        <f t="shared" si="0"/>
        <v>9.4002598165436966E-3</v>
      </c>
      <c r="O14" s="92">
        <f>L14/'סכום נכסי הקרן'!$C$42</f>
        <v>1.6028003726145516E-3</v>
      </c>
    </row>
    <row r="15" spans="2:15">
      <c r="B15" s="87" t="s">
        <v>873</v>
      </c>
      <c r="C15" s="88" t="s">
        <v>874</v>
      </c>
      <c r="D15" s="89" t="s">
        <v>108</v>
      </c>
      <c r="E15" s="89" t="s">
        <v>287</v>
      </c>
      <c r="F15" s="88" t="s">
        <v>875</v>
      </c>
      <c r="G15" s="89" t="s">
        <v>516</v>
      </c>
      <c r="H15" s="89" t="s">
        <v>121</v>
      </c>
      <c r="I15" s="91">
        <v>5.8011300000000006</v>
      </c>
      <c r="J15" s="103">
        <v>26940</v>
      </c>
      <c r="K15" s="91"/>
      <c r="L15" s="91">
        <v>1.5628245400000003</v>
      </c>
      <c r="M15" s="92">
        <v>1.0341447661129283E-7</v>
      </c>
      <c r="N15" s="92">
        <f t="shared" si="0"/>
        <v>1.2392268525051169E-2</v>
      </c>
      <c r="O15" s="92">
        <f>L15/'סכום נכסי הקרן'!$C$42</f>
        <v>2.1129557051748184E-3</v>
      </c>
    </row>
    <row r="16" spans="2:15">
      <c r="B16" s="87" t="s">
        <v>876</v>
      </c>
      <c r="C16" s="88" t="s">
        <v>877</v>
      </c>
      <c r="D16" s="89" t="s">
        <v>108</v>
      </c>
      <c r="E16" s="89" t="s">
        <v>287</v>
      </c>
      <c r="F16" s="88" t="s">
        <v>524</v>
      </c>
      <c r="G16" s="89" t="s">
        <v>388</v>
      </c>
      <c r="H16" s="89" t="s">
        <v>121</v>
      </c>
      <c r="I16" s="91">
        <v>185.50536500000007</v>
      </c>
      <c r="J16" s="103">
        <v>2107</v>
      </c>
      <c r="K16" s="91"/>
      <c r="L16" s="91">
        <v>3.9085980410000007</v>
      </c>
      <c r="M16" s="92">
        <v>1.4386837923924864E-7</v>
      </c>
      <c r="N16" s="92">
        <f t="shared" si="0"/>
        <v>3.0992856357733519E-2</v>
      </c>
      <c r="O16" s="92">
        <f>L16/'סכום נכסי הקרן'!$C$42</f>
        <v>5.2844668858130859E-3</v>
      </c>
    </row>
    <row r="17" spans="2:15">
      <c r="B17" s="87" t="s">
        <v>878</v>
      </c>
      <c r="C17" s="88" t="s">
        <v>879</v>
      </c>
      <c r="D17" s="89" t="s">
        <v>108</v>
      </c>
      <c r="E17" s="89" t="s">
        <v>287</v>
      </c>
      <c r="F17" s="88" t="s">
        <v>625</v>
      </c>
      <c r="G17" s="89" t="s">
        <v>522</v>
      </c>
      <c r="H17" s="89" t="s">
        <v>121</v>
      </c>
      <c r="I17" s="91">
        <v>4.5223950000000004</v>
      </c>
      <c r="J17" s="103">
        <v>75810</v>
      </c>
      <c r="K17" s="91"/>
      <c r="L17" s="91">
        <v>3.4284276830000002</v>
      </c>
      <c r="M17" s="92">
        <v>1.0184952445808997E-7</v>
      </c>
      <c r="N17" s="92">
        <f t="shared" si="0"/>
        <v>2.7185391180544811E-2</v>
      </c>
      <c r="O17" s="92">
        <f>L17/'סכום נכסי הקרן'!$C$42</f>
        <v>4.6352713610282393E-3</v>
      </c>
    </row>
    <row r="18" spans="2:15">
      <c r="B18" s="87" t="s">
        <v>880</v>
      </c>
      <c r="C18" s="88" t="s">
        <v>881</v>
      </c>
      <c r="D18" s="89" t="s">
        <v>108</v>
      </c>
      <c r="E18" s="89" t="s">
        <v>287</v>
      </c>
      <c r="F18" s="88" t="s">
        <v>882</v>
      </c>
      <c r="G18" s="89" t="s">
        <v>301</v>
      </c>
      <c r="H18" s="89" t="s">
        <v>121</v>
      </c>
      <c r="I18" s="91">
        <v>9.4067640000000026</v>
      </c>
      <c r="J18" s="103">
        <v>2610</v>
      </c>
      <c r="K18" s="91"/>
      <c r="L18" s="91">
        <v>0.24551654800000003</v>
      </c>
      <c r="M18" s="92">
        <v>5.2340500619318792E-8</v>
      </c>
      <c r="N18" s="92">
        <f t="shared" si="0"/>
        <v>1.9468001124167238E-3</v>
      </c>
      <c r="O18" s="92">
        <f>L18/'סכום נכסי הקרן'!$C$42</f>
        <v>3.319410321080747E-4</v>
      </c>
    </row>
    <row r="19" spans="2:15">
      <c r="B19" s="87" t="s">
        <v>883</v>
      </c>
      <c r="C19" s="88" t="s">
        <v>884</v>
      </c>
      <c r="D19" s="89" t="s">
        <v>108</v>
      </c>
      <c r="E19" s="89" t="s">
        <v>287</v>
      </c>
      <c r="F19" s="88" t="s">
        <v>566</v>
      </c>
      <c r="G19" s="89" t="s">
        <v>441</v>
      </c>
      <c r="H19" s="89" t="s">
        <v>121</v>
      </c>
      <c r="I19" s="91">
        <v>1.1341330000000003</v>
      </c>
      <c r="J19" s="103">
        <v>146100</v>
      </c>
      <c r="K19" s="91">
        <v>1.3476103999999999E-2</v>
      </c>
      <c r="L19" s="91">
        <v>1.6704442779999999</v>
      </c>
      <c r="M19" s="92">
        <v>2.9519446452954285E-7</v>
      </c>
      <c r="N19" s="92">
        <f t="shared" si="0"/>
        <v>1.3245629000112336E-2</v>
      </c>
      <c r="O19" s="92">
        <f>L19/'סכום נכסי הקרן'!$C$42</f>
        <v>2.2584587565899939E-3</v>
      </c>
    </row>
    <row r="20" spans="2:15">
      <c r="B20" s="87" t="s">
        <v>885</v>
      </c>
      <c r="C20" s="88" t="s">
        <v>886</v>
      </c>
      <c r="D20" s="89" t="s">
        <v>108</v>
      </c>
      <c r="E20" s="89" t="s">
        <v>287</v>
      </c>
      <c r="F20" s="88" t="s">
        <v>327</v>
      </c>
      <c r="G20" s="89" t="s">
        <v>301</v>
      </c>
      <c r="H20" s="89" t="s">
        <v>121</v>
      </c>
      <c r="I20" s="91">
        <v>50.600400000000008</v>
      </c>
      <c r="J20" s="103">
        <v>1845</v>
      </c>
      <c r="K20" s="91"/>
      <c r="L20" s="91">
        <v>0.9335773850000002</v>
      </c>
      <c r="M20" s="92">
        <v>1.0762972495436963E-7</v>
      </c>
      <c r="N20" s="92">
        <f t="shared" si="0"/>
        <v>7.4027130670952217E-3</v>
      </c>
      <c r="O20" s="92">
        <f>L20/'סכום נכסי הקרן'!$C$42</f>
        <v>1.2622067361816175E-3</v>
      </c>
    </row>
    <row r="21" spans="2:15">
      <c r="B21" s="87" t="s">
        <v>887</v>
      </c>
      <c r="C21" s="88" t="s">
        <v>888</v>
      </c>
      <c r="D21" s="89" t="s">
        <v>108</v>
      </c>
      <c r="E21" s="89" t="s">
        <v>287</v>
      </c>
      <c r="F21" s="88" t="s">
        <v>595</v>
      </c>
      <c r="G21" s="89" t="s">
        <v>516</v>
      </c>
      <c r="H21" s="89" t="s">
        <v>121</v>
      </c>
      <c r="I21" s="91">
        <v>18.192339000000004</v>
      </c>
      <c r="J21" s="103">
        <v>6008</v>
      </c>
      <c r="K21" s="91"/>
      <c r="L21" s="91">
        <v>1.092995699</v>
      </c>
      <c r="M21" s="92">
        <v>1.543590499044913E-7</v>
      </c>
      <c r="N21" s="92">
        <f t="shared" si="0"/>
        <v>8.666805423169258E-3</v>
      </c>
      <c r="O21" s="92">
        <f>L21/'סכום נכסי הקרן'!$C$42</f>
        <v>1.4777420233838842E-3</v>
      </c>
    </row>
    <row r="22" spans="2:15">
      <c r="B22" s="87" t="s">
        <v>889</v>
      </c>
      <c r="C22" s="88" t="s">
        <v>890</v>
      </c>
      <c r="D22" s="89" t="s">
        <v>108</v>
      </c>
      <c r="E22" s="89" t="s">
        <v>287</v>
      </c>
      <c r="F22" s="88" t="s">
        <v>891</v>
      </c>
      <c r="G22" s="89" t="s">
        <v>115</v>
      </c>
      <c r="H22" s="89" t="s">
        <v>121</v>
      </c>
      <c r="I22" s="91">
        <v>9.4767350000000015</v>
      </c>
      <c r="J22" s="103">
        <v>5439</v>
      </c>
      <c r="K22" s="91"/>
      <c r="L22" s="91">
        <v>0.51543960200000005</v>
      </c>
      <c r="M22" s="92">
        <v>5.3513844865457405E-8</v>
      </c>
      <c r="N22" s="92">
        <f t="shared" si="0"/>
        <v>4.0871292924729106E-3</v>
      </c>
      <c r="O22" s="92">
        <f>L22/'סכום נכסי הקרן'!$C$42</f>
        <v>6.9687992467723698E-4</v>
      </c>
    </row>
    <row r="23" spans="2:15">
      <c r="B23" s="87" t="s">
        <v>892</v>
      </c>
      <c r="C23" s="88" t="s">
        <v>893</v>
      </c>
      <c r="D23" s="89" t="s">
        <v>108</v>
      </c>
      <c r="E23" s="89" t="s">
        <v>287</v>
      </c>
      <c r="F23" s="88" t="s">
        <v>598</v>
      </c>
      <c r="G23" s="89" t="s">
        <v>516</v>
      </c>
      <c r="H23" s="89" t="s">
        <v>121</v>
      </c>
      <c r="I23" s="91">
        <v>100.05193600000001</v>
      </c>
      <c r="J23" s="103">
        <v>1124</v>
      </c>
      <c r="K23" s="91"/>
      <c r="L23" s="91">
        <v>1.1245837630000002</v>
      </c>
      <c r="M23" s="92">
        <v>1.8261330146706188E-7</v>
      </c>
      <c r="N23" s="92">
        <f t="shared" si="0"/>
        <v>8.9172799718185286E-3</v>
      </c>
      <c r="O23" s="92">
        <f>L23/'סכום נכסי הקרן'!$C$42</f>
        <v>1.5204494280450802E-3</v>
      </c>
    </row>
    <row r="24" spans="2:15">
      <c r="B24" s="87" t="s">
        <v>894</v>
      </c>
      <c r="C24" s="88" t="s">
        <v>895</v>
      </c>
      <c r="D24" s="89" t="s">
        <v>108</v>
      </c>
      <c r="E24" s="89" t="s">
        <v>287</v>
      </c>
      <c r="F24" s="88" t="s">
        <v>332</v>
      </c>
      <c r="G24" s="89" t="s">
        <v>301</v>
      </c>
      <c r="H24" s="89" t="s">
        <v>121</v>
      </c>
      <c r="I24" s="91">
        <v>13.181525000000001</v>
      </c>
      <c r="J24" s="103">
        <v>5860</v>
      </c>
      <c r="K24" s="91"/>
      <c r="L24" s="91">
        <v>0.77243739000000011</v>
      </c>
      <c r="M24" s="92">
        <v>1.0610258337144697E-7</v>
      </c>
      <c r="N24" s="92">
        <f t="shared" si="0"/>
        <v>6.1249688053079043E-3</v>
      </c>
      <c r="O24" s="92">
        <f>L24/'סכום נכסי הקרן'!$C$42</f>
        <v>1.0443437176196671E-3</v>
      </c>
    </row>
    <row r="25" spans="2:15">
      <c r="B25" s="87" t="s">
        <v>896</v>
      </c>
      <c r="C25" s="88" t="s">
        <v>897</v>
      </c>
      <c r="D25" s="89" t="s">
        <v>108</v>
      </c>
      <c r="E25" s="89" t="s">
        <v>287</v>
      </c>
      <c r="F25" s="88" t="s">
        <v>479</v>
      </c>
      <c r="G25" s="89" t="s">
        <v>480</v>
      </c>
      <c r="H25" s="89" t="s">
        <v>121</v>
      </c>
      <c r="I25" s="91">
        <v>2.9280010000000005</v>
      </c>
      <c r="J25" s="103">
        <v>5193</v>
      </c>
      <c r="K25" s="91"/>
      <c r="L25" s="91">
        <v>0.15205109000000003</v>
      </c>
      <c r="M25" s="92">
        <v>2.8924708426838503E-8</v>
      </c>
      <c r="N25" s="92">
        <f t="shared" si="0"/>
        <v>1.2056746541788514E-3</v>
      </c>
      <c r="O25" s="92">
        <f>L25/'סכום נכסי הקרן'!$C$42</f>
        <v>2.0557472055919327E-4</v>
      </c>
    </row>
    <row r="26" spans="2:15">
      <c r="B26" s="87" t="s">
        <v>898</v>
      </c>
      <c r="C26" s="88" t="s">
        <v>899</v>
      </c>
      <c r="D26" s="89" t="s">
        <v>108</v>
      </c>
      <c r="E26" s="89" t="s">
        <v>287</v>
      </c>
      <c r="F26" s="88" t="s">
        <v>391</v>
      </c>
      <c r="G26" s="89" t="s">
        <v>144</v>
      </c>
      <c r="H26" s="89" t="s">
        <v>121</v>
      </c>
      <c r="I26" s="91">
        <v>299.67173000000008</v>
      </c>
      <c r="J26" s="103">
        <v>537</v>
      </c>
      <c r="K26" s="91"/>
      <c r="L26" s="91">
        <v>1.6092371910000001</v>
      </c>
      <c r="M26" s="92">
        <v>1.0830929576232888E-7</v>
      </c>
      <c r="N26" s="92">
        <f t="shared" si="0"/>
        <v>1.2760293226116768E-2</v>
      </c>
      <c r="O26" s="92">
        <f>L26/'סכום נכסי הקרן'!$C$42</f>
        <v>2.1757061120264648E-3</v>
      </c>
    </row>
    <row r="27" spans="2:15">
      <c r="B27" s="87" t="s">
        <v>900</v>
      </c>
      <c r="C27" s="88" t="s">
        <v>901</v>
      </c>
      <c r="D27" s="89" t="s">
        <v>108</v>
      </c>
      <c r="E27" s="89" t="s">
        <v>287</v>
      </c>
      <c r="F27" s="88" t="s">
        <v>337</v>
      </c>
      <c r="G27" s="89" t="s">
        <v>301</v>
      </c>
      <c r="H27" s="89" t="s">
        <v>121</v>
      </c>
      <c r="I27" s="91">
        <v>3.5780580000000004</v>
      </c>
      <c r="J27" s="103">
        <v>31500</v>
      </c>
      <c r="K27" s="91"/>
      <c r="L27" s="91">
        <v>1.1270883650000003</v>
      </c>
      <c r="M27" s="92">
        <v>1.4569617700731711E-7</v>
      </c>
      <c r="N27" s="92">
        <f t="shared" si="0"/>
        <v>8.9371399751253487E-3</v>
      </c>
      <c r="O27" s="92">
        <f>L27/'סכום נכסי הקרן'!$C$42</f>
        <v>1.5238356770766526E-3</v>
      </c>
    </row>
    <row r="28" spans="2:15">
      <c r="B28" s="87" t="s">
        <v>902</v>
      </c>
      <c r="C28" s="88" t="s">
        <v>903</v>
      </c>
      <c r="D28" s="89" t="s">
        <v>108</v>
      </c>
      <c r="E28" s="89" t="s">
        <v>287</v>
      </c>
      <c r="F28" s="88" t="s">
        <v>904</v>
      </c>
      <c r="G28" s="89" t="s">
        <v>289</v>
      </c>
      <c r="H28" s="89" t="s">
        <v>121</v>
      </c>
      <c r="I28" s="91">
        <v>4.8984130000000006</v>
      </c>
      <c r="J28" s="103">
        <v>16360</v>
      </c>
      <c r="K28" s="91"/>
      <c r="L28" s="91">
        <v>0.80138032400000003</v>
      </c>
      <c r="M28" s="92">
        <v>4.8822994588659593E-8</v>
      </c>
      <c r="N28" s="92">
        <f t="shared" si="0"/>
        <v>6.3544690472421856E-3</v>
      </c>
      <c r="O28" s="92">
        <f>L28/'סכום נכסי הקרן'!$C$42</f>
        <v>1.0834748778712191E-3</v>
      </c>
    </row>
    <row r="29" spans="2:15">
      <c r="B29" s="87" t="s">
        <v>905</v>
      </c>
      <c r="C29" s="88" t="s">
        <v>906</v>
      </c>
      <c r="D29" s="89" t="s">
        <v>108</v>
      </c>
      <c r="E29" s="89" t="s">
        <v>287</v>
      </c>
      <c r="F29" s="88" t="s">
        <v>907</v>
      </c>
      <c r="G29" s="89" t="s">
        <v>289</v>
      </c>
      <c r="H29" s="89" t="s">
        <v>121</v>
      </c>
      <c r="I29" s="91">
        <v>131.986053</v>
      </c>
      <c r="J29" s="103">
        <v>2059</v>
      </c>
      <c r="K29" s="91"/>
      <c r="L29" s="91">
        <v>2.7175928310000006</v>
      </c>
      <c r="M29" s="92">
        <v>1.0669753279285543E-7</v>
      </c>
      <c r="N29" s="92">
        <f t="shared" si="0"/>
        <v>2.1548893840319404E-2</v>
      </c>
      <c r="O29" s="92">
        <f>L29/'סכום נכסי הקרן'!$C$42</f>
        <v>3.6742149420072685E-3</v>
      </c>
    </row>
    <row r="30" spans="2:15">
      <c r="B30" s="87" t="s">
        <v>908</v>
      </c>
      <c r="C30" s="88" t="s">
        <v>909</v>
      </c>
      <c r="D30" s="89" t="s">
        <v>108</v>
      </c>
      <c r="E30" s="89" t="s">
        <v>287</v>
      </c>
      <c r="F30" s="88" t="s">
        <v>910</v>
      </c>
      <c r="G30" s="89" t="s">
        <v>115</v>
      </c>
      <c r="H30" s="89" t="s">
        <v>121</v>
      </c>
      <c r="I30" s="91">
        <v>0.50683900000000004</v>
      </c>
      <c r="J30" s="103">
        <v>56570</v>
      </c>
      <c r="K30" s="91"/>
      <c r="L30" s="91">
        <v>0.28671904400000003</v>
      </c>
      <c r="M30" s="92">
        <v>2.7386251516988656E-8</v>
      </c>
      <c r="N30" s="92">
        <f t="shared" si="0"/>
        <v>2.2735113850298008E-3</v>
      </c>
      <c r="O30" s="92">
        <f>L30/'סכום נכסי הקרן'!$C$42</f>
        <v>3.8764725296805853E-4</v>
      </c>
    </row>
    <row r="31" spans="2:15">
      <c r="B31" s="87" t="s">
        <v>911</v>
      </c>
      <c r="C31" s="88" t="s">
        <v>912</v>
      </c>
      <c r="D31" s="89" t="s">
        <v>108</v>
      </c>
      <c r="E31" s="89" t="s">
        <v>287</v>
      </c>
      <c r="F31" s="88" t="s">
        <v>345</v>
      </c>
      <c r="G31" s="89" t="s">
        <v>346</v>
      </c>
      <c r="H31" s="89" t="s">
        <v>121</v>
      </c>
      <c r="I31" s="91">
        <v>28.506792000000004</v>
      </c>
      <c r="J31" s="103">
        <v>3962</v>
      </c>
      <c r="K31" s="91"/>
      <c r="L31" s="91">
        <v>1.1294390830000003</v>
      </c>
      <c r="M31" s="92">
        <v>1.124444502927924E-7</v>
      </c>
      <c r="N31" s="92">
        <f t="shared" si="0"/>
        <v>8.9557797698925027E-3</v>
      </c>
      <c r="O31" s="92">
        <f>L31/'סכום נכסי הקרן'!$C$42</f>
        <v>1.5270138732734933E-3</v>
      </c>
    </row>
    <row r="32" spans="2:15">
      <c r="B32" s="87" t="s">
        <v>913</v>
      </c>
      <c r="C32" s="88" t="s">
        <v>914</v>
      </c>
      <c r="D32" s="89" t="s">
        <v>108</v>
      </c>
      <c r="E32" s="89" t="s">
        <v>287</v>
      </c>
      <c r="F32" s="88" t="s">
        <v>529</v>
      </c>
      <c r="G32" s="89" t="s">
        <v>346</v>
      </c>
      <c r="H32" s="89" t="s">
        <v>121</v>
      </c>
      <c r="I32" s="91">
        <v>23.571462000000007</v>
      </c>
      <c r="J32" s="103">
        <v>3012</v>
      </c>
      <c r="K32" s="91"/>
      <c r="L32" s="91">
        <v>0.70997244100000012</v>
      </c>
      <c r="M32" s="92">
        <v>1.1236253966891701E-7</v>
      </c>
      <c r="N32" s="92">
        <f t="shared" si="0"/>
        <v>5.6296589342384193E-3</v>
      </c>
      <c r="O32" s="92">
        <f>L32/'סכום נכסי הקרן'!$C$42</f>
        <v>9.5989043000811985E-4</v>
      </c>
    </row>
    <row r="33" spans="2:15">
      <c r="B33" s="87" t="s">
        <v>915</v>
      </c>
      <c r="C33" s="88" t="s">
        <v>916</v>
      </c>
      <c r="D33" s="89" t="s">
        <v>108</v>
      </c>
      <c r="E33" s="89" t="s">
        <v>287</v>
      </c>
      <c r="F33" s="88" t="s">
        <v>917</v>
      </c>
      <c r="G33" s="89" t="s">
        <v>441</v>
      </c>
      <c r="H33" s="89" t="s">
        <v>121</v>
      </c>
      <c r="I33" s="91">
        <v>0.53694400000000009</v>
      </c>
      <c r="J33" s="103">
        <v>97080</v>
      </c>
      <c r="K33" s="91"/>
      <c r="L33" s="91">
        <v>0.52126509700000001</v>
      </c>
      <c r="M33" s="92">
        <v>6.9711349334427378E-8</v>
      </c>
      <c r="N33" s="92">
        <f t="shared" si="0"/>
        <v>4.1333220009207453E-3</v>
      </c>
      <c r="O33" s="92">
        <f>L33/'סכום נכסי הקרן'!$C$42</f>
        <v>7.047560570137034E-4</v>
      </c>
    </row>
    <row r="34" spans="2:15">
      <c r="B34" s="87" t="s">
        <v>918</v>
      </c>
      <c r="C34" s="88" t="s">
        <v>919</v>
      </c>
      <c r="D34" s="89" t="s">
        <v>108</v>
      </c>
      <c r="E34" s="89" t="s">
        <v>287</v>
      </c>
      <c r="F34" s="88" t="s">
        <v>920</v>
      </c>
      <c r="G34" s="89" t="s">
        <v>921</v>
      </c>
      <c r="H34" s="89" t="s">
        <v>121</v>
      </c>
      <c r="I34" s="91">
        <v>6.6032750000000009</v>
      </c>
      <c r="J34" s="103">
        <v>9321</v>
      </c>
      <c r="K34" s="91"/>
      <c r="L34" s="91">
        <v>0.61549130100000016</v>
      </c>
      <c r="M34" s="92">
        <v>5.9773354816205635E-8</v>
      </c>
      <c r="N34" s="92">
        <f t="shared" si="0"/>
        <v>4.880479722199074E-3</v>
      </c>
      <c r="O34" s="92">
        <f>L34/'סכום נכסי הקרן'!$C$42</f>
        <v>8.3215090539429418E-4</v>
      </c>
    </row>
    <row r="35" spans="2:15">
      <c r="B35" s="87" t="s">
        <v>922</v>
      </c>
      <c r="C35" s="88" t="s">
        <v>923</v>
      </c>
      <c r="D35" s="89" t="s">
        <v>108</v>
      </c>
      <c r="E35" s="89" t="s">
        <v>287</v>
      </c>
      <c r="F35" s="88" t="s">
        <v>653</v>
      </c>
      <c r="G35" s="89" t="s">
        <v>654</v>
      </c>
      <c r="H35" s="89" t="s">
        <v>121</v>
      </c>
      <c r="I35" s="91">
        <v>29.725154000000003</v>
      </c>
      <c r="J35" s="103">
        <v>3863</v>
      </c>
      <c r="K35" s="91"/>
      <c r="L35" s="91">
        <v>1.1482826850000001</v>
      </c>
      <c r="M35" s="92">
        <v>2.6519659222190661E-8</v>
      </c>
      <c r="N35" s="92">
        <f t="shared" si="0"/>
        <v>9.1051983194394594E-3</v>
      </c>
      <c r="O35" s="92">
        <f>L35/'סכום נכסי הקרן'!$C$42</f>
        <v>1.5524906272742611E-3</v>
      </c>
    </row>
    <row r="36" spans="2:15">
      <c r="B36" s="87" t="s">
        <v>924</v>
      </c>
      <c r="C36" s="88" t="s">
        <v>925</v>
      </c>
      <c r="D36" s="89" t="s">
        <v>108</v>
      </c>
      <c r="E36" s="89" t="s">
        <v>287</v>
      </c>
      <c r="F36" s="88" t="s">
        <v>288</v>
      </c>
      <c r="G36" s="89" t="s">
        <v>289</v>
      </c>
      <c r="H36" s="89" t="s">
        <v>121</v>
      </c>
      <c r="I36" s="91">
        <v>184.09360400000003</v>
      </c>
      <c r="J36" s="103">
        <v>3151</v>
      </c>
      <c r="K36" s="91"/>
      <c r="L36" s="91">
        <v>5.8007894580000015</v>
      </c>
      <c r="M36" s="92">
        <v>1.2054960891300468E-7</v>
      </c>
      <c r="N36" s="92">
        <f t="shared" si="0"/>
        <v>4.5996808202680282E-2</v>
      </c>
      <c r="O36" s="92">
        <f>L36/'סכום נכסי הקרן'!$C$42</f>
        <v>7.8427301760945235E-3</v>
      </c>
    </row>
    <row r="37" spans="2:15">
      <c r="B37" s="87" t="s">
        <v>926</v>
      </c>
      <c r="C37" s="88" t="s">
        <v>927</v>
      </c>
      <c r="D37" s="89" t="s">
        <v>108</v>
      </c>
      <c r="E37" s="89" t="s">
        <v>287</v>
      </c>
      <c r="F37" s="88" t="s">
        <v>355</v>
      </c>
      <c r="G37" s="89" t="s">
        <v>301</v>
      </c>
      <c r="H37" s="89" t="s">
        <v>121</v>
      </c>
      <c r="I37" s="91">
        <v>201.94197100000002</v>
      </c>
      <c r="J37" s="103">
        <v>916.2</v>
      </c>
      <c r="K37" s="91"/>
      <c r="L37" s="91">
        <v>1.8501923400000002</v>
      </c>
      <c r="M37" s="92">
        <v>2.6751151092359627E-7</v>
      </c>
      <c r="N37" s="92">
        <f t="shared" si="0"/>
        <v>1.467092415906956E-2</v>
      </c>
      <c r="O37" s="92">
        <f>L37/'סכום נכסי הקרן'!$C$42</f>
        <v>2.501480083281612E-3</v>
      </c>
    </row>
    <row r="38" spans="2:15">
      <c r="B38" s="87" t="s">
        <v>928</v>
      </c>
      <c r="C38" s="88" t="s">
        <v>929</v>
      </c>
      <c r="D38" s="89" t="s">
        <v>108</v>
      </c>
      <c r="E38" s="89" t="s">
        <v>287</v>
      </c>
      <c r="F38" s="88" t="s">
        <v>646</v>
      </c>
      <c r="G38" s="89" t="s">
        <v>289</v>
      </c>
      <c r="H38" s="89" t="s">
        <v>121</v>
      </c>
      <c r="I38" s="91">
        <v>30.365826000000002</v>
      </c>
      <c r="J38" s="103">
        <v>13810</v>
      </c>
      <c r="K38" s="91"/>
      <c r="L38" s="91">
        <v>4.1935205680000012</v>
      </c>
      <c r="M38" s="92">
        <v>1.1797637308145731E-7</v>
      </c>
      <c r="N38" s="92">
        <f t="shared" si="0"/>
        <v>3.3252122432106873E-2</v>
      </c>
      <c r="O38" s="92">
        <f>L38/'סכום נכסי הקרן'!$C$42</f>
        <v>5.6696852283389058E-3</v>
      </c>
    </row>
    <row r="39" spans="2:15">
      <c r="B39" s="87" t="s">
        <v>930</v>
      </c>
      <c r="C39" s="88" t="s">
        <v>931</v>
      </c>
      <c r="D39" s="89" t="s">
        <v>108</v>
      </c>
      <c r="E39" s="89" t="s">
        <v>287</v>
      </c>
      <c r="F39" s="88" t="s">
        <v>361</v>
      </c>
      <c r="G39" s="89" t="s">
        <v>301</v>
      </c>
      <c r="H39" s="89" t="s">
        <v>121</v>
      </c>
      <c r="I39" s="91">
        <v>8.8521030000000014</v>
      </c>
      <c r="J39" s="103">
        <v>23790</v>
      </c>
      <c r="K39" s="91">
        <v>1.1181437000000002E-2</v>
      </c>
      <c r="L39" s="91">
        <v>2.1170968240000008</v>
      </c>
      <c r="M39" s="92">
        <v>1.8635453529388995E-7</v>
      </c>
      <c r="N39" s="92">
        <f t="shared" si="0"/>
        <v>1.6787317875454528E-2</v>
      </c>
      <c r="O39" s="92">
        <f>L39/'סכום נכסי הקרן'!$C$42</f>
        <v>2.8623378365163687E-3</v>
      </c>
    </row>
    <row r="40" spans="2:15">
      <c r="B40" s="87" t="s">
        <v>932</v>
      </c>
      <c r="C40" s="88" t="s">
        <v>933</v>
      </c>
      <c r="D40" s="89" t="s">
        <v>108</v>
      </c>
      <c r="E40" s="89" t="s">
        <v>287</v>
      </c>
      <c r="F40" s="88" t="s">
        <v>934</v>
      </c>
      <c r="G40" s="89" t="s">
        <v>921</v>
      </c>
      <c r="H40" s="89" t="s">
        <v>121</v>
      </c>
      <c r="I40" s="91">
        <v>1.2699270000000003</v>
      </c>
      <c r="J40" s="103">
        <v>42120</v>
      </c>
      <c r="K40" s="91"/>
      <c r="L40" s="91">
        <v>0.53489305300000012</v>
      </c>
      <c r="M40" s="92">
        <v>4.4086903406117367E-8</v>
      </c>
      <c r="N40" s="92">
        <f t="shared" si="0"/>
        <v>4.2413835816530162E-3</v>
      </c>
      <c r="O40" s="92">
        <f>L40/'סכום נכסי הקרן'!$C$42</f>
        <v>7.2318120113133526E-4</v>
      </c>
    </row>
    <row r="41" spans="2:15">
      <c r="B41" s="87" t="s">
        <v>935</v>
      </c>
      <c r="C41" s="88" t="s">
        <v>936</v>
      </c>
      <c r="D41" s="89" t="s">
        <v>108</v>
      </c>
      <c r="E41" s="89" t="s">
        <v>287</v>
      </c>
      <c r="F41" s="88" t="s">
        <v>937</v>
      </c>
      <c r="G41" s="89" t="s">
        <v>115</v>
      </c>
      <c r="H41" s="89" t="s">
        <v>121</v>
      </c>
      <c r="I41" s="91">
        <v>87.925680000000014</v>
      </c>
      <c r="J41" s="103">
        <v>1147</v>
      </c>
      <c r="K41" s="91"/>
      <c r="L41" s="91">
        <v>1.0085075440000002</v>
      </c>
      <c r="M41" s="92">
        <v>7.4905929082463676E-8</v>
      </c>
      <c r="N41" s="92">
        <f t="shared" si="0"/>
        <v>7.9968646350970767E-3</v>
      </c>
      <c r="O41" s="92">
        <f>L41/'סכום נכסי הקרן'!$C$42</f>
        <v>1.3635131227249888E-3</v>
      </c>
    </row>
    <row r="42" spans="2:15">
      <c r="B42" s="87" t="s">
        <v>938</v>
      </c>
      <c r="C42" s="88" t="s">
        <v>939</v>
      </c>
      <c r="D42" s="89" t="s">
        <v>108</v>
      </c>
      <c r="E42" s="89" t="s">
        <v>287</v>
      </c>
      <c r="F42" s="88" t="s">
        <v>940</v>
      </c>
      <c r="G42" s="89" t="s">
        <v>145</v>
      </c>
      <c r="H42" s="89" t="s">
        <v>121</v>
      </c>
      <c r="I42" s="91">
        <v>1.1694050000000002</v>
      </c>
      <c r="J42" s="103">
        <v>64510</v>
      </c>
      <c r="K42" s="91"/>
      <c r="L42" s="91">
        <v>0.75438341600000014</v>
      </c>
      <c r="M42" s="92">
        <v>1.8465132747141302E-8</v>
      </c>
      <c r="N42" s="92">
        <f t="shared" si="0"/>
        <v>5.9818115358729797E-3</v>
      </c>
      <c r="O42" s="92">
        <f>L42/'סכום נכסי הקרן'!$C$42</f>
        <v>1.0199345492274317E-3</v>
      </c>
    </row>
    <row r="43" spans="2:15">
      <c r="B43" s="87" t="s">
        <v>941</v>
      </c>
      <c r="C43" s="88" t="s">
        <v>942</v>
      </c>
      <c r="D43" s="89" t="s">
        <v>108</v>
      </c>
      <c r="E43" s="89" t="s">
        <v>287</v>
      </c>
      <c r="F43" s="88" t="s">
        <v>319</v>
      </c>
      <c r="G43" s="89" t="s">
        <v>301</v>
      </c>
      <c r="H43" s="89" t="s">
        <v>121</v>
      </c>
      <c r="I43" s="91">
        <v>10.740168000000001</v>
      </c>
      <c r="J43" s="103">
        <v>19540</v>
      </c>
      <c r="K43" s="91"/>
      <c r="L43" s="91">
        <v>2.0986289180000002</v>
      </c>
      <c r="M43" s="92">
        <v>8.8562081047714264E-8</v>
      </c>
      <c r="N43" s="92">
        <f t="shared" si="0"/>
        <v>1.6640878371601196E-2</v>
      </c>
      <c r="O43" s="92">
        <f>L43/'סכום נכסי הקרן'!$C$42</f>
        <v>2.8373690275767974E-3</v>
      </c>
    </row>
    <row r="44" spans="2:15">
      <c r="B44" s="87" t="s">
        <v>943</v>
      </c>
      <c r="C44" s="88" t="s">
        <v>944</v>
      </c>
      <c r="D44" s="89" t="s">
        <v>108</v>
      </c>
      <c r="E44" s="89" t="s">
        <v>287</v>
      </c>
      <c r="F44" s="88" t="s">
        <v>303</v>
      </c>
      <c r="G44" s="89" t="s">
        <v>289</v>
      </c>
      <c r="H44" s="89" t="s">
        <v>121</v>
      </c>
      <c r="I44" s="91">
        <v>157.36716500000003</v>
      </c>
      <c r="J44" s="103">
        <v>3389</v>
      </c>
      <c r="K44" s="91"/>
      <c r="L44" s="91">
        <v>5.3331732100000009</v>
      </c>
      <c r="M44" s="92">
        <v>1.1767817447537253E-7</v>
      </c>
      <c r="N44" s="92">
        <f t="shared" si="0"/>
        <v>4.2288889646517266E-2</v>
      </c>
      <c r="O44" s="92">
        <f>L44/'סכום נכסי הקרן'!$C$42</f>
        <v>7.2105079440043848E-3</v>
      </c>
    </row>
    <row r="45" spans="2:15">
      <c r="B45" s="87" t="s">
        <v>945</v>
      </c>
      <c r="C45" s="88" t="s">
        <v>946</v>
      </c>
      <c r="D45" s="89" t="s">
        <v>108</v>
      </c>
      <c r="E45" s="89" t="s">
        <v>287</v>
      </c>
      <c r="F45" s="88" t="s">
        <v>947</v>
      </c>
      <c r="G45" s="89" t="s">
        <v>948</v>
      </c>
      <c r="H45" s="89" t="s">
        <v>121</v>
      </c>
      <c r="I45" s="91">
        <v>15.039657000000002</v>
      </c>
      <c r="J45" s="103">
        <v>8007</v>
      </c>
      <c r="K45" s="91"/>
      <c r="L45" s="91">
        <v>1.2042253010000001</v>
      </c>
      <c r="M45" s="92">
        <v>1.2906041454927459E-7</v>
      </c>
      <c r="N45" s="92">
        <f t="shared" si="0"/>
        <v>9.5487899714273555E-3</v>
      </c>
      <c r="O45" s="92">
        <f>L45/'סכום נכסי הקרן'!$C$42</f>
        <v>1.6281256500258261E-3</v>
      </c>
    </row>
    <row r="46" spans="2:15">
      <c r="B46" s="87" t="s">
        <v>949</v>
      </c>
      <c r="C46" s="88" t="s">
        <v>950</v>
      </c>
      <c r="D46" s="89" t="s">
        <v>108</v>
      </c>
      <c r="E46" s="89" t="s">
        <v>287</v>
      </c>
      <c r="F46" s="88" t="s">
        <v>951</v>
      </c>
      <c r="G46" s="89" t="s">
        <v>480</v>
      </c>
      <c r="H46" s="89" t="s">
        <v>121</v>
      </c>
      <c r="I46" s="91">
        <v>93.857854000000032</v>
      </c>
      <c r="J46" s="103">
        <v>1022</v>
      </c>
      <c r="K46" s="91"/>
      <c r="L46" s="91">
        <v>0.95922727200000013</v>
      </c>
      <c r="M46" s="92">
        <v>1.7160924194125945E-7</v>
      </c>
      <c r="N46" s="92">
        <f t="shared" si="0"/>
        <v>7.6061014060966161E-3</v>
      </c>
      <c r="O46" s="92">
        <f>L46/'סכום נכסי הקרן'!$C$42</f>
        <v>1.2968856612218778E-3</v>
      </c>
    </row>
    <row r="47" spans="2:15">
      <c r="B47" s="87" t="s">
        <v>952</v>
      </c>
      <c r="C47" s="88" t="s">
        <v>953</v>
      </c>
      <c r="D47" s="89" t="s">
        <v>108</v>
      </c>
      <c r="E47" s="89" t="s">
        <v>287</v>
      </c>
      <c r="F47" s="88" t="s">
        <v>586</v>
      </c>
      <c r="G47" s="89" t="s">
        <v>587</v>
      </c>
      <c r="H47" s="89" t="s">
        <v>121</v>
      </c>
      <c r="I47" s="91">
        <v>65.678529000000012</v>
      </c>
      <c r="J47" s="103">
        <v>2562</v>
      </c>
      <c r="K47" s="91"/>
      <c r="L47" s="91">
        <v>1.6826839170000003</v>
      </c>
      <c r="M47" s="92">
        <v>1.8383722969272543E-7</v>
      </c>
      <c r="N47" s="92">
        <f t="shared" si="0"/>
        <v>1.3342682053257825E-2</v>
      </c>
      <c r="O47" s="92">
        <f>L47/'סכום נכסי הקרן'!$C$42</f>
        <v>2.2750068810866385E-3</v>
      </c>
    </row>
    <row r="48" spans="2:15">
      <c r="B48" s="93"/>
      <c r="C48" s="88"/>
      <c r="D48" s="88"/>
      <c r="E48" s="88"/>
      <c r="F48" s="88"/>
      <c r="G48" s="88"/>
      <c r="H48" s="88"/>
      <c r="I48" s="91"/>
      <c r="J48" s="103"/>
      <c r="K48" s="88"/>
      <c r="L48" s="88"/>
      <c r="M48" s="88"/>
      <c r="N48" s="92"/>
      <c r="O48" s="88"/>
    </row>
    <row r="49" spans="2:15">
      <c r="B49" s="86" t="s">
        <v>954</v>
      </c>
      <c r="C49" s="81"/>
      <c r="D49" s="82"/>
      <c r="E49" s="82"/>
      <c r="F49" s="81"/>
      <c r="G49" s="82"/>
      <c r="H49" s="82"/>
      <c r="I49" s="84"/>
      <c r="J49" s="101"/>
      <c r="K49" s="84"/>
      <c r="L49" s="84">
        <v>29.110018623999995</v>
      </c>
      <c r="M49" s="85"/>
      <c r="N49" s="85">
        <f t="shared" ref="N49:N80" si="1">IFERROR(L49/$L$11,0)</f>
        <v>0.23082512356623761</v>
      </c>
      <c r="O49" s="85">
        <f>L49/'סכום נכסי הקרן'!$C$42</f>
        <v>3.9357060472908871E-2</v>
      </c>
    </row>
    <row r="50" spans="2:15">
      <c r="B50" s="87" t="s">
        <v>955</v>
      </c>
      <c r="C50" s="88" t="s">
        <v>956</v>
      </c>
      <c r="D50" s="89" t="s">
        <v>108</v>
      </c>
      <c r="E50" s="89" t="s">
        <v>287</v>
      </c>
      <c r="F50" s="88" t="s">
        <v>957</v>
      </c>
      <c r="G50" s="89" t="s">
        <v>480</v>
      </c>
      <c r="H50" s="89" t="s">
        <v>121</v>
      </c>
      <c r="I50" s="91">
        <v>15.618400000000001</v>
      </c>
      <c r="J50" s="103">
        <v>887.7</v>
      </c>
      <c r="K50" s="91"/>
      <c r="L50" s="91">
        <v>0.13864453700000004</v>
      </c>
      <c r="M50" s="92">
        <v>5.8530513553465492E-8</v>
      </c>
      <c r="N50" s="92">
        <f t="shared" si="1"/>
        <v>1.0993686674739523E-3</v>
      </c>
      <c r="O50" s="92">
        <f>L50/'סכום נכסי הקרן'!$C$42</f>
        <v>1.8744891569559766E-4</v>
      </c>
    </row>
    <row r="51" spans="2:15">
      <c r="B51" s="87" t="s">
        <v>958</v>
      </c>
      <c r="C51" s="88" t="s">
        <v>959</v>
      </c>
      <c r="D51" s="89" t="s">
        <v>108</v>
      </c>
      <c r="E51" s="89" t="s">
        <v>287</v>
      </c>
      <c r="F51" s="88" t="s">
        <v>591</v>
      </c>
      <c r="G51" s="89" t="s">
        <v>480</v>
      </c>
      <c r="H51" s="89" t="s">
        <v>121</v>
      </c>
      <c r="I51" s="91">
        <v>38.476089000000009</v>
      </c>
      <c r="J51" s="103">
        <v>1369</v>
      </c>
      <c r="K51" s="91"/>
      <c r="L51" s="91">
        <v>0.52673765299999997</v>
      </c>
      <c r="M51" s="92">
        <v>1.8236677821525717E-7</v>
      </c>
      <c r="N51" s="92">
        <f t="shared" si="1"/>
        <v>4.1767161131416736E-3</v>
      </c>
      <c r="O51" s="92">
        <f>L51/'סכום נכסי הקרן'!$C$42</f>
        <v>7.1215501199945548E-4</v>
      </c>
    </row>
    <row r="52" spans="2:15">
      <c r="B52" s="87" t="s">
        <v>960</v>
      </c>
      <c r="C52" s="88" t="s">
        <v>961</v>
      </c>
      <c r="D52" s="89" t="s">
        <v>108</v>
      </c>
      <c r="E52" s="89" t="s">
        <v>287</v>
      </c>
      <c r="F52" s="88" t="s">
        <v>962</v>
      </c>
      <c r="G52" s="89" t="s">
        <v>346</v>
      </c>
      <c r="H52" s="89" t="s">
        <v>121</v>
      </c>
      <c r="I52" s="91">
        <v>1.4212860000000003</v>
      </c>
      <c r="J52" s="103">
        <v>8921</v>
      </c>
      <c r="K52" s="91"/>
      <c r="L52" s="91">
        <v>0.12679288400000002</v>
      </c>
      <c r="M52" s="92">
        <v>9.6851408931691808E-8</v>
      </c>
      <c r="N52" s="92">
        <f t="shared" si="1"/>
        <v>1.0053921124080021E-3</v>
      </c>
      <c r="O52" s="92">
        <f>L52/'סכום נכסי הקרן'!$C$42</f>
        <v>1.7142535247326545E-4</v>
      </c>
    </row>
    <row r="53" spans="2:15">
      <c r="B53" s="87" t="s">
        <v>963</v>
      </c>
      <c r="C53" s="88" t="s">
        <v>964</v>
      </c>
      <c r="D53" s="89" t="s">
        <v>108</v>
      </c>
      <c r="E53" s="89" t="s">
        <v>287</v>
      </c>
      <c r="F53" s="88" t="s">
        <v>965</v>
      </c>
      <c r="G53" s="89" t="s">
        <v>587</v>
      </c>
      <c r="H53" s="89" t="s">
        <v>121</v>
      </c>
      <c r="I53" s="91">
        <v>37.204086000000004</v>
      </c>
      <c r="J53" s="103">
        <v>1178</v>
      </c>
      <c r="K53" s="91"/>
      <c r="L53" s="91">
        <v>0.43826413100000006</v>
      </c>
      <c r="M53" s="92">
        <v>2.9739472701439002E-7</v>
      </c>
      <c r="N53" s="92">
        <f t="shared" si="1"/>
        <v>3.4751737365540745E-3</v>
      </c>
      <c r="O53" s="92">
        <f>L53/'סכום נכסי הקרן'!$C$42</f>
        <v>5.9253785199068728E-4</v>
      </c>
    </row>
    <row r="54" spans="2:15">
      <c r="B54" s="87" t="s">
        <v>966</v>
      </c>
      <c r="C54" s="88" t="s">
        <v>967</v>
      </c>
      <c r="D54" s="89" t="s">
        <v>108</v>
      </c>
      <c r="E54" s="89" t="s">
        <v>287</v>
      </c>
      <c r="F54" s="88" t="s">
        <v>968</v>
      </c>
      <c r="G54" s="89" t="s">
        <v>118</v>
      </c>
      <c r="H54" s="89" t="s">
        <v>121</v>
      </c>
      <c r="I54" s="91">
        <v>5.5896020000000011</v>
      </c>
      <c r="J54" s="103">
        <v>566.6</v>
      </c>
      <c r="K54" s="91"/>
      <c r="L54" s="91">
        <v>3.1670686000000003E-2</v>
      </c>
      <c r="M54" s="92">
        <v>2.8300515418446516E-8</v>
      </c>
      <c r="N54" s="92">
        <f t="shared" si="1"/>
        <v>2.5112969193878839E-4</v>
      </c>
      <c r="O54" s="92">
        <f>L54/'סכום נכסי הקרן'!$C$42</f>
        <v>4.2819110500082267E-5</v>
      </c>
    </row>
    <row r="55" spans="2:15">
      <c r="B55" s="87" t="s">
        <v>969</v>
      </c>
      <c r="C55" s="88" t="s">
        <v>970</v>
      </c>
      <c r="D55" s="89" t="s">
        <v>108</v>
      </c>
      <c r="E55" s="89" t="s">
        <v>287</v>
      </c>
      <c r="F55" s="88" t="s">
        <v>971</v>
      </c>
      <c r="G55" s="89" t="s">
        <v>472</v>
      </c>
      <c r="H55" s="89" t="s">
        <v>121</v>
      </c>
      <c r="I55" s="91">
        <v>2.8207440000000004</v>
      </c>
      <c r="J55" s="103">
        <v>3661</v>
      </c>
      <c r="K55" s="91"/>
      <c r="L55" s="91">
        <v>0.10326745200000001</v>
      </c>
      <c r="M55" s="92">
        <v>4.9683848358178484E-8</v>
      </c>
      <c r="N55" s="92">
        <f t="shared" si="1"/>
        <v>8.1884943723870137E-4</v>
      </c>
      <c r="O55" s="92">
        <f>L55/'סכום נכסי הקרן'!$C$42</f>
        <v>1.396187136031705E-4</v>
      </c>
    </row>
    <row r="56" spans="2:15">
      <c r="B56" s="87" t="s">
        <v>972</v>
      </c>
      <c r="C56" s="88" t="s">
        <v>973</v>
      </c>
      <c r="D56" s="89" t="s">
        <v>108</v>
      </c>
      <c r="E56" s="89" t="s">
        <v>287</v>
      </c>
      <c r="F56" s="88" t="s">
        <v>974</v>
      </c>
      <c r="G56" s="89" t="s">
        <v>535</v>
      </c>
      <c r="H56" s="89" t="s">
        <v>121</v>
      </c>
      <c r="I56" s="91">
        <v>3.4194700000000005</v>
      </c>
      <c r="J56" s="103">
        <v>8131</v>
      </c>
      <c r="K56" s="91"/>
      <c r="L56" s="91">
        <v>0.27803712100000005</v>
      </c>
      <c r="M56" s="92">
        <v>1.5897253607376282E-7</v>
      </c>
      <c r="N56" s="92">
        <f t="shared" si="1"/>
        <v>2.2046689024758617E-3</v>
      </c>
      <c r="O56" s="92">
        <f>L56/'סכום נכסי הקרן'!$C$42</f>
        <v>3.7590919903736044E-4</v>
      </c>
    </row>
    <row r="57" spans="2:15">
      <c r="B57" s="87" t="s">
        <v>975</v>
      </c>
      <c r="C57" s="88" t="s">
        <v>976</v>
      </c>
      <c r="D57" s="89" t="s">
        <v>108</v>
      </c>
      <c r="E57" s="89" t="s">
        <v>287</v>
      </c>
      <c r="F57" s="88" t="s">
        <v>601</v>
      </c>
      <c r="G57" s="89" t="s">
        <v>480</v>
      </c>
      <c r="H57" s="89" t="s">
        <v>121</v>
      </c>
      <c r="I57" s="91">
        <v>3.5240470000000004</v>
      </c>
      <c r="J57" s="103">
        <v>19810</v>
      </c>
      <c r="K57" s="91"/>
      <c r="L57" s="91">
        <v>0.69811361700000008</v>
      </c>
      <c r="M57" s="92">
        <v>2.7872321477156391E-7</v>
      </c>
      <c r="N57" s="92">
        <f t="shared" si="1"/>
        <v>5.5356255174101162E-3</v>
      </c>
      <c r="O57" s="92">
        <f>L57/'סכום נכסי הקרן'!$C$42</f>
        <v>9.4385717151611781E-4</v>
      </c>
    </row>
    <row r="58" spans="2:15">
      <c r="B58" s="87" t="s">
        <v>977</v>
      </c>
      <c r="C58" s="88" t="s">
        <v>978</v>
      </c>
      <c r="D58" s="89" t="s">
        <v>108</v>
      </c>
      <c r="E58" s="89" t="s">
        <v>287</v>
      </c>
      <c r="F58" s="88" t="s">
        <v>979</v>
      </c>
      <c r="G58" s="89" t="s">
        <v>441</v>
      </c>
      <c r="H58" s="89" t="s">
        <v>121</v>
      </c>
      <c r="I58" s="91">
        <v>2.6580859999999999</v>
      </c>
      <c r="J58" s="103">
        <v>12130</v>
      </c>
      <c r="K58" s="91"/>
      <c r="L58" s="91">
        <v>0.32242578900000007</v>
      </c>
      <c r="M58" s="92">
        <v>7.3162954308185589E-8</v>
      </c>
      <c r="N58" s="92">
        <f t="shared" si="1"/>
        <v>2.5566446228758922E-3</v>
      </c>
      <c r="O58" s="92">
        <f>L58/'סכום נכסי הקרן'!$C$42</f>
        <v>4.3592315895106315E-4</v>
      </c>
    </row>
    <row r="59" spans="2:15">
      <c r="B59" s="87" t="s">
        <v>980</v>
      </c>
      <c r="C59" s="88" t="s">
        <v>981</v>
      </c>
      <c r="D59" s="89" t="s">
        <v>108</v>
      </c>
      <c r="E59" s="89" t="s">
        <v>287</v>
      </c>
      <c r="F59" s="88" t="s">
        <v>610</v>
      </c>
      <c r="G59" s="89" t="s">
        <v>480</v>
      </c>
      <c r="H59" s="89" t="s">
        <v>121</v>
      </c>
      <c r="I59" s="91">
        <v>1.7209910000000002</v>
      </c>
      <c r="J59" s="103">
        <v>3816</v>
      </c>
      <c r="K59" s="91"/>
      <c r="L59" s="91">
        <v>6.5673035000000018E-2</v>
      </c>
      <c r="M59" s="92">
        <v>2.9878269287426464E-8</v>
      </c>
      <c r="N59" s="92">
        <f t="shared" si="1"/>
        <v>5.2074808383485195E-4</v>
      </c>
      <c r="O59" s="92">
        <f>L59/'סכום נכסי הקרן'!$C$42</f>
        <v>8.8790654630618697E-5</v>
      </c>
    </row>
    <row r="60" spans="2:15">
      <c r="B60" s="87" t="s">
        <v>982</v>
      </c>
      <c r="C60" s="88" t="s">
        <v>983</v>
      </c>
      <c r="D60" s="89" t="s">
        <v>108</v>
      </c>
      <c r="E60" s="89" t="s">
        <v>287</v>
      </c>
      <c r="F60" s="88" t="s">
        <v>984</v>
      </c>
      <c r="G60" s="89" t="s">
        <v>472</v>
      </c>
      <c r="H60" s="89" t="s">
        <v>121</v>
      </c>
      <c r="I60" s="91">
        <v>0.50093500000000002</v>
      </c>
      <c r="J60" s="103">
        <v>5580</v>
      </c>
      <c r="K60" s="91"/>
      <c r="L60" s="91">
        <v>2.7952177000000002E-2</v>
      </c>
      <c r="M60" s="92">
        <v>2.7673621473185644E-8</v>
      </c>
      <c r="N60" s="92">
        <f t="shared" si="1"/>
        <v>2.2164412854929906E-4</v>
      </c>
      <c r="O60" s="92">
        <f>L60/'סכום נכסי הקרן'!$C$42</f>
        <v>3.7791646056572882E-5</v>
      </c>
    </row>
    <row r="61" spans="2:15">
      <c r="B61" s="87" t="s">
        <v>985</v>
      </c>
      <c r="C61" s="88" t="s">
        <v>986</v>
      </c>
      <c r="D61" s="89" t="s">
        <v>108</v>
      </c>
      <c r="E61" s="89" t="s">
        <v>287</v>
      </c>
      <c r="F61" s="88" t="s">
        <v>987</v>
      </c>
      <c r="G61" s="89" t="s">
        <v>308</v>
      </c>
      <c r="H61" s="89" t="s">
        <v>121</v>
      </c>
      <c r="I61" s="91">
        <v>2.8121320000000001</v>
      </c>
      <c r="J61" s="103">
        <v>10550</v>
      </c>
      <c r="K61" s="91"/>
      <c r="L61" s="91">
        <v>0.29667992200000004</v>
      </c>
      <c r="M61" s="92">
        <v>2.2508196657017357E-7</v>
      </c>
      <c r="N61" s="92">
        <f t="shared" si="1"/>
        <v>2.352495219594668E-3</v>
      </c>
      <c r="O61" s="92">
        <f>L61/'סכום נכסי הקרן'!$C$42</f>
        <v>4.0111446791123466E-4</v>
      </c>
    </row>
    <row r="62" spans="2:15">
      <c r="B62" s="87" t="s">
        <v>988</v>
      </c>
      <c r="C62" s="88" t="s">
        <v>989</v>
      </c>
      <c r="D62" s="89" t="s">
        <v>108</v>
      </c>
      <c r="E62" s="89" t="s">
        <v>287</v>
      </c>
      <c r="F62" s="88" t="s">
        <v>569</v>
      </c>
      <c r="G62" s="89" t="s">
        <v>308</v>
      </c>
      <c r="H62" s="89" t="s">
        <v>121</v>
      </c>
      <c r="I62" s="91">
        <v>257.14905199999998</v>
      </c>
      <c r="J62" s="103">
        <v>125.9</v>
      </c>
      <c r="K62" s="91"/>
      <c r="L62" s="91">
        <v>0.32375065700000005</v>
      </c>
      <c r="M62" s="92">
        <v>8.1524347701736447E-8</v>
      </c>
      <c r="N62" s="92">
        <f t="shared" si="1"/>
        <v>2.5671500376528112E-3</v>
      </c>
      <c r="O62" s="92">
        <f>L62/'סכום נכסי הקרן'!$C$42</f>
        <v>4.3771439483682905E-4</v>
      </c>
    </row>
    <row r="63" spans="2:15">
      <c r="B63" s="87" t="s">
        <v>990</v>
      </c>
      <c r="C63" s="88" t="s">
        <v>991</v>
      </c>
      <c r="D63" s="89" t="s">
        <v>108</v>
      </c>
      <c r="E63" s="89" t="s">
        <v>287</v>
      </c>
      <c r="F63" s="88" t="s">
        <v>484</v>
      </c>
      <c r="G63" s="89" t="s">
        <v>472</v>
      </c>
      <c r="H63" s="89" t="s">
        <v>121</v>
      </c>
      <c r="I63" s="91">
        <v>35.052478000000008</v>
      </c>
      <c r="J63" s="103">
        <v>1167</v>
      </c>
      <c r="K63" s="91"/>
      <c r="L63" s="91">
        <v>0.40906242200000009</v>
      </c>
      <c r="M63" s="92">
        <v>1.9632815569598457E-7</v>
      </c>
      <c r="N63" s="92">
        <f t="shared" si="1"/>
        <v>3.2436215628734622E-3</v>
      </c>
      <c r="O63" s="92">
        <f>L63/'סכום נכסי הקרן'!$C$42</f>
        <v>5.5305682513631963E-4</v>
      </c>
    </row>
    <row r="64" spans="2:15">
      <c r="B64" s="87" t="s">
        <v>992</v>
      </c>
      <c r="C64" s="88" t="s">
        <v>993</v>
      </c>
      <c r="D64" s="89" t="s">
        <v>108</v>
      </c>
      <c r="E64" s="89" t="s">
        <v>287</v>
      </c>
      <c r="F64" s="88" t="s">
        <v>448</v>
      </c>
      <c r="G64" s="89" t="s">
        <v>441</v>
      </c>
      <c r="H64" s="89" t="s">
        <v>121</v>
      </c>
      <c r="I64" s="91">
        <v>437.87218000000007</v>
      </c>
      <c r="J64" s="103">
        <v>58.3</v>
      </c>
      <c r="K64" s="91"/>
      <c r="L64" s="91">
        <v>0.25527948100000009</v>
      </c>
      <c r="M64" s="92">
        <v>3.4615616274471489E-7</v>
      </c>
      <c r="N64" s="92">
        <f t="shared" si="1"/>
        <v>2.0242143609337606E-3</v>
      </c>
      <c r="O64" s="92">
        <f>L64/'סכום נכסי הקרן'!$C$42</f>
        <v>3.4514062326729061E-4</v>
      </c>
    </row>
    <row r="65" spans="2:15">
      <c r="B65" s="87" t="s">
        <v>994</v>
      </c>
      <c r="C65" s="88" t="s">
        <v>995</v>
      </c>
      <c r="D65" s="89" t="s">
        <v>108</v>
      </c>
      <c r="E65" s="89" t="s">
        <v>287</v>
      </c>
      <c r="F65" s="88" t="s">
        <v>996</v>
      </c>
      <c r="G65" s="89" t="s">
        <v>516</v>
      </c>
      <c r="H65" s="89" t="s">
        <v>121</v>
      </c>
      <c r="I65" s="91">
        <v>25.089094000000003</v>
      </c>
      <c r="J65" s="103">
        <v>794.8</v>
      </c>
      <c r="K65" s="91"/>
      <c r="L65" s="91">
        <v>0.19940811700000002</v>
      </c>
      <c r="M65" s="92">
        <v>1.4116975729409093E-7</v>
      </c>
      <c r="N65" s="92">
        <f t="shared" si="1"/>
        <v>1.5811876949019632E-3</v>
      </c>
      <c r="O65" s="92">
        <f>L65/'סכום נכסי הקרן'!$C$42</f>
        <v>2.6960193399146241E-4</v>
      </c>
    </row>
    <row r="66" spans="2:15">
      <c r="B66" s="87" t="s">
        <v>997</v>
      </c>
      <c r="C66" s="88" t="s">
        <v>998</v>
      </c>
      <c r="D66" s="89" t="s">
        <v>108</v>
      </c>
      <c r="E66" s="89" t="s">
        <v>287</v>
      </c>
      <c r="F66" s="88" t="s">
        <v>999</v>
      </c>
      <c r="G66" s="89" t="s">
        <v>116</v>
      </c>
      <c r="H66" s="89" t="s">
        <v>121</v>
      </c>
      <c r="I66" s="91">
        <v>1.0729900000000001</v>
      </c>
      <c r="J66" s="103">
        <v>3186</v>
      </c>
      <c r="K66" s="91"/>
      <c r="L66" s="91">
        <v>3.4185451000000006E-2</v>
      </c>
      <c r="M66" s="92">
        <v>3.9107247212662388E-8</v>
      </c>
      <c r="N66" s="92">
        <f t="shared" si="1"/>
        <v>2.7107028178734578E-4</v>
      </c>
      <c r="O66" s="92">
        <f>L66/'סכום נכסי הקרן'!$C$42</f>
        <v>4.6219100017730838E-5</v>
      </c>
    </row>
    <row r="67" spans="2:15">
      <c r="B67" s="87" t="s">
        <v>1000</v>
      </c>
      <c r="C67" s="88" t="s">
        <v>1001</v>
      </c>
      <c r="D67" s="89" t="s">
        <v>108</v>
      </c>
      <c r="E67" s="89" t="s">
        <v>287</v>
      </c>
      <c r="F67" s="88" t="s">
        <v>1002</v>
      </c>
      <c r="G67" s="89" t="s">
        <v>142</v>
      </c>
      <c r="H67" s="89" t="s">
        <v>121</v>
      </c>
      <c r="I67" s="91">
        <v>2.5027590000000006</v>
      </c>
      <c r="J67" s="103">
        <v>14760</v>
      </c>
      <c r="K67" s="91"/>
      <c r="L67" s="91">
        <v>0.36940728000000012</v>
      </c>
      <c r="M67" s="92">
        <v>9.7313284270221063E-8</v>
      </c>
      <c r="N67" s="92">
        <f t="shared" si="1"/>
        <v>2.9291798866101534E-3</v>
      </c>
      <c r="O67" s="92">
        <f>L67/'סכום נכסי הקרן'!$C$42</f>
        <v>4.9944264364386781E-4</v>
      </c>
    </row>
    <row r="68" spans="2:15">
      <c r="B68" s="87" t="s">
        <v>1003</v>
      </c>
      <c r="C68" s="88" t="s">
        <v>1004</v>
      </c>
      <c r="D68" s="89" t="s">
        <v>108</v>
      </c>
      <c r="E68" s="89" t="s">
        <v>287</v>
      </c>
      <c r="F68" s="88" t="s">
        <v>572</v>
      </c>
      <c r="G68" s="89" t="s">
        <v>480</v>
      </c>
      <c r="H68" s="89" t="s">
        <v>121</v>
      </c>
      <c r="I68" s="91">
        <v>2.7201590000000007</v>
      </c>
      <c r="J68" s="103">
        <v>24790</v>
      </c>
      <c r="K68" s="91"/>
      <c r="L68" s="91">
        <v>0.67432744400000011</v>
      </c>
      <c r="M68" s="92">
        <v>1.4540184716903386E-7</v>
      </c>
      <c r="N68" s="92">
        <f t="shared" si="1"/>
        <v>5.3470153212845026E-3</v>
      </c>
      <c r="O68" s="92">
        <f>L68/'סכום נכסי הקרן'!$C$42</f>
        <v>9.1169800798991338E-4</v>
      </c>
    </row>
    <row r="69" spans="2:15">
      <c r="B69" s="87" t="s">
        <v>1005</v>
      </c>
      <c r="C69" s="88" t="s">
        <v>1006</v>
      </c>
      <c r="D69" s="89" t="s">
        <v>108</v>
      </c>
      <c r="E69" s="89" t="s">
        <v>287</v>
      </c>
      <c r="F69" s="88" t="s">
        <v>1007</v>
      </c>
      <c r="G69" s="89" t="s">
        <v>117</v>
      </c>
      <c r="H69" s="89" t="s">
        <v>121</v>
      </c>
      <c r="I69" s="91">
        <v>1.5495290000000004</v>
      </c>
      <c r="J69" s="103">
        <v>31220</v>
      </c>
      <c r="K69" s="91"/>
      <c r="L69" s="91">
        <v>0.48376306400000008</v>
      </c>
      <c r="M69" s="92">
        <v>2.6647922610171498E-7</v>
      </c>
      <c r="N69" s="92">
        <f t="shared" si="1"/>
        <v>3.8359531976567981E-3</v>
      </c>
      <c r="O69" s="92">
        <f>L69/'סכום נכסי הקרן'!$C$42</f>
        <v>6.5405290220977121E-4</v>
      </c>
    </row>
    <row r="70" spans="2:15">
      <c r="B70" s="87" t="s">
        <v>1008</v>
      </c>
      <c r="C70" s="88" t="s">
        <v>1009</v>
      </c>
      <c r="D70" s="89" t="s">
        <v>108</v>
      </c>
      <c r="E70" s="89" t="s">
        <v>287</v>
      </c>
      <c r="F70" s="88" t="s">
        <v>1010</v>
      </c>
      <c r="G70" s="89" t="s">
        <v>480</v>
      </c>
      <c r="H70" s="89" t="s">
        <v>121</v>
      </c>
      <c r="I70" s="91">
        <v>2.0763550000000004</v>
      </c>
      <c r="J70" s="103">
        <v>9978</v>
      </c>
      <c r="K70" s="91"/>
      <c r="L70" s="91">
        <v>0.20717867400000003</v>
      </c>
      <c r="M70" s="92">
        <v>6.6355806433067061E-8</v>
      </c>
      <c r="N70" s="92">
        <f t="shared" si="1"/>
        <v>1.6428035874532895E-3</v>
      </c>
      <c r="O70" s="92">
        <f>L70/'סכום נכסי הקרן'!$C$42</f>
        <v>2.8010781121907247E-4</v>
      </c>
    </row>
    <row r="71" spans="2:15">
      <c r="B71" s="87" t="s">
        <v>1011</v>
      </c>
      <c r="C71" s="88" t="s">
        <v>1012</v>
      </c>
      <c r="D71" s="89" t="s">
        <v>108</v>
      </c>
      <c r="E71" s="89" t="s">
        <v>287</v>
      </c>
      <c r="F71" s="88" t="s">
        <v>486</v>
      </c>
      <c r="G71" s="89" t="s">
        <v>301</v>
      </c>
      <c r="H71" s="89" t="s">
        <v>121</v>
      </c>
      <c r="I71" s="91">
        <v>3.0194519999999998</v>
      </c>
      <c r="J71" s="103">
        <v>3380</v>
      </c>
      <c r="K71" s="91"/>
      <c r="L71" s="91">
        <v>0.10205748699999999</v>
      </c>
      <c r="M71" s="92">
        <v>8.1191893900473261E-8</v>
      </c>
      <c r="N71" s="92">
        <f t="shared" si="1"/>
        <v>8.092551348700466E-4</v>
      </c>
      <c r="O71" s="92">
        <f>L71/'סכום נכסי הקרן'!$C$42</f>
        <v>1.3798282781792945E-4</v>
      </c>
    </row>
    <row r="72" spans="2:15">
      <c r="B72" s="87" t="s">
        <v>1013</v>
      </c>
      <c r="C72" s="88" t="s">
        <v>1014</v>
      </c>
      <c r="D72" s="89" t="s">
        <v>108</v>
      </c>
      <c r="E72" s="89" t="s">
        <v>287</v>
      </c>
      <c r="F72" s="88" t="s">
        <v>1015</v>
      </c>
      <c r="G72" s="89" t="s">
        <v>1016</v>
      </c>
      <c r="H72" s="89" t="s">
        <v>121</v>
      </c>
      <c r="I72" s="91">
        <v>23.767175000000005</v>
      </c>
      <c r="J72" s="103">
        <v>4801</v>
      </c>
      <c r="K72" s="91"/>
      <c r="L72" s="91">
        <v>1.1410620570000001</v>
      </c>
      <c r="M72" s="92">
        <v>3.3231634123898406E-7</v>
      </c>
      <c r="N72" s="92">
        <f t="shared" si="1"/>
        <v>9.0479430365812165E-3</v>
      </c>
      <c r="O72" s="92">
        <f>L72/'סכום נכסי הקרן'!$C$42</f>
        <v>1.5427282600109821E-3</v>
      </c>
    </row>
    <row r="73" spans="2:15">
      <c r="B73" s="87" t="s">
        <v>1017</v>
      </c>
      <c r="C73" s="88" t="s">
        <v>1018</v>
      </c>
      <c r="D73" s="89" t="s">
        <v>108</v>
      </c>
      <c r="E73" s="89" t="s">
        <v>287</v>
      </c>
      <c r="F73" s="88" t="s">
        <v>1019</v>
      </c>
      <c r="G73" s="89" t="s">
        <v>143</v>
      </c>
      <c r="H73" s="89" t="s">
        <v>121</v>
      </c>
      <c r="I73" s="91">
        <v>11.489177000000002</v>
      </c>
      <c r="J73" s="103">
        <v>2246</v>
      </c>
      <c r="K73" s="91"/>
      <c r="L73" s="91">
        <v>0.25804690900000005</v>
      </c>
      <c r="M73" s="92">
        <v>7.9145472151714496E-8</v>
      </c>
      <c r="N73" s="92">
        <f t="shared" si="1"/>
        <v>2.0461584180060566E-3</v>
      </c>
      <c r="O73" s="92">
        <f>L73/'סכום נכסי הקרן'!$C$42</f>
        <v>3.4888221589755505E-4</v>
      </c>
    </row>
    <row r="74" spans="2:15">
      <c r="B74" s="87" t="s">
        <v>1020</v>
      </c>
      <c r="C74" s="88" t="s">
        <v>1021</v>
      </c>
      <c r="D74" s="89" t="s">
        <v>108</v>
      </c>
      <c r="E74" s="89" t="s">
        <v>287</v>
      </c>
      <c r="F74" s="88" t="s">
        <v>1022</v>
      </c>
      <c r="G74" s="89" t="s">
        <v>1016</v>
      </c>
      <c r="H74" s="89" t="s">
        <v>121</v>
      </c>
      <c r="I74" s="91">
        <v>5.7917320000000005</v>
      </c>
      <c r="J74" s="103">
        <v>19750</v>
      </c>
      <c r="K74" s="91"/>
      <c r="L74" s="91">
        <v>1.1438671150000002</v>
      </c>
      <c r="M74" s="92">
        <v>2.5255368136916595E-7</v>
      </c>
      <c r="N74" s="92">
        <f t="shared" si="1"/>
        <v>9.0701854771589301E-3</v>
      </c>
      <c r="O74" s="92">
        <f>L74/'סכום נכסי הקרן'!$C$42</f>
        <v>1.5465207288088206E-3</v>
      </c>
    </row>
    <row r="75" spans="2:15">
      <c r="B75" s="87" t="s">
        <v>1023</v>
      </c>
      <c r="C75" s="88" t="s">
        <v>1024</v>
      </c>
      <c r="D75" s="89" t="s">
        <v>108</v>
      </c>
      <c r="E75" s="89" t="s">
        <v>287</v>
      </c>
      <c r="F75" s="88" t="s">
        <v>1025</v>
      </c>
      <c r="G75" s="89" t="s">
        <v>535</v>
      </c>
      <c r="H75" s="89" t="s">
        <v>121</v>
      </c>
      <c r="I75" s="91">
        <v>2.8318859999999999</v>
      </c>
      <c r="J75" s="103">
        <v>15550</v>
      </c>
      <c r="K75" s="91"/>
      <c r="L75" s="91">
        <v>0.44035834300000004</v>
      </c>
      <c r="M75" s="92">
        <v>1.9546613509517622E-7</v>
      </c>
      <c r="N75" s="92">
        <f t="shared" si="1"/>
        <v>3.491779591394557E-3</v>
      </c>
      <c r="O75" s="92">
        <f>L75/'סכום נכסי הקרן'!$C$42</f>
        <v>5.95369249297288E-4</v>
      </c>
    </row>
    <row r="76" spans="2:15">
      <c r="B76" s="87" t="s">
        <v>1026</v>
      </c>
      <c r="C76" s="88" t="s">
        <v>1027</v>
      </c>
      <c r="D76" s="89" t="s">
        <v>108</v>
      </c>
      <c r="E76" s="89" t="s">
        <v>287</v>
      </c>
      <c r="F76" s="88" t="s">
        <v>1028</v>
      </c>
      <c r="G76" s="89" t="s">
        <v>118</v>
      </c>
      <c r="H76" s="89" t="s">
        <v>121</v>
      </c>
      <c r="I76" s="91">
        <v>15.639790000000003</v>
      </c>
      <c r="J76" s="103">
        <v>1575</v>
      </c>
      <c r="K76" s="91"/>
      <c r="L76" s="91">
        <v>0.24632669000000004</v>
      </c>
      <c r="M76" s="92">
        <v>7.8066207002275411E-8</v>
      </c>
      <c r="N76" s="92">
        <f t="shared" si="1"/>
        <v>1.9532240563403468E-3</v>
      </c>
      <c r="O76" s="92">
        <f>L76/'סכום נכסי הקרן'!$C$42</f>
        <v>3.3303635286679643E-4</v>
      </c>
    </row>
    <row r="77" spans="2:15">
      <c r="B77" s="87" t="s">
        <v>1029</v>
      </c>
      <c r="C77" s="88" t="s">
        <v>1030</v>
      </c>
      <c r="D77" s="89" t="s">
        <v>108</v>
      </c>
      <c r="E77" s="89" t="s">
        <v>287</v>
      </c>
      <c r="F77" s="88" t="s">
        <v>1031</v>
      </c>
      <c r="G77" s="89" t="s">
        <v>480</v>
      </c>
      <c r="H77" s="89" t="s">
        <v>121</v>
      </c>
      <c r="I77" s="91">
        <v>41.940583000000004</v>
      </c>
      <c r="J77" s="103">
        <v>950.7</v>
      </c>
      <c r="K77" s="91"/>
      <c r="L77" s="91">
        <v>0.39872912400000005</v>
      </c>
      <c r="M77" s="92">
        <v>1.3860796553967015E-7</v>
      </c>
      <c r="N77" s="92">
        <f t="shared" si="1"/>
        <v>3.1616846593453315E-3</v>
      </c>
      <c r="O77" s="92">
        <f>L77/'סכום נכסי הקרן'!$C$42</f>
        <v>5.390860943194285E-4</v>
      </c>
    </row>
    <row r="78" spans="2:15">
      <c r="B78" s="87" t="s">
        <v>1032</v>
      </c>
      <c r="C78" s="88" t="s">
        <v>1033</v>
      </c>
      <c r="D78" s="89" t="s">
        <v>108</v>
      </c>
      <c r="E78" s="89" t="s">
        <v>287</v>
      </c>
      <c r="F78" s="88" t="s">
        <v>532</v>
      </c>
      <c r="G78" s="89" t="s">
        <v>115</v>
      </c>
      <c r="H78" s="89" t="s">
        <v>121</v>
      </c>
      <c r="I78" s="91">
        <v>970.12605700000017</v>
      </c>
      <c r="J78" s="103">
        <v>165.6</v>
      </c>
      <c r="K78" s="91"/>
      <c r="L78" s="91">
        <v>1.6065287500000005</v>
      </c>
      <c r="M78" s="92">
        <v>3.744999612576087E-7</v>
      </c>
      <c r="N78" s="92">
        <f t="shared" si="1"/>
        <v>1.2738816900849792E-2</v>
      </c>
      <c r="O78" s="92">
        <f>L78/'סכום נכסי הקרן'!$C$42</f>
        <v>2.1720442704590945E-3</v>
      </c>
    </row>
    <row r="79" spans="2:15">
      <c r="B79" s="87" t="s">
        <v>1034</v>
      </c>
      <c r="C79" s="88" t="s">
        <v>1035</v>
      </c>
      <c r="D79" s="89" t="s">
        <v>108</v>
      </c>
      <c r="E79" s="89" t="s">
        <v>287</v>
      </c>
      <c r="F79" s="88" t="s">
        <v>348</v>
      </c>
      <c r="G79" s="89" t="s">
        <v>301</v>
      </c>
      <c r="H79" s="89" t="s">
        <v>121</v>
      </c>
      <c r="I79" s="91">
        <v>0.60968100000000014</v>
      </c>
      <c r="J79" s="103">
        <v>71190</v>
      </c>
      <c r="K79" s="91"/>
      <c r="L79" s="91">
        <v>0.43403188800000003</v>
      </c>
      <c r="M79" s="92">
        <v>1.1540678420719583E-7</v>
      </c>
      <c r="N79" s="92">
        <f t="shared" si="1"/>
        <v>3.441614568280924E-3</v>
      </c>
      <c r="O79" s="92">
        <f>L79/'סכום נכסי הקרן'!$C$42</f>
        <v>5.8681581361487813E-4</v>
      </c>
    </row>
    <row r="80" spans="2:15">
      <c r="B80" s="87" t="s">
        <v>1036</v>
      </c>
      <c r="C80" s="88" t="s">
        <v>1037</v>
      </c>
      <c r="D80" s="89" t="s">
        <v>108</v>
      </c>
      <c r="E80" s="89" t="s">
        <v>287</v>
      </c>
      <c r="F80" s="88" t="s">
        <v>547</v>
      </c>
      <c r="G80" s="89" t="s">
        <v>346</v>
      </c>
      <c r="H80" s="89" t="s">
        <v>121</v>
      </c>
      <c r="I80" s="91">
        <v>7.7143240000000013</v>
      </c>
      <c r="J80" s="103">
        <v>5901</v>
      </c>
      <c r="K80" s="91"/>
      <c r="L80" s="91">
        <v>0.45522224400000005</v>
      </c>
      <c r="M80" s="92">
        <v>9.7611366456056929E-8</v>
      </c>
      <c r="N80" s="92">
        <f t="shared" si="1"/>
        <v>3.6096414804341142E-3</v>
      </c>
      <c r="O80" s="92">
        <f>L80/'סכום נכסי הקרן'!$C$42</f>
        <v>6.1546540444155245E-4</v>
      </c>
    </row>
    <row r="81" spans="2:15">
      <c r="B81" s="87" t="s">
        <v>1038</v>
      </c>
      <c r="C81" s="88" t="s">
        <v>1039</v>
      </c>
      <c r="D81" s="89" t="s">
        <v>108</v>
      </c>
      <c r="E81" s="89" t="s">
        <v>287</v>
      </c>
      <c r="F81" s="88" t="s">
        <v>1040</v>
      </c>
      <c r="G81" s="89" t="s">
        <v>301</v>
      </c>
      <c r="H81" s="89" t="s">
        <v>121</v>
      </c>
      <c r="I81" s="91">
        <v>15.436833000000002</v>
      </c>
      <c r="J81" s="103">
        <v>858.7</v>
      </c>
      <c r="K81" s="91"/>
      <c r="L81" s="91">
        <v>0.13255608799999999</v>
      </c>
      <c r="M81" s="92">
        <v>1.0264097070671339E-7</v>
      </c>
      <c r="N81" s="92">
        <f t="shared" ref="N81:N116" si="2">IFERROR(L81/$L$11,0)</f>
        <v>1.0510908902968165E-3</v>
      </c>
      <c r="O81" s="92">
        <f>L81/'סכום נכסי הקרן'!$C$42</f>
        <v>1.792172667030524E-4</v>
      </c>
    </row>
    <row r="82" spans="2:15">
      <c r="B82" s="87" t="s">
        <v>1041</v>
      </c>
      <c r="C82" s="88" t="s">
        <v>1042</v>
      </c>
      <c r="D82" s="89" t="s">
        <v>108</v>
      </c>
      <c r="E82" s="89" t="s">
        <v>287</v>
      </c>
      <c r="F82" s="88" t="s">
        <v>418</v>
      </c>
      <c r="G82" s="89" t="s">
        <v>301</v>
      </c>
      <c r="H82" s="89" t="s">
        <v>121</v>
      </c>
      <c r="I82" s="91">
        <v>7.5881470000000011</v>
      </c>
      <c r="J82" s="103">
        <v>6819</v>
      </c>
      <c r="K82" s="91"/>
      <c r="L82" s="91">
        <v>0.51743571999999993</v>
      </c>
      <c r="M82" s="92">
        <v>2.0784178320632033E-7</v>
      </c>
      <c r="N82" s="92">
        <f t="shared" si="2"/>
        <v>4.102957320271659E-3</v>
      </c>
      <c r="O82" s="92">
        <f>L82/'סכום נכסי הקרן'!$C$42</f>
        <v>6.9957869783337254E-4</v>
      </c>
    </row>
    <row r="83" spans="2:15">
      <c r="B83" s="87" t="s">
        <v>1043</v>
      </c>
      <c r="C83" s="88" t="s">
        <v>1044</v>
      </c>
      <c r="D83" s="89" t="s">
        <v>108</v>
      </c>
      <c r="E83" s="89" t="s">
        <v>287</v>
      </c>
      <c r="F83" s="88" t="s">
        <v>1045</v>
      </c>
      <c r="G83" s="89" t="s">
        <v>1016</v>
      </c>
      <c r="H83" s="89" t="s">
        <v>121</v>
      </c>
      <c r="I83" s="91">
        <v>16.080331000000005</v>
      </c>
      <c r="J83" s="103">
        <v>7800</v>
      </c>
      <c r="K83" s="91"/>
      <c r="L83" s="91">
        <v>1.2542658110000002</v>
      </c>
      <c r="M83" s="92">
        <v>2.5314555210695578E-7</v>
      </c>
      <c r="N83" s="92">
        <f t="shared" si="2"/>
        <v>9.9455814353305964E-3</v>
      </c>
      <c r="O83" s="92">
        <f>L83/'סכום נכסי הקרן'!$C$42</f>
        <v>1.6957809615391439E-3</v>
      </c>
    </row>
    <row r="84" spans="2:15">
      <c r="B84" s="87" t="s">
        <v>1046</v>
      </c>
      <c r="C84" s="88" t="s">
        <v>1047</v>
      </c>
      <c r="D84" s="89" t="s">
        <v>108</v>
      </c>
      <c r="E84" s="89" t="s">
        <v>287</v>
      </c>
      <c r="F84" s="88" t="s">
        <v>1048</v>
      </c>
      <c r="G84" s="89" t="s">
        <v>1049</v>
      </c>
      <c r="H84" s="89" t="s">
        <v>121</v>
      </c>
      <c r="I84" s="91">
        <v>17.597008000000002</v>
      </c>
      <c r="J84" s="103">
        <v>4003</v>
      </c>
      <c r="K84" s="91"/>
      <c r="L84" s="91">
        <v>0.7044082140000002</v>
      </c>
      <c r="M84" s="92">
        <v>1.6041034107943158E-7</v>
      </c>
      <c r="N84" s="92">
        <f t="shared" si="2"/>
        <v>5.5855379255432668E-3</v>
      </c>
      <c r="O84" s="92">
        <f>L84/'סכום נכסי הקרן'!$C$42</f>
        <v>9.5236753483747094E-4</v>
      </c>
    </row>
    <row r="85" spans="2:15">
      <c r="B85" s="87" t="s">
        <v>1050</v>
      </c>
      <c r="C85" s="88" t="s">
        <v>1051</v>
      </c>
      <c r="D85" s="89" t="s">
        <v>108</v>
      </c>
      <c r="E85" s="89" t="s">
        <v>287</v>
      </c>
      <c r="F85" s="88" t="s">
        <v>456</v>
      </c>
      <c r="G85" s="89" t="s">
        <v>457</v>
      </c>
      <c r="H85" s="89" t="s">
        <v>121</v>
      </c>
      <c r="I85" s="91">
        <v>0.4934380000000001</v>
      </c>
      <c r="J85" s="103">
        <v>41100</v>
      </c>
      <c r="K85" s="91"/>
      <c r="L85" s="91">
        <v>0.20280312000000006</v>
      </c>
      <c r="M85" s="92">
        <v>1.6687995714349492E-7</v>
      </c>
      <c r="N85" s="92">
        <f t="shared" si="2"/>
        <v>1.6081080482382084E-3</v>
      </c>
      <c r="O85" s="92">
        <f>L85/'סכום נכסי הקרן'!$C$42</f>
        <v>2.7419201481904891E-4</v>
      </c>
    </row>
    <row r="86" spans="2:15">
      <c r="B86" s="87" t="s">
        <v>1052</v>
      </c>
      <c r="C86" s="88" t="s">
        <v>1053</v>
      </c>
      <c r="D86" s="89" t="s">
        <v>108</v>
      </c>
      <c r="E86" s="89" t="s">
        <v>287</v>
      </c>
      <c r="F86" s="88" t="s">
        <v>1054</v>
      </c>
      <c r="G86" s="89" t="s">
        <v>346</v>
      </c>
      <c r="H86" s="89" t="s">
        <v>121</v>
      </c>
      <c r="I86" s="91">
        <v>7.0675490000000005</v>
      </c>
      <c r="J86" s="103">
        <v>8890</v>
      </c>
      <c r="K86" s="91"/>
      <c r="L86" s="91">
        <v>0.62830511700000014</v>
      </c>
      <c r="M86" s="92">
        <v>1.1420822936699428E-7</v>
      </c>
      <c r="N86" s="92">
        <f t="shared" si="2"/>
        <v>4.9820856572470335E-3</v>
      </c>
      <c r="O86" s="92">
        <f>L86/'סכום נכסי הקרן'!$C$42</f>
        <v>8.4947532341390138E-4</v>
      </c>
    </row>
    <row r="87" spans="2:15">
      <c r="B87" s="87" t="s">
        <v>1055</v>
      </c>
      <c r="C87" s="88" t="s">
        <v>1056</v>
      </c>
      <c r="D87" s="89" t="s">
        <v>108</v>
      </c>
      <c r="E87" s="89" t="s">
        <v>287</v>
      </c>
      <c r="F87" s="88" t="s">
        <v>462</v>
      </c>
      <c r="G87" s="89" t="s">
        <v>301</v>
      </c>
      <c r="H87" s="89" t="s">
        <v>121</v>
      </c>
      <c r="I87" s="91">
        <v>241.10772000000006</v>
      </c>
      <c r="J87" s="103">
        <v>156.1</v>
      </c>
      <c r="K87" s="91"/>
      <c r="L87" s="91">
        <v>0.37636914999999999</v>
      </c>
      <c r="M87" s="92">
        <v>3.4943960956865403E-7</v>
      </c>
      <c r="N87" s="92">
        <f t="shared" si="2"/>
        <v>2.9843833725219475E-3</v>
      </c>
      <c r="O87" s="92">
        <f>L87/'סכום נכסי הקרן'!$C$42</f>
        <v>5.0885516728851519E-4</v>
      </c>
    </row>
    <row r="88" spans="2:15">
      <c r="B88" s="87" t="s">
        <v>1057</v>
      </c>
      <c r="C88" s="88" t="s">
        <v>1058</v>
      </c>
      <c r="D88" s="89" t="s">
        <v>108</v>
      </c>
      <c r="E88" s="89" t="s">
        <v>287</v>
      </c>
      <c r="F88" s="88" t="s">
        <v>513</v>
      </c>
      <c r="G88" s="89" t="s">
        <v>308</v>
      </c>
      <c r="H88" s="89" t="s">
        <v>121</v>
      </c>
      <c r="I88" s="91">
        <v>51.270360000000004</v>
      </c>
      <c r="J88" s="103">
        <v>363</v>
      </c>
      <c r="K88" s="91"/>
      <c r="L88" s="91">
        <v>0.18611140700000003</v>
      </c>
      <c r="M88" s="92">
        <v>7.2152999728923633E-8</v>
      </c>
      <c r="N88" s="92">
        <f t="shared" si="2"/>
        <v>1.4757526978166646E-3</v>
      </c>
      <c r="O88" s="92">
        <f>L88/'סכום נכסי הקרן'!$C$42</f>
        <v>2.5162463805358635E-4</v>
      </c>
    </row>
    <row r="89" spans="2:15">
      <c r="B89" s="87" t="s">
        <v>1059</v>
      </c>
      <c r="C89" s="88" t="s">
        <v>1060</v>
      </c>
      <c r="D89" s="89" t="s">
        <v>108</v>
      </c>
      <c r="E89" s="89" t="s">
        <v>287</v>
      </c>
      <c r="F89" s="88" t="s">
        <v>1061</v>
      </c>
      <c r="G89" s="89" t="s">
        <v>115</v>
      </c>
      <c r="H89" s="89" t="s">
        <v>121</v>
      </c>
      <c r="I89" s="91">
        <v>8.3698000000000015</v>
      </c>
      <c r="J89" s="103">
        <v>2923</v>
      </c>
      <c r="K89" s="91"/>
      <c r="L89" s="91">
        <v>0.24464925900000004</v>
      </c>
      <c r="M89" s="92">
        <v>8.8950731966707841E-8</v>
      </c>
      <c r="N89" s="92">
        <f t="shared" si="2"/>
        <v>1.9399230267927528E-3</v>
      </c>
      <c r="O89" s="92">
        <f>L89/'סכום נכסי הקרן'!$C$42</f>
        <v>3.307684479863886E-4</v>
      </c>
    </row>
    <row r="90" spans="2:15">
      <c r="B90" s="87" t="s">
        <v>1062</v>
      </c>
      <c r="C90" s="88" t="s">
        <v>1063</v>
      </c>
      <c r="D90" s="89" t="s">
        <v>108</v>
      </c>
      <c r="E90" s="89" t="s">
        <v>287</v>
      </c>
      <c r="F90" s="88" t="s">
        <v>1064</v>
      </c>
      <c r="G90" s="89" t="s">
        <v>145</v>
      </c>
      <c r="H90" s="89" t="s">
        <v>121</v>
      </c>
      <c r="I90" s="91">
        <v>1.7373300000000003</v>
      </c>
      <c r="J90" s="103">
        <v>8834</v>
      </c>
      <c r="K90" s="91"/>
      <c r="L90" s="91">
        <v>0.15347570900000002</v>
      </c>
      <c r="M90" s="92">
        <v>5.2393108053393072E-8</v>
      </c>
      <c r="N90" s="92">
        <f t="shared" si="2"/>
        <v>1.2169710350213802E-3</v>
      </c>
      <c r="O90" s="92">
        <f>L90/'סכום נכסי הקרן'!$C$42</f>
        <v>2.0750082087737129E-4</v>
      </c>
    </row>
    <row r="91" spans="2:15">
      <c r="B91" s="87" t="s">
        <v>1065</v>
      </c>
      <c r="C91" s="88" t="s">
        <v>1066</v>
      </c>
      <c r="D91" s="89" t="s">
        <v>108</v>
      </c>
      <c r="E91" s="89" t="s">
        <v>287</v>
      </c>
      <c r="F91" s="88" t="s">
        <v>1067</v>
      </c>
      <c r="G91" s="89" t="s">
        <v>117</v>
      </c>
      <c r="H91" s="89" t="s">
        <v>121</v>
      </c>
      <c r="I91" s="91">
        <v>196.35305200000002</v>
      </c>
      <c r="J91" s="103">
        <v>178.2</v>
      </c>
      <c r="K91" s="91"/>
      <c r="L91" s="91">
        <v>0.34990113900000008</v>
      </c>
      <c r="M91" s="92">
        <v>3.8446495467556612E-7</v>
      </c>
      <c r="N91" s="92">
        <f t="shared" si="2"/>
        <v>2.7745077970872242E-3</v>
      </c>
      <c r="O91" s="92">
        <f>L91/'סכום נכסי הקרן'!$C$42</f>
        <v>4.7307012973907942E-4</v>
      </c>
    </row>
    <row r="92" spans="2:15">
      <c r="B92" s="87" t="s">
        <v>1068</v>
      </c>
      <c r="C92" s="88" t="s">
        <v>1069</v>
      </c>
      <c r="D92" s="89" t="s">
        <v>108</v>
      </c>
      <c r="E92" s="89" t="s">
        <v>287</v>
      </c>
      <c r="F92" s="88" t="s">
        <v>515</v>
      </c>
      <c r="G92" s="89" t="s">
        <v>516</v>
      </c>
      <c r="H92" s="89" t="s">
        <v>121</v>
      </c>
      <c r="I92" s="91">
        <v>5.7458730000000005</v>
      </c>
      <c r="J92" s="103">
        <v>8861</v>
      </c>
      <c r="K92" s="91"/>
      <c r="L92" s="91">
        <v>0.5091417800000001</v>
      </c>
      <c r="M92" s="92">
        <v>1.6167108115943857E-7</v>
      </c>
      <c r="N92" s="92">
        <f t="shared" si="2"/>
        <v>4.0371913120090417E-3</v>
      </c>
      <c r="O92" s="92">
        <f>L92/'סכום נכסי הקרן'!$C$42</f>
        <v>6.883652011209539E-4</v>
      </c>
    </row>
    <row r="93" spans="2:15">
      <c r="B93" s="87" t="s">
        <v>1070</v>
      </c>
      <c r="C93" s="88" t="s">
        <v>1071</v>
      </c>
      <c r="D93" s="89" t="s">
        <v>108</v>
      </c>
      <c r="E93" s="89" t="s">
        <v>287</v>
      </c>
      <c r="F93" s="88" t="s">
        <v>1072</v>
      </c>
      <c r="G93" s="89" t="s">
        <v>115</v>
      </c>
      <c r="H93" s="89" t="s">
        <v>121</v>
      </c>
      <c r="I93" s="91">
        <v>17.967544000000004</v>
      </c>
      <c r="J93" s="103">
        <v>2185</v>
      </c>
      <c r="K93" s="91"/>
      <c r="L93" s="91">
        <v>0.39259084200000005</v>
      </c>
      <c r="M93" s="92">
        <v>1.9080521504446405E-7</v>
      </c>
      <c r="N93" s="92">
        <f t="shared" si="2"/>
        <v>3.1130117361350984E-3</v>
      </c>
      <c r="O93" s="92">
        <f>L93/'סכום נכסי הקרן'!$C$42</f>
        <v>5.307870705711376E-4</v>
      </c>
    </row>
    <row r="94" spans="2:15">
      <c r="B94" s="87" t="s">
        <v>1073</v>
      </c>
      <c r="C94" s="88" t="s">
        <v>1074</v>
      </c>
      <c r="D94" s="89" t="s">
        <v>108</v>
      </c>
      <c r="E94" s="89" t="s">
        <v>287</v>
      </c>
      <c r="F94" s="88" t="s">
        <v>1075</v>
      </c>
      <c r="G94" s="89" t="s">
        <v>472</v>
      </c>
      <c r="H94" s="89" t="s">
        <v>121</v>
      </c>
      <c r="I94" s="91">
        <v>5.0224980000000006</v>
      </c>
      <c r="J94" s="103">
        <v>4892</v>
      </c>
      <c r="K94" s="91"/>
      <c r="L94" s="91">
        <v>0.24570060900000001</v>
      </c>
      <c r="M94" s="92">
        <v>6.7972723310074949E-8</v>
      </c>
      <c r="N94" s="92">
        <f t="shared" si="2"/>
        <v>1.9482596066072804E-3</v>
      </c>
      <c r="O94" s="92">
        <f>L94/'סכום נכסי הקרן'!$C$42</f>
        <v>3.3218988457365612E-4</v>
      </c>
    </row>
    <row r="95" spans="2:15">
      <c r="B95" s="87" t="s">
        <v>1076</v>
      </c>
      <c r="C95" s="88" t="s">
        <v>1077</v>
      </c>
      <c r="D95" s="89" t="s">
        <v>108</v>
      </c>
      <c r="E95" s="89" t="s">
        <v>287</v>
      </c>
      <c r="F95" s="88" t="s">
        <v>466</v>
      </c>
      <c r="G95" s="89" t="s">
        <v>144</v>
      </c>
      <c r="H95" s="89" t="s">
        <v>121</v>
      </c>
      <c r="I95" s="91">
        <v>36.631370000000004</v>
      </c>
      <c r="J95" s="103">
        <v>1232</v>
      </c>
      <c r="K95" s="91"/>
      <c r="L95" s="91">
        <v>0.45129848200000011</v>
      </c>
      <c r="M95" s="92">
        <v>2.2155599311345295E-7</v>
      </c>
      <c r="N95" s="92">
        <f t="shared" si="2"/>
        <v>3.5785283829059739E-3</v>
      </c>
      <c r="O95" s="92">
        <f>L95/'סכום נכסי הקרן'!$C$42</f>
        <v>6.1016043571892914E-4</v>
      </c>
    </row>
    <row r="96" spans="2:15">
      <c r="B96" s="87" t="s">
        <v>1078</v>
      </c>
      <c r="C96" s="88" t="s">
        <v>1079</v>
      </c>
      <c r="D96" s="89" t="s">
        <v>108</v>
      </c>
      <c r="E96" s="89" t="s">
        <v>287</v>
      </c>
      <c r="F96" s="88" t="s">
        <v>1080</v>
      </c>
      <c r="G96" s="89" t="s">
        <v>116</v>
      </c>
      <c r="H96" s="89" t="s">
        <v>121</v>
      </c>
      <c r="I96" s="91">
        <v>2.4645250000000005</v>
      </c>
      <c r="J96" s="103">
        <v>11980</v>
      </c>
      <c r="K96" s="91"/>
      <c r="L96" s="91">
        <v>0.29525008900000005</v>
      </c>
      <c r="M96" s="92">
        <v>2.019549069463999E-7</v>
      </c>
      <c r="N96" s="92">
        <f t="shared" si="2"/>
        <v>2.3411574948351251E-3</v>
      </c>
      <c r="O96" s="92">
        <f>L96/'סכום נכסי הקרן'!$C$42</f>
        <v>3.9918131820858332E-4</v>
      </c>
    </row>
    <row r="97" spans="2:15">
      <c r="B97" s="87" t="s">
        <v>1081</v>
      </c>
      <c r="C97" s="88" t="s">
        <v>1082</v>
      </c>
      <c r="D97" s="89" t="s">
        <v>108</v>
      </c>
      <c r="E97" s="89" t="s">
        <v>287</v>
      </c>
      <c r="F97" s="88" t="s">
        <v>1083</v>
      </c>
      <c r="G97" s="89" t="s">
        <v>441</v>
      </c>
      <c r="H97" s="89" t="s">
        <v>121</v>
      </c>
      <c r="I97" s="91">
        <v>1.8868170000000004</v>
      </c>
      <c r="J97" s="103">
        <v>42230</v>
      </c>
      <c r="K97" s="91"/>
      <c r="L97" s="91">
        <v>0.79680284800000001</v>
      </c>
      <c r="M97" s="92">
        <v>2.9475242924865058E-7</v>
      </c>
      <c r="N97" s="92">
        <f t="shared" si="2"/>
        <v>6.3181723867360888E-3</v>
      </c>
      <c r="O97" s="92">
        <f>L97/'סכום נכסי הקרן'!$C$42</f>
        <v>1.0772860807401598E-3</v>
      </c>
    </row>
    <row r="98" spans="2:15">
      <c r="B98" s="87" t="s">
        <v>1084</v>
      </c>
      <c r="C98" s="88" t="s">
        <v>1085</v>
      </c>
      <c r="D98" s="89" t="s">
        <v>108</v>
      </c>
      <c r="E98" s="89" t="s">
        <v>287</v>
      </c>
      <c r="F98" s="88" t="s">
        <v>1086</v>
      </c>
      <c r="G98" s="89" t="s">
        <v>535</v>
      </c>
      <c r="H98" s="89" t="s">
        <v>121</v>
      </c>
      <c r="I98" s="91">
        <v>1.2512790000000003</v>
      </c>
      <c r="J98" s="103">
        <v>26410</v>
      </c>
      <c r="K98" s="91"/>
      <c r="L98" s="91">
        <v>0.33046285600000003</v>
      </c>
      <c r="M98" s="92">
        <v>9.0842286127729768E-8</v>
      </c>
      <c r="N98" s="92">
        <f t="shared" si="2"/>
        <v>2.620373781120251E-3</v>
      </c>
      <c r="O98" s="92">
        <f>L98/'סכום נכסי הקרן'!$C$42</f>
        <v>4.4678936058526722E-4</v>
      </c>
    </row>
    <row r="99" spans="2:15">
      <c r="B99" s="87" t="s">
        <v>1087</v>
      </c>
      <c r="C99" s="88" t="s">
        <v>1088</v>
      </c>
      <c r="D99" s="89" t="s">
        <v>108</v>
      </c>
      <c r="E99" s="89" t="s">
        <v>287</v>
      </c>
      <c r="F99" s="88" t="s">
        <v>468</v>
      </c>
      <c r="G99" s="89" t="s">
        <v>308</v>
      </c>
      <c r="H99" s="89" t="s">
        <v>121</v>
      </c>
      <c r="I99" s="91">
        <v>2.5137090000000004</v>
      </c>
      <c r="J99" s="103">
        <v>31450</v>
      </c>
      <c r="K99" s="91"/>
      <c r="L99" s="91">
        <v>0.7905614700000001</v>
      </c>
      <c r="M99" s="92">
        <v>2.3642343052489541E-7</v>
      </c>
      <c r="N99" s="92">
        <f t="shared" si="2"/>
        <v>6.268681973600942E-3</v>
      </c>
      <c r="O99" s="92">
        <f>L99/'סכום נכסי הקרן'!$C$42</f>
        <v>1.0688476700832269E-3</v>
      </c>
    </row>
    <row r="100" spans="2:15">
      <c r="B100" s="87" t="s">
        <v>1089</v>
      </c>
      <c r="C100" s="88" t="s">
        <v>1090</v>
      </c>
      <c r="D100" s="89" t="s">
        <v>108</v>
      </c>
      <c r="E100" s="89" t="s">
        <v>287</v>
      </c>
      <c r="F100" s="88" t="s">
        <v>1091</v>
      </c>
      <c r="G100" s="89" t="s">
        <v>289</v>
      </c>
      <c r="H100" s="89" t="s">
        <v>121</v>
      </c>
      <c r="I100" s="91">
        <v>0.16761900000000002</v>
      </c>
      <c r="J100" s="103">
        <v>17300</v>
      </c>
      <c r="K100" s="91"/>
      <c r="L100" s="91">
        <v>2.8998070000000001E-2</v>
      </c>
      <c r="M100" s="92">
        <v>4.7279694826675821E-9</v>
      </c>
      <c r="N100" s="92">
        <f t="shared" si="2"/>
        <v>2.2993743760142807E-4</v>
      </c>
      <c r="O100" s="92">
        <f>L100/'סכום נכסי הקרן'!$C$42</f>
        <v>3.9205704720735145E-5</v>
      </c>
    </row>
    <row r="101" spans="2:15">
      <c r="B101" s="87" t="s">
        <v>1092</v>
      </c>
      <c r="C101" s="88" t="s">
        <v>1093</v>
      </c>
      <c r="D101" s="89" t="s">
        <v>108</v>
      </c>
      <c r="E101" s="89" t="s">
        <v>287</v>
      </c>
      <c r="F101" s="88" t="s">
        <v>1094</v>
      </c>
      <c r="G101" s="89" t="s">
        <v>388</v>
      </c>
      <c r="H101" s="89" t="s">
        <v>121</v>
      </c>
      <c r="I101" s="91">
        <v>1.4681830000000002</v>
      </c>
      <c r="J101" s="103">
        <v>15780</v>
      </c>
      <c r="K101" s="91"/>
      <c r="L101" s="91">
        <v>0.23167921300000005</v>
      </c>
      <c r="M101" s="92">
        <v>1.5376936736714827E-7</v>
      </c>
      <c r="N101" s="92">
        <f t="shared" si="2"/>
        <v>1.8370782808212916E-3</v>
      </c>
      <c r="O101" s="92">
        <f>L101/'סכום נכסי הקרן'!$C$42</f>
        <v>3.132328053146401E-4</v>
      </c>
    </row>
    <row r="102" spans="2:15">
      <c r="B102" s="87" t="s">
        <v>1095</v>
      </c>
      <c r="C102" s="88" t="s">
        <v>1096</v>
      </c>
      <c r="D102" s="89" t="s">
        <v>108</v>
      </c>
      <c r="E102" s="89" t="s">
        <v>287</v>
      </c>
      <c r="F102" s="88" t="s">
        <v>583</v>
      </c>
      <c r="G102" s="89" t="s">
        <v>144</v>
      </c>
      <c r="H102" s="89" t="s">
        <v>121</v>
      </c>
      <c r="I102" s="91">
        <v>41.403324000000005</v>
      </c>
      <c r="J102" s="103">
        <v>1494</v>
      </c>
      <c r="K102" s="91"/>
      <c r="L102" s="91">
        <v>0.61856566300000004</v>
      </c>
      <c r="M102" s="92">
        <v>2.2230413167543636E-7</v>
      </c>
      <c r="N102" s="92">
        <f t="shared" si="2"/>
        <v>4.9048575832270382E-3</v>
      </c>
      <c r="O102" s="92">
        <f>L102/'סכום נכסי הקרן'!$C$42</f>
        <v>8.3630747611698872E-4</v>
      </c>
    </row>
    <row r="103" spans="2:15">
      <c r="B103" s="87" t="s">
        <v>1097</v>
      </c>
      <c r="C103" s="88" t="s">
        <v>1098</v>
      </c>
      <c r="D103" s="89" t="s">
        <v>108</v>
      </c>
      <c r="E103" s="89" t="s">
        <v>287</v>
      </c>
      <c r="F103" s="88" t="s">
        <v>1099</v>
      </c>
      <c r="G103" s="89" t="s">
        <v>145</v>
      </c>
      <c r="H103" s="89" t="s">
        <v>121</v>
      </c>
      <c r="I103" s="91">
        <v>6.9724999999999995E-2</v>
      </c>
      <c r="J103" s="103">
        <v>11690</v>
      </c>
      <c r="K103" s="91"/>
      <c r="L103" s="91">
        <v>8.1508530000000013E-3</v>
      </c>
      <c r="M103" s="92">
        <v>1.4822652831595445E-9</v>
      </c>
      <c r="N103" s="92">
        <f t="shared" si="2"/>
        <v>6.46314135073787E-5</v>
      </c>
      <c r="O103" s="92">
        <f>L103/'סכום נכסי הקרן'!$C$42</f>
        <v>1.1020041538630614E-5</v>
      </c>
    </row>
    <row r="104" spans="2:15">
      <c r="B104" s="87" t="s">
        <v>1100</v>
      </c>
      <c r="C104" s="88" t="s">
        <v>1101</v>
      </c>
      <c r="D104" s="89" t="s">
        <v>108</v>
      </c>
      <c r="E104" s="89" t="s">
        <v>287</v>
      </c>
      <c r="F104" s="88" t="s">
        <v>1102</v>
      </c>
      <c r="G104" s="89" t="s">
        <v>480</v>
      </c>
      <c r="H104" s="89" t="s">
        <v>121</v>
      </c>
      <c r="I104" s="91">
        <v>2.3884050000000006</v>
      </c>
      <c r="J104" s="103">
        <v>8450</v>
      </c>
      <c r="K104" s="91"/>
      <c r="L104" s="91">
        <v>0.20182020300000006</v>
      </c>
      <c r="M104" s="92">
        <v>1.1336351512735738E-7</v>
      </c>
      <c r="N104" s="92">
        <f t="shared" si="2"/>
        <v>1.6003141013874391E-3</v>
      </c>
      <c r="O104" s="92">
        <f>L104/'סכום נכסי הקרן'!$C$42</f>
        <v>2.7286310038898546E-4</v>
      </c>
    </row>
    <row r="105" spans="2:15">
      <c r="B105" s="87" t="s">
        <v>1103</v>
      </c>
      <c r="C105" s="88" t="s">
        <v>1104</v>
      </c>
      <c r="D105" s="89" t="s">
        <v>108</v>
      </c>
      <c r="E105" s="89" t="s">
        <v>287</v>
      </c>
      <c r="F105" s="88" t="s">
        <v>504</v>
      </c>
      <c r="G105" s="89" t="s">
        <v>505</v>
      </c>
      <c r="H105" s="89" t="s">
        <v>121</v>
      </c>
      <c r="I105" s="91">
        <v>4.3939979999999998</v>
      </c>
      <c r="J105" s="103">
        <v>38400</v>
      </c>
      <c r="K105" s="91"/>
      <c r="L105" s="91">
        <v>1.6872951960000002</v>
      </c>
      <c r="M105" s="92">
        <v>2.6751315481621614E-7</v>
      </c>
      <c r="N105" s="92">
        <f t="shared" si="2"/>
        <v>1.3379246751436884E-2</v>
      </c>
      <c r="O105" s="92">
        <f>L105/'סכום נכסי הקרן'!$C$42</f>
        <v>2.2812413802398208E-3</v>
      </c>
    </row>
    <row r="106" spans="2:15">
      <c r="B106" s="87" t="s">
        <v>1105</v>
      </c>
      <c r="C106" s="88" t="s">
        <v>1106</v>
      </c>
      <c r="D106" s="89" t="s">
        <v>108</v>
      </c>
      <c r="E106" s="89" t="s">
        <v>287</v>
      </c>
      <c r="F106" s="88" t="s">
        <v>1107</v>
      </c>
      <c r="G106" s="89" t="s">
        <v>921</v>
      </c>
      <c r="H106" s="89" t="s">
        <v>121</v>
      </c>
      <c r="I106" s="91">
        <v>2.6839219999999999</v>
      </c>
      <c r="J106" s="103">
        <v>23500</v>
      </c>
      <c r="K106" s="91"/>
      <c r="L106" s="91">
        <v>0.63072158400000011</v>
      </c>
      <c r="M106" s="92">
        <v>6.0635128961722242E-8</v>
      </c>
      <c r="N106" s="92">
        <f t="shared" si="2"/>
        <v>5.0012468024552628E-3</v>
      </c>
      <c r="O106" s="92">
        <f>L106/'סכום נכסי הקרן'!$C$42</f>
        <v>8.5274241297087535E-4</v>
      </c>
    </row>
    <row r="107" spans="2:15">
      <c r="B107" s="87" t="s">
        <v>1108</v>
      </c>
      <c r="C107" s="88" t="s">
        <v>1109</v>
      </c>
      <c r="D107" s="89" t="s">
        <v>108</v>
      </c>
      <c r="E107" s="89" t="s">
        <v>287</v>
      </c>
      <c r="F107" s="88" t="s">
        <v>607</v>
      </c>
      <c r="G107" s="89" t="s">
        <v>480</v>
      </c>
      <c r="H107" s="89" t="s">
        <v>121</v>
      </c>
      <c r="I107" s="91">
        <v>9.9018760000000015</v>
      </c>
      <c r="J107" s="103">
        <v>2810</v>
      </c>
      <c r="K107" s="91"/>
      <c r="L107" s="91">
        <v>0.27824271400000006</v>
      </c>
      <c r="M107" s="92">
        <v>1.828313759557223E-7</v>
      </c>
      <c r="N107" s="92">
        <f t="shared" si="2"/>
        <v>2.2062991326121705E-3</v>
      </c>
      <c r="O107" s="92">
        <f>L107/'סכום נכסי הקרן'!$C$42</f>
        <v>3.7618716300015693E-4</v>
      </c>
    </row>
    <row r="108" spans="2:15">
      <c r="B108" s="87" t="s">
        <v>1110</v>
      </c>
      <c r="C108" s="88" t="s">
        <v>1111</v>
      </c>
      <c r="D108" s="89" t="s">
        <v>108</v>
      </c>
      <c r="E108" s="89" t="s">
        <v>287</v>
      </c>
      <c r="F108" s="88" t="s">
        <v>377</v>
      </c>
      <c r="G108" s="89" t="s">
        <v>301</v>
      </c>
      <c r="H108" s="89" t="s">
        <v>121</v>
      </c>
      <c r="I108" s="91">
        <v>3.047200000000001</v>
      </c>
      <c r="J108" s="103">
        <v>21760</v>
      </c>
      <c r="K108" s="91"/>
      <c r="L108" s="91">
        <v>0.66307072900000019</v>
      </c>
      <c r="M108" s="92">
        <v>2.4978762887257108E-7</v>
      </c>
      <c r="N108" s="92">
        <f t="shared" si="2"/>
        <v>5.2577562704956213E-3</v>
      </c>
      <c r="O108" s="92">
        <f>L108/'סכום נכסי הקרן'!$C$42</f>
        <v>8.9647880738740891E-4</v>
      </c>
    </row>
    <row r="109" spans="2:15">
      <c r="B109" s="87" t="s">
        <v>1112</v>
      </c>
      <c r="C109" s="88" t="s">
        <v>1113</v>
      </c>
      <c r="D109" s="89" t="s">
        <v>108</v>
      </c>
      <c r="E109" s="89" t="s">
        <v>287</v>
      </c>
      <c r="F109" s="88" t="s">
        <v>379</v>
      </c>
      <c r="G109" s="89" t="s">
        <v>301</v>
      </c>
      <c r="H109" s="89" t="s">
        <v>121</v>
      </c>
      <c r="I109" s="91">
        <v>43.741703000000008</v>
      </c>
      <c r="J109" s="103">
        <v>1555</v>
      </c>
      <c r="K109" s="91"/>
      <c r="L109" s="91">
        <v>0.68018347600000006</v>
      </c>
      <c r="M109" s="92">
        <v>2.2516585053315028E-7</v>
      </c>
      <c r="N109" s="92">
        <f t="shared" si="2"/>
        <v>5.3934501699689826E-3</v>
      </c>
      <c r="O109" s="92">
        <f>L109/'סכום נכסי הקרן'!$C$42</f>
        <v>9.1961542668112883E-4</v>
      </c>
    </row>
    <row r="110" spans="2:15">
      <c r="B110" s="87" t="s">
        <v>1114</v>
      </c>
      <c r="C110" s="88" t="s">
        <v>1115</v>
      </c>
      <c r="D110" s="89" t="s">
        <v>108</v>
      </c>
      <c r="E110" s="89" t="s">
        <v>287</v>
      </c>
      <c r="F110" s="88" t="s">
        <v>1116</v>
      </c>
      <c r="G110" s="89" t="s">
        <v>535</v>
      </c>
      <c r="H110" s="89" t="s">
        <v>121</v>
      </c>
      <c r="I110" s="91">
        <v>4.5935080000000008</v>
      </c>
      <c r="J110" s="103">
        <v>7500</v>
      </c>
      <c r="K110" s="91"/>
      <c r="L110" s="91">
        <v>0.34451310800000007</v>
      </c>
      <c r="M110" s="92">
        <v>9.4823099234187421E-8</v>
      </c>
      <c r="N110" s="92">
        <f t="shared" si="2"/>
        <v>2.7317839178132909E-3</v>
      </c>
      <c r="O110" s="92">
        <f>L110/'סכום נכסי הקרן'!$C$42</f>
        <v>4.6578545346882534E-4</v>
      </c>
    </row>
    <row r="111" spans="2:15">
      <c r="B111" s="87" t="s">
        <v>1117</v>
      </c>
      <c r="C111" s="88" t="s">
        <v>1118</v>
      </c>
      <c r="D111" s="89" t="s">
        <v>108</v>
      </c>
      <c r="E111" s="89" t="s">
        <v>287</v>
      </c>
      <c r="F111" s="88" t="s">
        <v>1119</v>
      </c>
      <c r="G111" s="89" t="s">
        <v>535</v>
      </c>
      <c r="H111" s="89" t="s">
        <v>121</v>
      </c>
      <c r="I111" s="91">
        <v>1.1195600000000003</v>
      </c>
      <c r="J111" s="103">
        <v>21820</v>
      </c>
      <c r="K111" s="91"/>
      <c r="L111" s="91">
        <v>0.24428807500000002</v>
      </c>
      <c r="M111" s="92">
        <v>8.1271333489116241E-8</v>
      </c>
      <c r="N111" s="92">
        <f t="shared" si="2"/>
        <v>1.9370590526226568E-3</v>
      </c>
      <c r="O111" s="92">
        <f>L111/'סכום נכסי הקרן'!$C$42</f>
        <v>3.3028012330637186E-4</v>
      </c>
    </row>
    <row r="112" spans="2:15">
      <c r="B112" s="87" t="s">
        <v>1120</v>
      </c>
      <c r="C112" s="88" t="s">
        <v>1121</v>
      </c>
      <c r="D112" s="89" t="s">
        <v>108</v>
      </c>
      <c r="E112" s="89" t="s">
        <v>287</v>
      </c>
      <c r="F112" s="88" t="s">
        <v>1122</v>
      </c>
      <c r="G112" s="89" t="s">
        <v>115</v>
      </c>
      <c r="H112" s="89" t="s">
        <v>121</v>
      </c>
      <c r="I112" s="91">
        <v>111.36571300000001</v>
      </c>
      <c r="J112" s="103">
        <v>317.89999999999998</v>
      </c>
      <c r="K112" s="91"/>
      <c r="L112" s="91">
        <v>0.35403160100000008</v>
      </c>
      <c r="M112" s="92">
        <v>9.9091175528764761E-8</v>
      </c>
      <c r="N112" s="92">
        <f t="shared" si="2"/>
        <v>2.8072599026028695E-3</v>
      </c>
      <c r="O112" s="92">
        <f>L112/'סכום נכסי הקרן'!$C$42</f>
        <v>4.7865455910048923E-4</v>
      </c>
    </row>
    <row r="113" spans="2:15">
      <c r="B113" s="87" t="s">
        <v>1123</v>
      </c>
      <c r="C113" s="88" t="s">
        <v>1124</v>
      </c>
      <c r="D113" s="89" t="s">
        <v>108</v>
      </c>
      <c r="E113" s="89" t="s">
        <v>287</v>
      </c>
      <c r="F113" s="88" t="s">
        <v>617</v>
      </c>
      <c r="G113" s="89" t="s">
        <v>308</v>
      </c>
      <c r="H113" s="89" t="s">
        <v>121</v>
      </c>
      <c r="I113" s="91">
        <v>151.03452100000004</v>
      </c>
      <c r="J113" s="103">
        <v>297</v>
      </c>
      <c r="K113" s="91"/>
      <c r="L113" s="91">
        <v>0.44857252900000011</v>
      </c>
      <c r="M113" s="92">
        <v>1.6474520331259826E-7</v>
      </c>
      <c r="N113" s="92">
        <f t="shared" si="2"/>
        <v>3.5569131979008364E-3</v>
      </c>
      <c r="O113" s="92">
        <f>L113/'סכום נכסי הקרן'!$C$42</f>
        <v>6.0647491773788414E-4</v>
      </c>
    </row>
    <row r="114" spans="2:15">
      <c r="B114" s="87" t="s">
        <v>1125</v>
      </c>
      <c r="C114" s="88" t="s">
        <v>1126</v>
      </c>
      <c r="D114" s="89" t="s">
        <v>108</v>
      </c>
      <c r="E114" s="89" t="s">
        <v>287</v>
      </c>
      <c r="F114" s="88" t="s">
        <v>534</v>
      </c>
      <c r="G114" s="89" t="s">
        <v>535</v>
      </c>
      <c r="H114" s="89" t="s">
        <v>121</v>
      </c>
      <c r="I114" s="91">
        <v>80.580506000000014</v>
      </c>
      <c r="J114" s="103">
        <v>1769</v>
      </c>
      <c r="K114" s="91"/>
      <c r="L114" s="91">
        <v>1.4254691570000002</v>
      </c>
      <c r="M114" s="92">
        <v>3.0331554747753059E-7</v>
      </c>
      <c r="N114" s="92">
        <f t="shared" si="2"/>
        <v>1.1303122081588457E-2</v>
      </c>
      <c r="O114" s="92">
        <f>L114/'סכום נכסי הקרן'!$C$42</f>
        <v>1.9272497396501649E-3</v>
      </c>
    </row>
    <row r="115" spans="2:15">
      <c r="B115" s="87" t="s">
        <v>1127</v>
      </c>
      <c r="C115" s="88" t="s">
        <v>1128</v>
      </c>
      <c r="D115" s="89" t="s">
        <v>108</v>
      </c>
      <c r="E115" s="89" t="s">
        <v>287</v>
      </c>
      <c r="F115" s="88" t="s">
        <v>1129</v>
      </c>
      <c r="G115" s="89" t="s">
        <v>116</v>
      </c>
      <c r="H115" s="89" t="s">
        <v>121</v>
      </c>
      <c r="I115" s="91">
        <v>1.2426330000000003</v>
      </c>
      <c r="J115" s="103">
        <v>26950</v>
      </c>
      <c r="K115" s="91"/>
      <c r="L115" s="91">
        <v>0.33488969400000007</v>
      </c>
      <c r="M115" s="92">
        <v>1.447277958621249E-7</v>
      </c>
      <c r="N115" s="92">
        <f t="shared" si="2"/>
        <v>2.6554759719349028E-3</v>
      </c>
      <c r="O115" s="92">
        <f>L115/'סכום נכסי הקרן'!$C$42</f>
        <v>4.527744935087525E-4</v>
      </c>
    </row>
    <row r="116" spans="2:15">
      <c r="B116" s="87" t="s">
        <v>1130</v>
      </c>
      <c r="C116" s="88" t="s">
        <v>1131</v>
      </c>
      <c r="D116" s="89" t="s">
        <v>108</v>
      </c>
      <c r="E116" s="89" t="s">
        <v>287</v>
      </c>
      <c r="F116" s="88" t="s">
        <v>1132</v>
      </c>
      <c r="G116" s="89" t="s">
        <v>948</v>
      </c>
      <c r="H116" s="89" t="s">
        <v>121</v>
      </c>
      <c r="I116" s="91">
        <v>15.113987000000002</v>
      </c>
      <c r="J116" s="103">
        <v>864</v>
      </c>
      <c r="K116" s="91"/>
      <c r="L116" s="91">
        <v>0.13058484800000003</v>
      </c>
      <c r="M116" s="92">
        <v>1.5101184819557375E-7</v>
      </c>
      <c r="N116" s="92">
        <f t="shared" si="2"/>
        <v>1.0354601302325283E-3</v>
      </c>
      <c r="O116" s="92">
        <f>L116/'סכום נכסי הקרן'!$C$42</f>
        <v>1.7655212887237264E-4</v>
      </c>
    </row>
    <row r="117" spans="2:15">
      <c r="B117" s="93"/>
      <c r="C117" s="88"/>
      <c r="D117" s="88"/>
      <c r="E117" s="88"/>
      <c r="F117" s="88"/>
      <c r="G117" s="88"/>
      <c r="H117" s="88"/>
      <c r="I117" s="91"/>
      <c r="J117" s="103"/>
      <c r="K117" s="88"/>
      <c r="L117" s="88"/>
      <c r="M117" s="88"/>
      <c r="N117" s="92"/>
      <c r="O117" s="88"/>
    </row>
    <row r="118" spans="2:15">
      <c r="B118" s="86" t="s">
        <v>29</v>
      </c>
      <c r="C118" s="81"/>
      <c r="D118" s="82"/>
      <c r="E118" s="82"/>
      <c r="F118" s="81"/>
      <c r="G118" s="82"/>
      <c r="H118" s="82"/>
      <c r="I118" s="84"/>
      <c r="J118" s="101"/>
      <c r="K118" s="84">
        <v>6.5861390000000004E-3</v>
      </c>
      <c r="L118" s="84">
        <f>SUM(L119:L186)</f>
        <v>5.4327515530000019</v>
      </c>
      <c r="M118" s="85"/>
      <c r="N118" s="85">
        <f t="shared" ref="N118:N149" si="3">IFERROR(L118/$L$11,0)</f>
        <v>4.3078486644869789E-2</v>
      </c>
      <c r="O118" s="85">
        <f>L118/'סכום נכסי הקרן'!$C$42</f>
        <v>7.3451389422824814E-3</v>
      </c>
    </row>
    <row r="119" spans="2:15">
      <c r="B119" s="87" t="s">
        <v>1133</v>
      </c>
      <c r="C119" s="88" t="s">
        <v>1134</v>
      </c>
      <c r="D119" s="89" t="s">
        <v>108</v>
      </c>
      <c r="E119" s="89" t="s">
        <v>287</v>
      </c>
      <c r="F119" s="88" t="s">
        <v>1135</v>
      </c>
      <c r="G119" s="89" t="s">
        <v>1136</v>
      </c>
      <c r="H119" s="89" t="s">
        <v>121</v>
      </c>
      <c r="I119" s="91">
        <v>67.46365400000002</v>
      </c>
      <c r="J119" s="103">
        <v>165.9</v>
      </c>
      <c r="K119" s="91"/>
      <c r="L119" s="91">
        <v>0.11192220100000003</v>
      </c>
      <c r="M119" s="92">
        <v>2.2726275953253746E-7</v>
      </c>
      <c r="N119" s="92">
        <f t="shared" si="3"/>
        <v>8.8747644614458807E-4</v>
      </c>
      <c r="O119" s="92">
        <f>L119/'סכום נכסי הקרן'!$C$42</f>
        <v>1.5132002799154456E-4</v>
      </c>
    </row>
    <row r="120" spans="2:15">
      <c r="B120" s="87" t="s">
        <v>1137</v>
      </c>
      <c r="C120" s="88" t="s">
        <v>1138</v>
      </c>
      <c r="D120" s="89" t="s">
        <v>108</v>
      </c>
      <c r="E120" s="89" t="s">
        <v>287</v>
      </c>
      <c r="F120" s="88" t="s">
        <v>1139</v>
      </c>
      <c r="G120" s="89" t="s">
        <v>472</v>
      </c>
      <c r="H120" s="89" t="s">
        <v>121</v>
      </c>
      <c r="I120" s="91">
        <v>27.329531000000003</v>
      </c>
      <c r="J120" s="103">
        <v>435.2</v>
      </c>
      <c r="K120" s="91"/>
      <c r="L120" s="91">
        <v>0.11893811900000002</v>
      </c>
      <c r="M120" s="92">
        <v>1.6577865791532825E-7</v>
      </c>
      <c r="N120" s="92">
        <f t="shared" si="3"/>
        <v>9.4310850053102603E-4</v>
      </c>
      <c r="O120" s="92">
        <f>L120/'סכום נכסי הקרן'!$C$42</f>
        <v>1.6080562511759091E-4</v>
      </c>
    </row>
    <row r="121" spans="2:15">
      <c r="B121" s="87" t="s">
        <v>1140</v>
      </c>
      <c r="C121" s="88" t="s">
        <v>1141</v>
      </c>
      <c r="D121" s="89" t="s">
        <v>108</v>
      </c>
      <c r="E121" s="89" t="s">
        <v>287</v>
      </c>
      <c r="F121" s="88" t="s">
        <v>1142</v>
      </c>
      <c r="G121" s="89" t="s">
        <v>1143</v>
      </c>
      <c r="H121" s="89" t="s">
        <v>121</v>
      </c>
      <c r="I121" s="91">
        <v>0.93138700000000019</v>
      </c>
      <c r="J121" s="103">
        <v>1868</v>
      </c>
      <c r="K121" s="91"/>
      <c r="L121" s="91">
        <v>1.7398301000000005E-2</v>
      </c>
      <c r="M121" s="92">
        <v>2.0841079293872721E-7</v>
      </c>
      <c r="N121" s="92">
        <f t="shared" si="3"/>
        <v>1.3795817275281993E-4</v>
      </c>
      <c r="O121" s="92">
        <f>L121/'סכום נכסי הקרן'!$C$42</f>
        <v>2.3522691394581472E-5</v>
      </c>
    </row>
    <row r="122" spans="2:15">
      <c r="B122" s="87" t="s">
        <v>1144</v>
      </c>
      <c r="C122" s="88" t="s">
        <v>1145</v>
      </c>
      <c r="D122" s="89" t="s">
        <v>108</v>
      </c>
      <c r="E122" s="89" t="s">
        <v>287</v>
      </c>
      <c r="F122" s="88" t="s">
        <v>1146</v>
      </c>
      <c r="G122" s="89" t="s">
        <v>117</v>
      </c>
      <c r="H122" s="89" t="s">
        <v>121</v>
      </c>
      <c r="I122" s="91">
        <v>12.174219000000003</v>
      </c>
      <c r="J122" s="103">
        <v>426.8</v>
      </c>
      <c r="K122" s="91"/>
      <c r="L122" s="91">
        <v>5.1959568000000012E-2</v>
      </c>
      <c r="M122" s="92">
        <v>2.2130308744973943E-7</v>
      </c>
      <c r="N122" s="92">
        <f t="shared" si="3"/>
        <v>4.1200845176238147E-4</v>
      </c>
      <c r="O122" s="92">
        <f>L122/'סכום נכסי הקרן'!$C$42</f>
        <v>7.0249898714809614E-5</v>
      </c>
    </row>
    <row r="123" spans="2:15">
      <c r="B123" s="87" t="s">
        <v>1147</v>
      </c>
      <c r="C123" s="88" t="s">
        <v>1148</v>
      </c>
      <c r="D123" s="89" t="s">
        <v>108</v>
      </c>
      <c r="E123" s="89" t="s">
        <v>287</v>
      </c>
      <c r="F123" s="88" t="s">
        <v>1149</v>
      </c>
      <c r="G123" s="89" t="s">
        <v>117</v>
      </c>
      <c r="H123" s="89" t="s">
        <v>121</v>
      </c>
      <c r="I123" s="91">
        <v>5.3533800000000005</v>
      </c>
      <c r="J123" s="103">
        <v>2113</v>
      </c>
      <c r="K123" s="91"/>
      <c r="L123" s="91">
        <v>0.11311690900000002</v>
      </c>
      <c r="M123" s="92">
        <v>3.1681774460597343E-7</v>
      </c>
      <c r="N123" s="92">
        <f t="shared" si="3"/>
        <v>8.9694976958307638E-4</v>
      </c>
      <c r="O123" s="92">
        <f>L123/'סכום נכסי הקרן'!$C$42</f>
        <v>1.5293528614753564E-4</v>
      </c>
    </row>
    <row r="124" spans="2:15">
      <c r="B124" s="87" t="s">
        <v>1150</v>
      </c>
      <c r="C124" s="88" t="s">
        <v>1151</v>
      </c>
      <c r="D124" s="89" t="s">
        <v>108</v>
      </c>
      <c r="E124" s="89" t="s">
        <v>287</v>
      </c>
      <c r="F124" s="88" t="s">
        <v>1152</v>
      </c>
      <c r="G124" s="89" t="s">
        <v>116</v>
      </c>
      <c r="H124" s="89" t="s">
        <v>121</v>
      </c>
      <c r="I124" s="91">
        <v>6.6936000000000009</v>
      </c>
      <c r="J124" s="103">
        <v>542.5</v>
      </c>
      <c r="K124" s="91"/>
      <c r="L124" s="91">
        <v>3.6312780000000003E-2</v>
      </c>
      <c r="M124" s="92">
        <v>1.1778407983527968E-7</v>
      </c>
      <c r="N124" s="92">
        <f t="shared" si="3"/>
        <v>2.8793873472904871E-4</v>
      </c>
      <c r="O124" s="92">
        <f>L124/'סכום נכסי הקרן'!$C$42</f>
        <v>4.9095271867024834E-5</v>
      </c>
    </row>
    <row r="125" spans="2:15">
      <c r="B125" s="87" t="s">
        <v>1153</v>
      </c>
      <c r="C125" s="88" t="s">
        <v>1154</v>
      </c>
      <c r="D125" s="89" t="s">
        <v>108</v>
      </c>
      <c r="E125" s="89" t="s">
        <v>287</v>
      </c>
      <c r="F125" s="88" t="s">
        <v>1155</v>
      </c>
      <c r="G125" s="89" t="s">
        <v>116</v>
      </c>
      <c r="H125" s="89" t="s">
        <v>121</v>
      </c>
      <c r="I125" s="91">
        <v>3.9999999999999998E-6</v>
      </c>
      <c r="J125" s="103">
        <v>6848</v>
      </c>
      <c r="K125" s="91"/>
      <c r="L125" s="91">
        <v>2.7600000000000004E-7</v>
      </c>
      <c r="M125" s="92">
        <v>3.5752250134897709E-13</v>
      </c>
      <c r="N125" s="92">
        <f t="shared" si="3"/>
        <v>2.1885157452890539E-9</v>
      </c>
      <c r="O125" s="92">
        <f>L125/'סכום נכסי הקרן'!$C$42</f>
        <v>3.7315498938111747E-10</v>
      </c>
    </row>
    <row r="126" spans="2:15">
      <c r="B126" s="87" t="s">
        <v>1156</v>
      </c>
      <c r="C126" s="88" t="s">
        <v>1157</v>
      </c>
      <c r="D126" s="89" t="s">
        <v>108</v>
      </c>
      <c r="E126" s="89" t="s">
        <v>287</v>
      </c>
      <c r="F126" s="88" t="s">
        <v>619</v>
      </c>
      <c r="G126" s="89" t="s">
        <v>516</v>
      </c>
      <c r="H126" s="89" t="s">
        <v>121</v>
      </c>
      <c r="I126" s="91">
        <v>0.54042199999999996</v>
      </c>
      <c r="J126" s="103">
        <v>5877</v>
      </c>
      <c r="K126" s="91"/>
      <c r="L126" s="91">
        <v>3.1760586E-2</v>
      </c>
      <c r="M126" s="92">
        <v>4.2047728141848505E-8</v>
      </c>
      <c r="N126" s="92">
        <f t="shared" si="3"/>
        <v>2.5184254543698215E-4</v>
      </c>
      <c r="O126" s="92">
        <f>L126/'סכום נכסי הקרן'!$C$42</f>
        <v>4.2940656273797342E-5</v>
      </c>
    </row>
    <row r="127" spans="2:15">
      <c r="B127" s="87" t="s">
        <v>1158</v>
      </c>
      <c r="C127" s="88" t="s">
        <v>1159</v>
      </c>
      <c r="D127" s="89" t="s">
        <v>108</v>
      </c>
      <c r="E127" s="89" t="s">
        <v>287</v>
      </c>
      <c r="F127" s="88" t="s">
        <v>1160</v>
      </c>
      <c r="G127" s="89" t="s">
        <v>1161</v>
      </c>
      <c r="H127" s="89" t="s">
        <v>121</v>
      </c>
      <c r="I127" s="91">
        <v>6.0996740000000012</v>
      </c>
      <c r="J127" s="103">
        <v>514.70000000000005</v>
      </c>
      <c r="K127" s="91"/>
      <c r="L127" s="91">
        <v>3.1395023000000001E-2</v>
      </c>
      <c r="M127" s="92">
        <v>3.1403843294478357E-7</v>
      </c>
      <c r="N127" s="92">
        <f t="shared" si="3"/>
        <v>2.4894384840294198E-4</v>
      </c>
      <c r="O127" s="92">
        <f>L127/'סכום נכסי הקרן'!$C$42</f>
        <v>4.2446411138351222E-5</v>
      </c>
    </row>
    <row r="128" spans="2:15">
      <c r="B128" s="87" t="s">
        <v>1162</v>
      </c>
      <c r="C128" s="88" t="s">
        <v>1163</v>
      </c>
      <c r="D128" s="89" t="s">
        <v>108</v>
      </c>
      <c r="E128" s="89" t="s">
        <v>287</v>
      </c>
      <c r="F128" s="88" t="s">
        <v>1164</v>
      </c>
      <c r="G128" s="89" t="s">
        <v>308</v>
      </c>
      <c r="H128" s="89" t="s">
        <v>121</v>
      </c>
      <c r="I128" s="91">
        <v>3.4853770000000011</v>
      </c>
      <c r="J128" s="103">
        <v>3094</v>
      </c>
      <c r="K128" s="91"/>
      <c r="L128" s="91">
        <v>0.10783756600000001</v>
      </c>
      <c r="M128" s="92">
        <v>2.1731071384926946E-7</v>
      </c>
      <c r="N128" s="92">
        <f t="shared" si="3"/>
        <v>8.5508772146611421E-4</v>
      </c>
      <c r="O128" s="92">
        <f>L128/'סכום נכסי הקרן'!$C$42</f>
        <v>1.4579755723049113E-4</v>
      </c>
    </row>
    <row r="129" spans="2:15">
      <c r="B129" s="87" t="s">
        <v>1165</v>
      </c>
      <c r="C129" s="88" t="s">
        <v>1166</v>
      </c>
      <c r="D129" s="89" t="s">
        <v>108</v>
      </c>
      <c r="E129" s="89" t="s">
        <v>287</v>
      </c>
      <c r="F129" s="88" t="s">
        <v>1167</v>
      </c>
      <c r="G129" s="89" t="s">
        <v>143</v>
      </c>
      <c r="H129" s="89" t="s">
        <v>121</v>
      </c>
      <c r="I129" s="91">
        <v>0.13035800000000003</v>
      </c>
      <c r="J129" s="103">
        <v>7518</v>
      </c>
      <c r="K129" s="91"/>
      <c r="L129" s="91">
        <v>9.8003040000000027E-3</v>
      </c>
      <c r="M129" s="92">
        <v>1.1487384435941475E-8</v>
      </c>
      <c r="N129" s="92">
        <f t="shared" si="3"/>
        <v>7.771057830659166E-5</v>
      </c>
      <c r="O129" s="92">
        <f>L129/'סכום נכסי הקרן'!$C$42</f>
        <v>1.3250117155984506E-5</v>
      </c>
    </row>
    <row r="130" spans="2:15">
      <c r="B130" s="87" t="s">
        <v>1168</v>
      </c>
      <c r="C130" s="88" t="s">
        <v>1169</v>
      </c>
      <c r="D130" s="89" t="s">
        <v>108</v>
      </c>
      <c r="E130" s="89" t="s">
        <v>287</v>
      </c>
      <c r="F130" s="88" t="s">
        <v>1170</v>
      </c>
      <c r="G130" s="89" t="s">
        <v>1143</v>
      </c>
      <c r="H130" s="89" t="s">
        <v>121</v>
      </c>
      <c r="I130" s="91">
        <v>3.6610080000000007</v>
      </c>
      <c r="J130" s="103">
        <v>472.1</v>
      </c>
      <c r="K130" s="91"/>
      <c r="L130" s="91">
        <v>1.7283618000000004E-2</v>
      </c>
      <c r="M130" s="92">
        <v>7.0511303287751349E-8</v>
      </c>
      <c r="N130" s="92">
        <f t="shared" si="3"/>
        <v>1.3704880481362793E-4</v>
      </c>
      <c r="O130" s="92">
        <f>L130/'סכום נכסי הקרן'!$C$42</f>
        <v>2.3367638736439461E-5</v>
      </c>
    </row>
    <row r="131" spans="2:15">
      <c r="B131" s="87" t="s">
        <v>1171</v>
      </c>
      <c r="C131" s="88" t="s">
        <v>1172</v>
      </c>
      <c r="D131" s="89" t="s">
        <v>108</v>
      </c>
      <c r="E131" s="89" t="s">
        <v>287</v>
      </c>
      <c r="F131" s="88" t="s">
        <v>1173</v>
      </c>
      <c r="G131" s="89" t="s">
        <v>441</v>
      </c>
      <c r="H131" s="89" t="s">
        <v>121</v>
      </c>
      <c r="I131" s="91">
        <v>3.837829000000001</v>
      </c>
      <c r="J131" s="103">
        <v>2414</v>
      </c>
      <c r="K131" s="91"/>
      <c r="L131" s="91">
        <v>9.2645181000000007E-2</v>
      </c>
      <c r="M131" s="92">
        <v>1.3709580566021576E-7</v>
      </c>
      <c r="N131" s="92">
        <f t="shared" si="3"/>
        <v>7.3462114979584887E-4</v>
      </c>
      <c r="O131" s="92">
        <f>L131/'סכום נכסי הקרן'!$C$42</f>
        <v>1.2525728816038662E-4</v>
      </c>
    </row>
    <row r="132" spans="2:15">
      <c r="B132" s="87" t="s">
        <v>1174</v>
      </c>
      <c r="C132" s="88" t="s">
        <v>1175</v>
      </c>
      <c r="D132" s="89" t="s">
        <v>108</v>
      </c>
      <c r="E132" s="89" t="s">
        <v>287</v>
      </c>
      <c r="F132" s="88" t="s">
        <v>1176</v>
      </c>
      <c r="G132" s="89" t="s">
        <v>117</v>
      </c>
      <c r="H132" s="89" t="s">
        <v>121</v>
      </c>
      <c r="I132" s="91">
        <v>2.0487880000000005</v>
      </c>
      <c r="J132" s="103">
        <v>1871</v>
      </c>
      <c r="K132" s="91"/>
      <c r="L132" s="91">
        <v>3.8332828000000006E-2</v>
      </c>
      <c r="M132" s="92">
        <v>3.1382980760349381E-7</v>
      </c>
      <c r="N132" s="92">
        <f t="shared" si="3"/>
        <v>3.0395651318643879E-4</v>
      </c>
      <c r="O132" s="92">
        <f>L132/'סכום נכסי הקרן'!$C$42</f>
        <v>5.1826398642348564E-5</v>
      </c>
    </row>
    <row r="133" spans="2:15">
      <c r="B133" s="87" t="s">
        <v>1177</v>
      </c>
      <c r="C133" s="88" t="s">
        <v>1178</v>
      </c>
      <c r="D133" s="89" t="s">
        <v>108</v>
      </c>
      <c r="E133" s="89" t="s">
        <v>287</v>
      </c>
      <c r="F133" s="88" t="s">
        <v>1179</v>
      </c>
      <c r="G133" s="89" t="s">
        <v>441</v>
      </c>
      <c r="H133" s="89" t="s">
        <v>121</v>
      </c>
      <c r="I133" s="91">
        <v>0.8932000000000001</v>
      </c>
      <c r="J133" s="103">
        <v>11370</v>
      </c>
      <c r="K133" s="91"/>
      <c r="L133" s="91">
        <v>0.10155680900000001</v>
      </c>
      <c r="M133" s="92">
        <v>1.7648637209855576E-7</v>
      </c>
      <c r="N133" s="92">
        <f t="shared" si="3"/>
        <v>8.0528505629642421E-4</v>
      </c>
      <c r="O133" s="92">
        <f>L133/'סכום נכסי הקרן'!$C$42</f>
        <v>1.3730590573904049E-4</v>
      </c>
    </row>
    <row r="134" spans="2:15">
      <c r="B134" s="87" t="s">
        <v>1180</v>
      </c>
      <c r="C134" s="88" t="s">
        <v>1181</v>
      </c>
      <c r="D134" s="89" t="s">
        <v>108</v>
      </c>
      <c r="E134" s="89" t="s">
        <v>287</v>
      </c>
      <c r="F134" s="88" t="s">
        <v>1182</v>
      </c>
      <c r="G134" s="89" t="s">
        <v>1183</v>
      </c>
      <c r="H134" s="89" t="s">
        <v>121</v>
      </c>
      <c r="I134" s="91">
        <v>2.7508970000000006</v>
      </c>
      <c r="J134" s="103">
        <v>129.5</v>
      </c>
      <c r="K134" s="91"/>
      <c r="L134" s="91">
        <v>3.562411000000001E-3</v>
      </c>
      <c r="M134" s="92">
        <v>9.2872001149211686E-8</v>
      </c>
      <c r="N134" s="92">
        <f t="shared" si="3"/>
        <v>2.8247799147430887E-5</v>
      </c>
      <c r="O134" s="92">
        <f>L134/'סכום נכסי הקרן'!$C$42</f>
        <v>4.8164182567977402E-6</v>
      </c>
    </row>
    <row r="135" spans="2:15">
      <c r="B135" s="87" t="s">
        <v>1184</v>
      </c>
      <c r="C135" s="88" t="s">
        <v>1185</v>
      </c>
      <c r="D135" s="89" t="s">
        <v>108</v>
      </c>
      <c r="E135" s="89" t="s">
        <v>287</v>
      </c>
      <c r="F135" s="88" t="s">
        <v>1186</v>
      </c>
      <c r="G135" s="89" t="s">
        <v>516</v>
      </c>
      <c r="H135" s="89" t="s">
        <v>121</v>
      </c>
      <c r="I135" s="91">
        <v>5.5780000000000003</v>
      </c>
      <c r="J135" s="103">
        <v>1258</v>
      </c>
      <c r="K135" s="91"/>
      <c r="L135" s="91">
        <v>7.017124000000001E-2</v>
      </c>
      <c r="M135" s="92">
        <v>1.2232873560334647E-7</v>
      </c>
      <c r="N135" s="92">
        <f t="shared" si="3"/>
        <v>5.5641617248716323E-4</v>
      </c>
      <c r="O135" s="92">
        <f>L135/'סכום נכסי הקרן'!$C$42</f>
        <v>9.4872276511086403E-5</v>
      </c>
    </row>
    <row r="136" spans="2:15">
      <c r="B136" s="87" t="s">
        <v>1187</v>
      </c>
      <c r="C136" s="88" t="s">
        <v>1188</v>
      </c>
      <c r="D136" s="89" t="s">
        <v>108</v>
      </c>
      <c r="E136" s="89" t="s">
        <v>287</v>
      </c>
      <c r="F136" s="88" t="s">
        <v>1189</v>
      </c>
      <c r="G136" s="89" t="s">
        <v>1049</v>
      </c>
      <c r="H136" s="89" t="s">
        <v>121</v>
      </c>
      <c r="I136" s="91">
        <v>5.6519560000000011</v>
      </c>
      <c r="J136" s="103">
        <v>171.5</v>
      </c>
      <c r="K136" s="91"/>
      <c r="L136" s="91">
        <v>9.693104000000001E-3</v>
      </c>
      <c r="M136" s="92">
        <v>5.7428396535069545E-8</v>
      </c>
      <c r="N136" s="92">
        <f t="shared" si="3"/>
        <v>7.6860546104073576E-5</v>
      </c>
      <c r="O136" s="92">
        <f>L136/'סכום נכסי הקרן'!$C$42</f>
        <v>1.3105181594891548E-5</v>
      </c>
    </row>
    <row r="137" spans="2:15">
      <c r="B137" s="87" t="s">
        <v>1190</v>
      </c>
      <c r="C137" s="88" t="s">
        <v>1191</v>
      </c>
      <c r="D137" s="89" t="s">
        <v>108</v>
      </c>
      <c r="E137" s="89" t="s">
        <v>287</v>
      </c>
      <c r="F137" s="88" t="s">
        <v>1192</v>
      </c>
      <c r="G137" s="89" t="s">
        <v>1183</v>
      </c>
      <c r="H137" s="89" t="s">
        <v>121</v>
      </c>
      <c r="I137" s="91">
        <v>6.1373560000000005</v>
      </c>
      <c r="J137" s="103">
        <v>5999</v>
      </c>
      <c r="K137" s="91"/>
      <c r="L137" s="91">
        <v>0.36818000200000001</v>
      </c>
      <c r="M137" s="92">
        <v>2.4816721933943877E-7</v>
      </c>
      <c r="N137" s="92">
        <f t="shared" si="3"/>
        <v>2.9194483024549103E-3</v>
      </c>
      <c r="O137" s="92">
        <f>L137/'סכום נכסי הקרן'!$C$42</f>
        <v>4.9778335049510799E-4</v>
      </c>
    </row>
    <row r="138" spans="2:15">
      <c r="B138" s="87" t="s">
        <v>1193</v>
      </c>
      <c r="C138" s="88" t="s">
        <v>1194</v>
      </c>
      <c r="D138" s="89" t="s">
        <v>108</v>
      </c>
      <c r="E138" s="89" t="s">
        <v>287</v>
      </c>
      <c r="F138" s="88" t="s">
        <v>1195</v>
      </c>
      <c r="G138" s="89" t="s">
        <v>587</v>
      </c>
      <c r="H138" s="89" t="s">
        <v>121</v>
      </c>
      <c r="I138" s="91">
        <v>1.8606260000000001</v>
      </c>
      <c r="J138" s="103">
        <v>9300</v>
      </c>
      <c r="K138" s="91"/>
      <c r="L138" s="91">
        <v>0.17303817800000001</v>
      </c>
      <c r="M138" s="92">
        <v>2.1022656720043614E-7</v>
      </c>
      <c r="N138" s="92">
        <f t="shared" si="3"/>
        <v>1.3720897720620651E-3</v>
      </c>
      <c r="O138" s="92">
        <f>L138/'סכום נכסי הקרן'!$C$42</f>
        <v>2.339494908482533E-4</v>
      </c>
    </row>
    <row r="139" spans="2:15">
      <c r="B139" s="87" t="s">
        <v>1196</v>
      </c>
      <c r="C139" s="88" t="s">
        <v>1197</v>
      </c>
      <c r="D139" s="89" t="s">
        <v>108</v>
      </c>
      <c r="E139" s="89" t="s">
        <v>287</v>
      </c>
      <c r="F139" s="88" t="s">
        <v>1198</v>
      </c>
      <c r="G139" s="89" t="s">
        <v>116</v>
      </c>
      <c r="H139" s="89" t="s">
        <v>121</v>
      </c>
      <c r="I139" s="91">
        <v>23.092920000000003</v>
      </c>
      <c r="J139" s="103">
        <v>192.8</v>
      </c>
      <c r="K139" s="91"/>
      <c r="L139" s="91">
        <v>4.4523150000000011E-2</v>
      </c>
      <c r="M139" s="92">
        <v>1.5421678829820889E-7</v>
      </c>
      <c r="N139" s="92">
        <f t="shared" si="3"/>
        <v>3.5304208262632736E-4</v>
      </c>
      <c r="O139" s="92">
        <f>L139/'סכום נכסי הקרן'!$C$42</f>
        <v>6.0195781034289505E-5</v>
      </c>
    </row>
    <row r="140" spans="2:15">
      <c r="B140" s="87" t="s">
        <v>1199</v>
      </c>
      <c r="C140" s="88" t="s">
        <v>1200</v>
      </c>
      <c r="D140" s="89" t="s">
        <v>108</v>
      </c>
      <c r="E140" s="89" t="s">
        <v>287</v>
      </c>
      <c r="F140" s="88" t="s">
        <v>1201</v>
      </c>
      <c r="G140" s="89" t="s">
        <v>117</v>
      </c>
      <c r="H140" s="89" t="s">
        <v>121</v>
      </c>
      <c r="I140" s="91">
        <v>21.754200000000004</v>
      </c>
      <c r="J140" s="103">
        <v>405.3</v>
      </c>
      <c r="K140" s="91"/>
      <c r="L140" s="91">
        <v>8.8169773000000021E-2</v>
      </c>
      <c r="M140" s="92">
        <v>2.7283612957276785E-7</v>
      </c>
      <c r="N140" s="92">
        <f t="shared" si="3"/>
        <v>6.9913382778645549E-4</v>
      </c>
      <c r="O140" s="92">
        <f>L140/'סכום נכסי הקרן'!$C$42</f>
        <v>1.1920648807083529E-4</v>
      </c>
    </row>
    <row r="141" spans="2:15">
      <c r="B141" s="87" t="s">
        <v>1202</v>
      </c>
      <c r="C141" s="88" t="s">
        <v>1203</v>
      </c>
      <c r="D141" s="89" t="s">
        <v>108</v>
      </c>
      <c r="E141" s="89" t="s">
        <v>287</v>
      </c>
      <c r="F141" s="88" t="s">
        <v>1204</v>
      </c>
      <c r="G141" s="89" t="s">
        <v>143</v>
      </c>
      <c r="H141" s="89" t="s">
        <v>121</v>
      </c>
      <c r="I141" s="91">
        <v>22.508956000000001</v>
      </c>
      <c r="J141" s="103">
        <v>129.69999999999999</v>
      </c>
      <c r="K141" s="91"/>
      <c r="L141" s="91">
        <v>2.9194116000000006E-2</v>
      </c>
      <c r="M141" s="92">
        <v>2.0807422761455175E-7</v>
      </c>
      <c r="N141" s="92">
        <f t="shared" si="3"/>
        <v>2.3149196570940251E-4</v>
      </c>
      <c r="O141" s="92">
        <f>L141/'סכום נכסי הקרן'!$C$42</f>
        <v>3.9470761036127217E-5</v>
      </c>
    </row>
    <row r="142" spans="2:15">
      <c r="B142" s="87" t="s">
        <v>1205</v>
      </c>
      <c r="C142" s="88" t="s">
        <v>1206</v>
      </c>
      <c r="D142" s="89" t="s">
        <v>108</v>
      </c>
      <c r="E142" s="89" t="s">
        <v>287</v>
      </c>
      <c r="F142" s="88" t="s">
        <v>1207</v>
      </c>
      <c r="G142" s="89" t="s">
        <v>388</v>
      </c>
      <c r="H142" s="89" t="s">
        <v>121</v>
      </c>
      <c r="I142" s="91">
        <v>7.5489440000000005</v>
      </c>
      <c r="J142" s="103">
        <v>1146</v>
      </c>
      <c r="K142" s="91"/>
      <c r="L142" s="91">
        <v>8.6510895000000018E-2</v>
      </c>
      <c r="M142" s="92">
        <v>2.2052406300824397E-7</v>
      </c>
      <c r="N142" s="92">
        <f t="shared" si="3"/>
        <v>6.8597991248749309E-4</v>
      </c>
      <c r="O142" s="92">
        <f>L142/'סכום נכסי הקרן'!$C$42</f>
        <v>1.1696366704737671E-4</v>
      </c>
    </row>
    <row r="143" spans="2:15">
      <c r="B143" s="87" t="s">
        <v>1208</v>
      </c>
      <c r="C143" s="88" t="s">
        <v>1209</v>
      </c>
      <c r="D143" s="89" t="s">
        <v>108</v>
      </c>
      <c r="E143" s="89" t="s">
        <v>287</v>
      </c>
      <c r="F143" s="88" t="s">
        <v>1210</v>
      </c>
      <c r="G143" s="89" t="s">
        <v>145</v>
      </c>
      <c r="H143" s="89" t="s">
        <v>121</v>
      </c>
      <c r="I143" s="91">
        <v>1.8727860000000005</v>
      </c>
      <c r="J143" s="103">
        <v>2240</v>
      </c>
      <c r="K143" s="91"/>
      <c r="L143" s="91">
        <v>4.1950398000000007E-2</v>
      </c>
      <c r="M143" s="92">
        <v>1.5817978371573917E-7</v>
      </c>
      <c r="N143" s="92">
        <f t="shared" si="3"/>
        <v>3.3264169037732768E-4</v>
      </c>
      <c r="O143" s="92">
        <f>L143/'סכום נכסי הקרן'!$C$42</f>
        <v>5.6717392464578454E-5</v>
      </c>
    </row>
    <row r="144" spans="2:15">
      <c r="B144" s="87" t="s">
        <v>1211</v>
      </c>
      <c r="C144" s="88" t="s">
        <v>1212</v>
      </c>
      <c r="D144" s="89" t="s">
        <v>108</v>
      </c>
      <c r="E144" s="89" t="s">
        <v>287</v>
      </c>
      <c r="F144" s="88" t="s">
        <v>1213</v>
      </c>
      <c r="G144" s="89" t="s">
        <v>388</v>
      </c>
      <c r="H144" s="89" t="s">
        <v>121</v>
      </c>
      <c r="I144" s="91">
        <v>4.7129890000000012</v>
      </c>
      <c r="J144" s="103">
        <v>702.3</v>
      </c>
      <c r="K144" s="91"/>
      <c r="L144" s="91">
        <v>3.3099321000000008E-2</v>
      </c>
      <c r="M144" s="92">
        <v>3.1047834923948444E-7</v>
      </c>
      <c r="N144" s="92">
        <f t="shared" si="3"/>
        <v>2.6245791727129219E-4</v>
      </c>
      <c r="O144" s="92">
        <f>L144/'סכום נכסי הקרן'!$C$42</f>
        <v>4.4750640493757969E-5</v>
      </c>
    </row>
    <row r="145" spans="2:15">
      <c r="B145" s="87" t="s">
        <v>1214</v>
      </c>
      <c r="C145" s="88" t="s">
        <v>1215</v>
      </c>
      <c r="D145" s="89" t="s">
        <v>108</v>
      </c>
      <c r="E145" s="89" t="s">
        <v>287</v>
      </c>
      <c r="F145" s="88" t="s">
        <v>1216</v>
      </c>
      <c r="G145" s="89" t="s">
        <v>117</v>
      </c>
      <c r="H145" s="89" t="s">
        <v>121</v>
      </c>
      <c r="I145" s="91">
        <v>31.573586000000006</v>
      </c>
      <c r="J145" s="103">
        <v>500.1</v>
      </c>
      <c r="K145" s="91"/>
      <c r="L145" s="91">
        <v>0.15789950200000005</v>
      </c>
      <c r="M145" s="92">
        <v>3.4488912757122814E-7</v>
      </c>
      <c r="N145" s="92">
        <f t="shared" si="3"/>
        <v>1.2520490807981903E-3</v>
      </c>
      <c r="O145" s="92">
        <f>L145/'סכום נכסי הקרן'!$C$42</f>
        <v>2.1348183692787592E-4</v>
      </c>
    </row>
    <row r="146" spans="2:15">
      <c r="B146" s="87" t="s">
        <v>1217</v>
      </c>
      <c r="C146" s="88" t="s">
        <v>1218</v>
      </c>
      <c r="D146" s="89" t="s">
        <v>108</v>
      </c>
      <c r="E146" s="89" t="s">
        <v>287</v>
      </c>
      <c r="F146" s="88" t="s">
        <v>1219</v>
      </c>
      <c r="G146" s="89" t="s">
        <v>143</v>
      </c>
      <c r="H146" s="89" t="s">
        <v>121</v>
      </c>
      <c r="I146" s="91">
        <v>5.668921000000001</v>
      </c>
      <c r="J146" s="103">
        <v>372.1</v>
      </c>
      <c r="K146" s="91"/>
      <c r="L146" s="91">
        <v>2.1094057000000003E-2</v>
      </c>
      <c r="M146" s="92">
        <v>2.3575914254173943E-7</v>
      </c>
      <c r="N146" s="92">
        <f t="shared" si="3"/>
        <v>1.6726331839320572E-4</v>
      </c>
      <c r="O146" s="92">
        <f>L146/'סכום נכסי הקרן'!$C$42</f>
        <v>2.851939353565104E-5</v>
      </c>
    </row>
    <row r="147" spans="2:15">
      <c r="B147" s="87" t="s">
        <v>1220</v>
      </c>
      <c r="C147" s="88" t="s">
        <v>1221</v>
      </c>
      <c r="D147" s="89" t="s">
        <v>108</v>
      </c>
      <c r="E147" s="89" t="s">
        <v>287</v>
      </c>
      <c r="F147" s="88" t="s">
        <v>1222</v>
      </c>
      <c r="G147" s="89" t="s">
        <v>1049</v>
      </c>
      <c r="H147" s="89" t="s">
        <v>121</v>
      </c>
      <c r="I147" s="91">
        <v>23.467466000000005</v>
      </c>
      <c r="J147" s="103">
        <v>17.600000000000001</v>
      </c>
      <c r="K147" s="91"/>
      <c r="L147" s="91">
        <v>4.1302740000000006E-3</v>
      </c>
      <c r="M147" s="92">
        <v>2.2536778409459391E-7</v>
      </c>
      <c r="N147" s="92">
        <f t="shared" si="3"/>
        <v>3.2750614787528994E-5</v>
      </c>
      <c r="O147" s="92">
        <f>L147/'סכום נכסי הקרן'!$C$42</f>
        <v>5.5841751833735713E-6</v>
      </c>
    </row>
    <row r="148" spans="2:15">
      <c r="B148" s="87" t="s">
        <v>1223</v>
      </c>
      <c r="C148" s="88" t="s">
        <v>1224</v>
      </c>
      <c r="D148" s="89" t="s">
        <v>108</v>
      </c>
      <c r="E148" s="89" t="s">
        <v>287</v>
      </c>
      <c r="F148" s="88" t="s">
        <v>1225</v>
      </c>
      <c r="G148" s="89" t="s">
        <v>535</v>
      </c>
      <c r="H148" s="89" t="s">
        <v>121</v>
      </c>
      <c r="I148" s="91">
        <v>14.098933000000002</v>
      </c>
      <c r="J148" s="103">
        <v>93.6</v>
      </c>
      <c r="K148" s="91"/>
      <c r="L148" s="91">
        <v>1.3196602000000002E-2</v>
      </c>
      <c r="M148" s="92">
        <v>8.0634431450178802E-8</v>
      </c>
      <c r="N148" s="92">
        <f t="shared" si="3"/>
        <v>1.0464120022214861E-4</v>
      </c>
      <c r="O148" s="92">
        <f>L148/'סכום נכסי הקרן'!$C$42</f>
        <v>1.7841948837597225E-5</v>
      </c>
    </row>
    <row r="149" spans="2:15">
      <c r="B149" s="87" t="s">
        <v>1226</v>
      </c>
      <c r="C149" s="88" t="s">
        <v>1227</v>
      </c>
      <c r="D149" s="89" t="s">
        <v>108</v>
      </c>
      <c r="E149" s="89" t="s">
        <v>287</v>
      </c>
      <c r="F149" s="88" t="s">
        <v>1228</v>
      </c>
      <c r="G149" s="89" t="s">
        <v>948</v>
      </c>
      <c r="H149" s="89" t="s">
        <v>121</v>
      </c>
      <c r="I149" s="91">
        <v>3.2693910000000006</v>
      </c>
      <c r="J149" s="103">
        <v>1966</v>
      </c>
      <c r="K149" s="91">
        <v>3.6749430000000004E-3</v>
      </c>
      <c r="L149" s="91">
        <v>6.7951176000000016E-2</v>
      </c>
      <c r="M149" s="92">
        <v>2.2968390591013011E-7</v>
      </c>
      <c r="N149" s="92">
        <f t="shared" si="3"/>
        <v>5.3881238618444809E-4</v>
      </c>
      <c r="O149" s="92">
        <f>L149/'סכום נכסי הקרן'!$C$42</f>
        <v>9.1870725937371182E-5</v>
      </c>
    </row>
    <row r="150" spans="2:15">
      <c r="B150" s="87" t="s">
        <v>1229</v>
      </c>
      <c r="C150" s="88" t="s">
        <v>1230</v>
      </c>
      <c r="D150" s="89" t="s">
        <v>108</v>
      </c>
      <c r="E150" s="89" t="s">
        <v>287</v>
      </c>
      <c r="F150" s="88" t="s">
        <v>1231</v>
      </c>
      <c r="G150" s="89" t="s">
        <v>1232</v>
      </c>
      <c r="H150" s="89" t="s">
        <v>121</v>
      </c>
      <c r="I150" s="91">
        <v>20.025859000000004</v>
      </c>
      <c r="J150" s="103">
        <v>669.3</v>
      </c>
      <c r="K150" s="91"/>
      <c r="L150" s="91">
        <v>0.13403307800000003</v>
      </c>
      <c r="M150" s="92">
        <v>2.128161698919642E-7</v>
      </c>
      <c r="N150" s="92">
        <f t="shared" ref="N150:N186" si="4">IFERROR(L150/$L$11,0)</f>
        <v>1.0628025420020141E-3</v>
      </c>
      <c r="O150" s="92">
        <f>L150/'סכום נכסי הקרן'!$C$42</f>
        <v>1.8121417318046556E-4</v>
      </c>
    </row>
    <row r="151" spans="2:15">
      <c r="B151" s="87" t="s">
        <v>1233</v>
      </c>
      <c r="C151" s="88" t="s">
        <v>1234</v>
      </c>
      <c r="D151" s="89" t="s">
        <v>108</v>
      </c>
      <c r="E151" s="89" t="s">
        <v>287</v>
      </c>
      <c r="F151" s="88" t="s">
        <v>1235</v>
      </c>
      <c r="G151" s="89" t="s">
        <v>587</v>
      </c>
      <c r="H151" s="89" t="s">
        <v>121</v>
      </c>
      <c r="I151" s="91">
        <v>2.8262170000000002</v>
      </c>
      <c r="J151" s="103">
        <v>226</v>
      </c>
      <c r="K151" s="91"/>
      <c r="L151" s="91">
        <v>6.3872510000000009E-3</v>
      </c>
      <c r="M151" s="92">
        <v>3.8356260500170123E-8</v>
      </c>
      <c r="N151" s="92">
        <f t="shared" si="4"/>
        <v>5.0647099212366863E-5</v>
      </c>
      <c r="O151" s="92">
        <f>L151/'סכום נכסי הקרן'!$C$42</f>
        <v>8.6356325328968552E-6</v>
      </c>
    </row>
    <row r="152" spans="2:15">
      <c r="B152" s="87" t="s">
        <v>1236</v>
      </c>
      <c r="C152" s="88" t="s">
        <v>1237</v>
      </c>
      <c r="D152" s="89" t="s">
        <v>108</v>
      </c>
      <c r="E152" s="89" t="s">
        <v>287</v>
      </c>
      <c r="F152" s="88" t="s">
        <v>1238</v>
      </c>
      <c r="G152" s="89" t="s">
        <v>516</v>
      </c>
      <c r="H152" s="89" t="s">
        <v>121</v>
      </c>
      <c r="I152" s="91">
        <v>6.3846510000000016</v>
      </c>
      <c r="J152" s="103">
        <v>670.4</v>
      </c>
      <c r="K152" s="91"/>
      <c r="L152" s="91">
        <v>4.2802701999999998E-2</v>
      </c>
      <c r="M152" s="92">
        <v>8.7751775977935015E-8</v>
      </c>
      <c r="N152" s="92">
        <f t="shared" si="4"/>
        <v>3.3939995386925821E-4</v>
      </c>
      <c r="O152" s="92">
        <f>L152/'סכום נכסי הקרן'!$C$42</f>
        <v>5.7869716703960629E-5</v>
      </c>
    </row>
    <row r="153" spans="2:15">
      <c r="B153" s="87" t="s">
        <v>1239</v>
      </c>
      <c r="C153" s="88" t="s">
        <v>1240</v>
      </c>
      <c r="D153" s="89" t="s">
        <v>108</v>
      </c>
      <c r="E153" s="89" t="s">
        <v>287</v>
      </c>
      <c r="F153" s="88" t="s">
        <v>1241</v>
      </c>
      <c r="G153" s="89" t="s">
        <v>535</v>
      </c>
      <c r="H153" s="89" t="s">
        <v>121</v>
      </c>
      <c r="I153" s="91">
        <v>9.375586000000002</v>
      </c>
      <c r="J153" s="103">
        <v>268</v>
      </c>
      <c r="K153" s="91"/>
      <c r="L153" s="91">
        <v>2.5126571E-2</v>
      </c>
      <c r="M153" s="92">
        <v>7.5079242288226159E-8</v>
      </c>
      <c r="N153" s="92">
        <f t="shared" si="4"/>
        <v>1.9923875456022942E-4</v>
      </c>
      <c r="O153" s="92">
        <f>L153/'סכום נכסי הקרן'!$C$42</f>
        <v>3.397139614017715E-5</v>
      </c>
    </row>
    <row r="154" spans="2:15">
      <c r="B154" s="87" t="s">
        <v>1242</v>
      </c>
      <c r="C154" s="88" t="s">
        <v>1243</v>
      </c>
      <c r="D154" s="89" t="s">
        <v>108</v>
      </c>
      <c r="E154" s="89" t="s">
        <v>287</v>
      </c>
      <c r="F154" s="88" t="s">
        <v>1244</v>
      </c>
      <c r="G154" s="89" t="s">
        <v>505</v>
      </c>
      <c r="H154" s="89" t="s">
        <v>121</v>
      </c>
      <c r="I154" s="91">
        <v>2.2491950000000003</v>
      </c>
      <c r="J154" s="103">
        <v>6895</v>
      </c>
      <c r="K154" s="91"/>
      <c r="L154" s="91">
        <v>0.15508197000000004</v>
      </c>
      <c r="M154" s="92">
        <v>3.7911533714741881E-8</v>
      </c>
      <c r="N154" s="92">
        <f t="shared" si="4"/>
        <v>1.2297077288240751E-3</v>
      </c>
      <c r="O154" s="92">
        <f>L154/'סכום נכסי הקרן'!$C$42</f>
        <v>2.0967250314693039E-4</v>
      </c>
    </row>
    <row r="155" spans="2:15">
      <c r="B155" s="87" t="s">
        <v>1245</v>
      </c>
      <c r="C155" s="88" t="s">
        <v>1246</v>
      </c>
      <c r="D155" s="89" t="s">
        <v>108</v>
      </c>
      <c r="E155" s="89" t="s">
        <v>287</v>
      </c>
      <c r="F155" s="88" t="s">
        <v>1247</v>
      </c>
      <c r="G155" s="89" t="s">
        <v>117</v>
      </c>
      <c r="H155" s="89" t="s">
        <v>121</v>
      </c>
      <c r="I155" s="91">
        <v>3.2721020000000003</v>
      </c>
      <c r="J155" s="103">
        <v>1493</v>
      </c>
      <c r="K155" s="91"/>
      <c r="L155" s="91">
        <v>4.8852486000000007E-2</v>
      </c>
      <c r="M155" s="92">
        <v>2.8392138746460209E-7</v>
      </c>
      <c r="N155" s="92">
        <f t="shared" si="4"/>
        <v>3.8737114060693139E-4</v>
      </c>
      <c r="O155" s="92">
        <f>L155/'סכום נכסי הקרן'!$C$42</f>
        <v>6.6049090197721705E-5</v>
      </c>
    </row>
    <row r="156" spans="2:15">
      <c r="B156" s="87" t="s">
        <v>1248</v>
      </c>
      <c r="C156" s="88" t="s">
        <v>1249</v>
      </c>
      <c r="D156" s="89" t="s">
        <v>108</v>
      </c>
      <c r="E156" s="89" t="s">
        <v>287</v>
      </c>
      <c r="F156" s="88" t="s">
        <v>1250</v>
      </c>
      <c r="G156" s="89" t="s">
        <v>480</v>
      </c>
      <c r="H156" s="89" t="s">
        <v>121</v>
      </c>
      <c r="I156" s="91">
        <v>1.3725510000000003</v>
      </c>
      <c r="J156" s="103">
        <v>27970</v>
      </c>
      <c r="K156" s="91"/>
      <c r="L156" s="91">
        <v>0.38390239400000009</v>
      </c>
      <c r="M156" s="92">
        <v>3.7602159009717855E-7</v>
      </c>
      <c r="N156" s="92">
        <f t="shared" si="4"/>
        <v>3.0441175142143554E-3</v>
      </c>
      <c r="O156" s="92">
        <f>L156/'סכום נכסי הקרן'!$C$42</f>
        <v>5.1904019476976663E-4</v>
      </c>
    </row>
    <row r="157" spans="2:15">
      <c r="B157" s="87" t="s">
        <v>1251</v>
      </c>
      <c r="C157" s="88" t="s">
        <v>1252</v>
      </c>
      <c r="D157" s="89" t="s">
        <v>108</v>
      </c>
      <c r="E157" s="89" t="s">
        <v>287</v>
      </c>
      <c r="F157" s="88" t="s">
        <v>1253</v>
      </c>
      <c r="G157" s="89" t="s">
        <v>1049</v>
      </c>
      <c r="H157" s="89" t="s">
        <v>121</v>
      </c>
      <c r="I157" s="91">
        <v>3.7610720000000004</v>
      </c>
      <c r="J157" s="103">
        <v>591.1</v>
      </c>
      <c r="K157" s="91"/>
      <c r="L157" s="91">
        <v>2.2231699000000004E-2</v>
      </c>
      <c r="M157" s="92">
        <v>1.7195403387708509E-7</v>
      </c>
      <c r="N157" s="92">
        <f t="shared" si="4"/>
        <v>1.7628414241314101E-4</v>
      </c>
      <c r="O157" s="92">
        <f>L157/'סכום נכסי הקרן'!$C$42</f>
        <v>3.0057497841555073E-5</v>
      </c>
    </row>
    <row r="158" spans="2:15">
      <c r="B158" s="87" t="s">
        <v>1254</v>
      </c>
      <c r="C158" s="88" t="s">
        <v>1255</v>
      </c>
      <c r="D158" s="89" t="s">
        <v>108</v>
      </c>
      <c r="E158" s="89" t="s">
        <v>287</v>
      </c>
      <c r="F158" s="88" t="s">
        <v>1256</v>
      </c>
      <c r="G158" s="89" t="s">
        <v>948</v>
      </c>
      <c r="H158" s="89" t="s">
        <v>121</v>
      </c>
      <c r="I158" s="91">
        <v>0.13787700000000003</v>
      </c>
      <c r="J158" s="103">
        <v>14700</v>
      </c>
      <c r="K158" s="91"/>
      <c r="L158" s="91">
        <v>2.0267989000000004E-2</v>
      </c>
      <c r="M158" s="92">
        <v>4.1468961966107088E-8</v>
      </c>
      <c r="N158" s="92">
        <f t="shared" si="4"/>
        <v>1.607130907675556E-4</v>
      </c>
      <c r="O158" s="92">
        <f>L158/'סכום נכסי הקרן'!$C$42</f>
        <v>2.7402540652433355E-5</v>
      </c>
    </row>
    <row r="159" spans="2:15">
      <c r="B159" s="87" t="s">
        <v>1257</v>
      </c>
      <c r="C159" s="88" t="s">
        <v>1258</v>
      </c>
      <c r="D159" s="89" t="s">
        <v>108</v>
      </c>
      <c r="E159" s="89" t="s">
        <v>287</v>
      </c>
      <c r="F159" s="88" t="s">
        <v>1259</v>
      </c>
      <c r="G159" s="89" t="s">
        <v>116</v>
      </c>
      <c r="H159" s="89" t="s">
        <v>121</v>
      </c>
      <c r="I159" s="91">
        <v>8.8669650000000004</v>
      </c>
      <c r="J159" s="103">
        <v>759.4</v>
      </c>
      <c r="K159" s="91"/>
      <c r="L159" s="91">
        <v>6.7335727999999997E-2</v>
      </c>
      <c r="M159" s="92">
        <v>2.2379962275215463E-7</v>
      </c>
      <c r="N159" s="92">
        <f t="shared" si="4"/>
        <v>5.3393224981340931E-4</v>
      </c>
      <c r="O159" s="92">
        <f>L159/'סכום נכסי הקרן'!$C$42</f>
        <v>9.1038633575397866E-5</v>
      </c>
    </row>
    <row r="160" spans="2:15">
      <c r="B160" s="87" t="s">
        <v>1262</v>
      </c>
      <c r="C160" s="88" t="s">
        <v>1263</v>
      </c>
      <c r="D160" s="89" t="s">
        <v>108</v>
      </c>
      <c r="E160" s="89" t="s">
        <v>287</v>
      </c>
      <c r="F160" s="88" t="s">
        <v>1264</v>
      </c>
      <c r="G160" s="89" t="s">
        <v>441</v>
      </c>
      <c r="H160" s="89" t="s">
        <v>121</v>
      </c>
      <c r="I160" s="91">
        <v>4.4083850000000009</v>
      </c>
      <c r="J160" s="103">
        <v>9315</v>
      </c>
      <c r="K160" s="91"/>
      <c r="L160" s="91">
        <v>0.41064110300000012</v>
      </c>
      <c r="M160" s="92">
        <v>1.7633540000000005E-7</v>
      </c>
      <c r="N160" s="92">
        <f t="shared" si="4"/>
        <v>3.2561395636897254E-3</v>
      </c>
      <c r="O160" s="92">
        <f>L160/'סכום נכסי הקרן'!$C$42</f>
        <v>5.5519121894715719E-4</v>
      </c>
    </row>
    <row r="161" spans="2:15">
      <c r="B161" s="87" t="s">
        <v>1265</v>
      </c>
      <c r="C161" s="88" t="s">
        <v>1266</v>
      </c>
      <c r="D161" s="89" t="s">
        <v>108</v>
      </c>
      <c r="E161" s="89" t="s">
        <v>287</v>
      </c>
      <c r="F161" s="88" t="s">
        <v>1267</v>
      </c>
      <c r="G161" s="89" t="s">
        <v>535</v>
      </c>
      <c r="H161" s="89" t="s">
        <v>121</v>
      </c>
      <c r="I161" s="91">
        <v>12.471228000000002</v>
      </c>
      <c r="J161" s="103">
        <v>716.9</v>
      </c>
      <c r="K161" s="91"/>
      <c r="L161" s="91">
        <v>8.9406235000000014E-2</v>
      </c>
      <c r="M161" s="92">
        <v>8.9512547522660476E-8</v>
      </c>
      <c r="N161" s="92">
        <f t="shared" si="4"/>
        <v>7.0893823559606262E-4</v>
      </c>
      <c r="O161" s="92">
        <f>L161/'סכום נכסי הקרן'!$C$42</f>
        <v>1.2087819808706774E-4</v>
      </c>
    </row>
    <row r="162" spans="2:15">
      <c r="B162" s="87" t="s">
        <v>1268</v>
      </c>
      <c r="C162" s="88" t="s">
        <v>1269</v>
      </c>
      <c r="D162" s="89" t="s">
        <v>108</v>
      </c>
      <c r="E162" s="89" t="s">
        <v>287</v>
      </c>
      <c r="F162" s="88" t="s">
        <v>1270</v>
      </c>
      <c r="G162" s="89" t="s">
        <v>143</v>
      </c>
      <c r="H162" s="89" t="s">
        <v>121</v>
      </c>
      <c r="I162" s="91">
        <v>1.8407400000000005</v>
      </c>
      <c r="J162" s="103">
        <v>540</v>
      </c>
      <c r="K162" s="91"/>
      <c r="L162" s="91">
        <v>9.939996000000003E-3</v>
      </c>
      <c r="M162" s="92">
        <v>2.4282740092073747E-7</v>
      </c>
      <c r="N162" s="92">
        <f t="shared" si="4"/>
        <v>7.8818252732283401E-5</v>
      </c>
      <c r="O162" s="92">
        <f>L162/'סכום נכסי הקרן'!$C$42</f>
        <v>1.3438982253001271E-5</v>
      </c>
    </row>
    <row r="163" spans="2:15">
      <c r="B163" s="87" t="s">
        <v>1271</v>
      </c>
      <c r="C163" s="88" t="s">
        <v>1272</v>
      </c>
      <c r="D163" s="89" t="s">
        <v>108</v>
      </c>
      <c r="E163" s="89" t="s">
        <v>287</v>
      </c>
      <c r="F163" s="88" t="s">
        <v>1273</v>
      </c>
      <c r="G163" s="89" t="s">
        <v>516</v>
      </c>
      <c r="H163" s="89" t="s">
        <v>121</v>
      </c>
      <c r="I163" s="91">
        <v>6.0293239999999999</v>
      </c>
      <c r="J163" s="103">
        <v>571.70000000000005</v>
      </c>
      <c r="K163" s="91"/>
      <c r="L163" s="91">
        <v>3.4469647000000006E-2</v>
      </c>
      <c r="M163" s="92">
        <v>1.0319831164379658E-7</v>
      </c>
      <c r="N163" s="92">
        <f t="shared" si="4"/>
        <v>2.7332378693498404E-4</v>
      </c>
      <c r="O163" s="92">
        <f>L163/'סכום נכסי הקרן'!$C$42</f>
        <v>4.6603336087883578E-5</v>
      </c>
    </row>
    <row r="164" spans="2:15">
      <c r="B164" s="87" t="s">
        <v>1274</v>
      </c>
      <c r="C164" s="88" t="s">
        <v>1275</v>
      </c>
      <c r="D164" s="89" t="s">
        <v>108</v>
      </c>
      <c r="E164" s="89" t="s">
        <v>287</v>
      </c>
      <c r="F164" s="88" t="s">
        <v>1276</v>
      </c>
      <c r="G164" s="89" t="s">
        <v>145</v>
      </c>
      <c r="H164" s="89" t="s">
        <v>121</v>
      </c>
      <c r="I164" s="91">
        <v>36.795297000000005</v>
      </c>
      <c r="J164" s="103">
        <v>53.2</v>
      </c>
      <c r="K164" s="91"/>
      <c r="L164" s="91">
        <v>1.9575098000000003E-2</v>
      </c>
      <c r="M164" s="92">
        <v>2.6801455936278273E-7</v>
      </c>
      <c r="N164" s="92">
        <f t="shared" si="4"/>
        <v>1.5521887749484154E-4</v>
      </c>
      <c r="O164" s="92">
        <f>L164/'סכום נכסי הקרן'!$C$42</f>
        <v>2.6465744515667878E-5</v>
      </c>
    </row>
    <row r="165" spans="2:15">
      <c r="B165" s="87" t="s">
        <v>1277</v>
      </c>
      <c r="C165" s="88" t="s">
        <v>1278</v>
      </c>
      <c r="D165" s="89" t="s">
        <v>108</v>
      </c>
      <c r="E165" s="89" t="s">
        <v>287</v>
      </c>
      <c r="F165" s="88" t="s">
        <v>1279</v>
      </c>
      <c r="G165" s="89" t="s">
        <v>1136</v>
      </c>
      <c r="H165" s="89" t="s">
        <v>121</v>
      </c>
      <c r="I165" s="91">
        <v>1.9999999999999999E-6</v>
      </c>
      <c r="J165" s="103">
        <v>967.1</v>
      </c>
      <c r="K165" s="91"/>
      <c r="L165" s="91">
        <v>1.8000000000000002E-8</v>
      </c>
      <c r="M165" s="92">
        <v>1.0725294846399299E-13</v>
      </c>
      <c r="N165" s="92">
        <f t="shared" si="4"/>
        <v>1.4272928773624264E-10</v>
      </c>
      <c r="O165" s="92">
        <f>L165/'סכום נכסי הקרן'!$C$42</f>
        <v>2.4336194959638098E-11</v>
      </c>
    </row>
    <row r="166" spans="2:15">
      <c r="B166" s="87" t="s">
        <v>1280</v>
      </c>
      <c r="C166" s="88" t="s">
        <v>1281</v>
      </c>
      <c r="D166" s="89" t="s">
        <v>108</v>
      </c>
      <c r="E166" s="89" t="s">
        <v>287</v>
      </c>
      <c r="F166" s="88" t="s">
        <v>1282</v>
      </c>
      <c r="G166" s="89" t="s">
        <v>388</v>
      </c>
      <c r="H166" s="89" t="s">
        <v>121</v>
      </c>
      <c r="I166" s="91">
        <v>35.951314000000004</v>
      </c>
      <c r="J166" s="103">
        <v>1040</v>
      </c>
      <c r="K166" s="91"/>
      <c r="L166" s="91">
        <v>0.37389367000000007</v>
      </c>
      <c r="M166" s="92">
        <v>3.3685353177738053E-7</v>
      </c>
      <c r="N166" s="92">
        <f t="shared" si="4"/>
        <v>2.9647542893438752E-3</v>
      </c>
      <c r="O166" s="92">
        <f>L166/'סכום נכסי הקרן'!$C$42</f>
        <v>5.0550829151636617E-4</v>
      </c>
    </row>
    <row r="167" spans="2:15">
      <c r="B167" s="87" t="s">
        <v>1283</v>
      </c>
      <c r="C167" s="88" t="s">
        <v>1284</v>
      </c>
      <c r="D167" s="89" t="s">
        <v>108</v>
      </c>
      <c r="E167" s="89" t="s">
        <v>287</v>
      </c>
      <c r="F167" s="88" t="s">
        <v>1285</v>
      </c>
      <c r="G167" s="89" t="s">
        <v>143</v>
      </c>
      <c r="H167" s="89" t="s">
        <v>121</v>
      </c>
      <c r="I167" s="91">
        <v>15.005102000000004</v>
      </c>
      <c r="J167" s="103">
        <v>241</v>
      </c>
      <c r="K167" s="91"/>
      <c r="L167" s="91">
        <v>3.6162294999999997E-2</v>
      </c>
      <c r="M167" s="92">
        <v>1.9617439648020688E-7</v>
      </c>
      <c r="N167" s="92">
        <f t="shared" si="4"/>
        <v>2.867454782365493E-4</v>
      </c>
      <c r="O167" s="92">
        <f>L167/'סכום נכסי הקרן'!$C$42</f>
        <v>4.8891814517108095E-5</v>
      </c>
    </row>
    <row r="168" spans="2:15">
      <c r="B168" s="87" t="s">
        <v>1286</v>
      </c>
      <c r="C168" s="88" t="s">
        <v>1287</v>
      </c>
      <c r="D168" s="89" t="s">
        <v>108</v>
      </c>
      <c r="E168" s="89" t="s">
        <v>287</v>
      </c>
      <c r="F168" s="88" t="s">
        <v>1288</v>
      </c>
      <c r="G168" s="89" t="s">
        <v>480</v>
      </c>
      <c r="H168" s="89" t="s">
        <v>121</v>
      </c>
      <c r="I168" s="91">
        <v>4.2652000000000009E-2</v>
      </c>
      <c r="J168" s="103">
        <v>136.9</v>
      </c>
      <c r="K168" s="91"/>
      <c r="L168" s="91">
        <v>5.8391000000000011E-5</v>
      </c>
      <c r="M168" s="92">
        <v>6.2214804445356606E-9</v>
      </c>
      <c r="N168" s="92">
        <f t="shared" si="4"/>
        <v>4.6300588001149694E-7</v>
      </c>
      <c r="O168" s="92">
        <f>L168/'סכום נכסי הקרן'!$C$42</f>
        <v>7.8945264438234903E-8</v>
      </c>
    </row>
    <row r="169" spans="2:15">
      <c r="B169" s="87" t="s">
        <v>1289</v>
      </c>
      <c r="C169" s="88" t="s">
        <v>1290</v>
      </c>
      <c r="D169" s="89" t="s">
        <v>108</v>
      </c>
      <c r="E169" s="89" t="s">
        <v>287</v>
      </c>
      <c r="F169" s="88" t="s">
        <v>1291</v>
      </c>
      <c r="G169" s="89" t="s">
        <v>1292</v>
      </c>
      <c r="H169" s="89" t="s">
        <v>121</v>
      </c>
      <c r="I169" s="91">
        <v>4.5321250000000006</v>
      </c>
      <c r="J169" s="103">
        <v>738.2</v>
      </c>
      <c r="K169" s="91"/>
      <c r="L169" s="91">
        <v>3.3456147000000006E-2</v>
      </c>
      <c r="M169" s="92">
        <v>9.0700537459909854E-8</v>
      </c>
      <c r="N169" s="92">
        <f t="shared" si="4"/>
        <v>2.6528733509494616E-4</v>
      </c>
      <c r="O169" s="92">
        <f>L169/'סכום נכסי הקרן'!$C$42</f>
        <v>4.5233073110572845E-5</v>
      </c>
    </row>
    <row r="170" spans="2:15">
      <c r="B170" s="87" t="s">
        <v>1293</v>
      </c>
      <c r="C170" s="88" t="s">
        <v>1294</v>
      </c>
      <c r="D170" s="89" t="s">
        <v>108</v>
      </c>
      <c r="E170" s="89" t="s">
        <v>287</v>
      </c>
      <c r="F170" s="88" t="s">
        <v>1295</v>
      </c>
      <c r="G170" s="89" t="s">
        <v>388</v>
      </c>
      <c r="H170" s="89" t="s">
        <v>121</v>
      </c>
      <c r="I170" s="91">
        <v>2.0591379999999999</v>
      </c>
      <c r="J170" s="103">
        <v>535.29999999999995</v>
      </c>
      <c r="K170" s="91"/>
      <c r="L170" s="91">
        <v>1.1022567000000002E-2</v>
      </c>
      <c r="M170" s="92">
        <v>1.3719471142170368E-7</v>
      </c>
      <c r="N170" s="92">
        <f t="shared" si="4"/>
        <v>8.7402396496389609E-5</v>
      </c>
      <c r="O170" s="92">
        <f>L170/'סכום נכסי הקרן'!$C$42</f>
        <v>1.4902629970426291E-5</v>
      </c>
    </row>
    <row r="171" spans="2:15">
      <c r="B171" s="87" t="s">
        <v>1296</v>
      </c>
      <c r="C171" s="88" t="s">
        <v>1297</v>
      </c>
      <c r="D171" s="89" t="s">
        <v>108</v>
      </c>
      <c r="E171" s="89" t="s">
        <v>287</v>
      </c>
      <c r="F171" s="88" t="s">
        <v>1298</v>
      </c>
      <c r="G171" s="89" t="s">
        <v>388</v>
      </c>
      <c r="H171" s="89" t="s">
        <v>121</v>
      </c>
      <c r="I171" s="91">
        <v>4.5176700000000007</v>
      </c>
      <c r="J171" s="103">
        <v>3273</v>
      </c>
      <c r="K171" s="91"/>
      <c r="L171" s="91">
        <v>0.14786332600000002</v>
      </c>
      <c r="M171" s="92">
        <v>1.7561066968333781E-7</v>
      </c>
      <c r="N171" s="92">
        <f t="shared" si="4"/>
        <v>1.1724681779051026E-3</v>
      </c>
      <c r="O171" s="92">
        <f>L171/'סכום נכסי הקרן'!$C$42</f>
        <v>1.9991281827314025E-4</v>
      </c>
    </row>
    <row r="172" spans="2:15">
      <c r="B172" s="87" t="s">
        <v>1299</v>
      </c>
      <c r="C172" s="88" t="s">
        <v>1300</v>
      </c>
      <c r="D172" s="89" t="s">
        <v>108</v>
      </c>
      <c r="E172" s="89" t="s">
        <v>287</v>
      </c>
      <c r="F172" s="88" t="s">
        <v>1301</v>
      </c>
      <c r="G172" s="89" t="s">
        <v>457</v>
      </c>
      <c r="H172" s="89" t="s">
        <v>121</v>
      </c>
      <c r="I172" s="91">
        <v>62.676904000000015</v>
      </c>
      <c r="J172" s="103">
        <v>161.5</v>
      </c>
      <c r="K172" s="91"/>
      <c r="L172" s="91">
        <v>0.10122320000000001</v>
      </c>
      <c r="M172" s="92">
        <v>2.7399908823917285E-7</v>
      </c>
      <c r="N172" s="92">
        <f t="shared" si="4"/>
        <v>8.0263973546573536E-4</v>
      </c>
      <c r="O172" s="92">
        <f>L172/'סכום נכסי הקרן'!$C$42</f>
        <v>1.3685486275769106E-4</v>
      </c>
    </row>
    <row r="173" spans="2:15">
      <c r="B173" s="87" t="s">
        <v>1302</v>
      </c>
      <c r="C173" s="88" t="s">
        <v>1303</v>
      </c>
      <c r="D173" s="89" t="s">
        <v>108</v>
      </c>
      <c r="E173" s="89" t="s">
        <v>287</v>
      </c>
      <c r="F173" s="88" t="s">
        <v>1304</v>
      </c>
      <c r="G173" s="89" t="s">
        <v>587</v>
      </c>
      <c r="H173" s="89" t="s">
        <v>121</v>
      </c>
      <c r="I173" s="91">
        <v>25.101000000000003</v>
      </c>
      <c r="J173" s="103">
        <v>424.7</v>
      </c>
      <c r="K173" s="91"/>
      <c r="L173" s="91">
        <v>0.10660394700000002</v>
      </c>
      <c r="M173" s="92">
        <v>8.7304789398629629E-8</v>
      </c>
      <c r="N173" s="92">
        <f t="shared" si="4"/>
        <v>8.4530585695456446E-4</v>
      </c>
      <c r="O173" s="92">
        <f>L173/'סכום נכסי הקרן'!$C$42</f>
        <v>1.4412969098105149E-4</v>
      </c>
    </row>
    <row r="174" spans="2:15">
      <c r="B174" s="87" t="s">
        <v>1305</v>
      </c>
      <c r="C174" s="88" t="s">
        <v>1306</v>
      </c>
      <c r="D174" s="89" t="s">
        <v>108</v>
      </c>
      <c r="E174" s="89" t="s">
        <v>287</v>
      </c>
      <c r="F174" s="88" t="s">
        <v>1307</v>
      </c>
      <c r="G174" s="89" t="s">
        <v>441</v>
      </c>
      <c r="H174" s="89" t="s">
        <v>121</v>
      </c>
      <c r="I174" s="91">
        <v>21.090418000000003</v>
      </c>
      <c r="J174" s="103">
        <v>570</v>
      </c>
      <c r="K174" s="91">
        <v>2.0744960000000003E-3</v>
      </c>
      <c r="L174" s="91">
        <v>0.12228987800000003</v>
      </c>
      <c r="M174" s="92">
        <v>1.3829992420278281E-7</v>
      </c>
      <c r="N174" s="92">
        <f t="shared" si="4"/>
        <v>9.6968595468288946E-4</v>
      </c>
      <c r="O174" s="92">
        <f>L174/'סכום נכסי הקרן'!$C$42</f>
        <v>1.6533723958879769E-4</v>
      </c>
    </row>
    <row r="175" spans="2:15">
      <c r="B175" s="87" t="s">
        <v>1308</v>
      </c>
      <c r="C175" s="88" t="s">
        <v>1309</v>
      </c>
      <c r="D175" s="89" t="s">
        <v>108</v>
      </c>
      <c r="E175" s="89" t="s">
        <v>287</v>
      </c>
      <c r="F175" s="88" t="s">
        <v>1310</v>
      </c>
      <c r="G175" s="89" t="s">
        <v>587</v>
      </c>
      <c r="H175" s="89" t="s">
        <v>121</v>
      </c>
      <c r="I175" s="91">
        <v>0.39156700000000005</v>
      </c>
      <c r="J175" s="103">
        <v>18850</v>
      </c>
      <c r="K175" s="91"/>
      <c r="L175" s="91">
        <v>7.3810423000000014E-2</v>
      </c>
      <c r="M175" s="92">
        <v>1.7393052142688352E-7</v>
      </c>
      <c r="N175" s="92">
        <f t="shared" si="4"/>
        <v>5.8527272790559904E-4</v>
      </c>
      <c r="O175" s="92">
        <f>L175/'סכום נכסי הקרן'!$C$42</f>
        <v>9.9792491343408664E-5</v>
      </c>
    </row>
    <row r="176" spans="2:15">
      <c r="B176" s="87" t="s">
        <v>1311</v>
      </c>
      <c r="C176" s="88" t="s">
        <v>1312</v>
      </c>
      <c r="D176" s="89" t="s">
        <v>108</v>
      </c>
      <c r="E176" s="89" t="s">
        <v>287</v>
      </c>
      <c r="F176" s="88" t="s">
        <v>1313</v>
      </c>
      <c r="G176" s="89" t="s">
        <v>1314</v>
      </c>
      <c r="H176" s="89" t="s">
        <v>121</v>
      </c>
      <c r="I176" s="91">
        <v>1.8509900000000001</v>
      </c>
      <c r="J176" s="103">
        <v>2052</v>
      </c>
      <c r="K176" s="91"/>
      <c r="L176" s="91">
        <v>3.7982306000000007E-2</v>
      </c>
      <c r="M176" s="92">
        <v>3.2205795553825844E-8</v>
      </c>
      <c r="N176" s="92">
        <f t="shared" si="4"/>
        <v>3.01177082331112E-4</v>
      </c>
      <c r="O176" s="92">
        <f>L176/'סכום נכסי הקרן'!$C$42</f>
        <v>5.1352489101812882E-5</v>
      </c>
    </row>
    <row r="177" spans="2:15">
      <c r="B177" s="87" t="s">
        <v>1315</v>
      </c>
      <c r="C177" s="88" t="s">
        <v>1316</v>
      </c>
      <c r="D177" s="89" t="s">
        <v>108</v>
      </c>
      <c r="E177" s="89" t="s">
        <v>287</v>
      </c>
      <c r="F177" s="88" t="s">
        <v>518</v>
      </c>
      <c r="G177" s="89" t="s">
        <v>441</v>
      </c>
      <c r="H177" s="89" t="s">
        <v>121</v>
      </c>
      <c r="I177" s="91">
        <v>2.9895020000000003</v>
      </c>
      <c r="J177" s="103">
        <v>7</v>
      </c>
      <c r="K177" s="91"/>
      <c r="L177" s="91">
        <v>2.0926500000000004E-4</v>
      </c>
      <c r="M177" s="92">
        <v>1.2162399062224535E-7</v>
      </c>
      <c r="N177" s="92">
        <f t="shared" si="4"/>
        <v>1.6593469110069342E-6</v>
      </c>
      <c r="O177" s="92">
        <f>L177/'סכום נכסי הקרן'!$C$42</f>
        <v>2.8292854656825924E-7</v>
      </c>
    </row>
    <row r="178" spans="2:15">
      <c r="B178" s="87" t="s">
        <v>1317</v>
      </c>
      <c r="C178" s="88" t="s">
        <v>1318</v>
      </c>
      <c r="D178" s="89" t="s">
        <v>108</v>
      </c>
      <c r="E178" s="89" t="s">
        <v>287</v>
      </c>
      <c r="F178" s="88" t="s">
        <v>615</v>
      </c>
      <c r="G178" s="89" t="s">
        <v>480</v>
      </c>
      <c r="H178" s="89" t="s">
        <v>121</v>
      </c>
      <c r="I178" s="91">
        <v>5.5780000000000003</v>
      </c>
      <c r="J178" s="103">
        <v>429</v>
      </c>
      <c r="K178" s="91"/>
      <c r="L178" s="91">
        <v>2.3929620000000002E-2</v>
      </c>
      <c r="M178" s="92">
        <v>3.0190955030188199E-8</v>
      </c>
      <c r="N178" s="92">
        <f t="shared" si="4"/>
        <v>1.8974764546660813E-4</v>
      </c>
      <c r="O178" s="92">
        <f>L178/'סכום נכסי הקרן'!$C$42</f>
        <v>3.235310542389194E-5</v>
      </c>
    </row>
    <row r="179" spans="2:15">
      <c r="B179" s="87" t="s">
        <v>1319</v>
      </c>
      <c r="C179" s="88" t="s">
        <v>1320</v>
      </c>
      <c r="D179" s="89" t="s">
        <v>108</v>
      </c>
      <c r="E179" s="89" t="s">
        <v>287</v>
      </c>
      <c r="F179" s="88" t="s">
        <v>1321</v>
      </c>
      <c r="G179" s="89" t="s">
        <v>948</v>
      </c>
      <c r="H179" s="89" t="s">
        <v>121</v>
      </c>
      <c r="I179" s="91">
        <v>2.3802390000000004</v>
      </c>
      <c r="J179" s="103">
        <v>8299</v>
      </c>
      <c r="K179" s="91"/>
      <c r="L179" s="91">
        <v>0.19753600000000002</v>
      </c>
      <c r="M179" s="92">
        <v>1.8924528448899447E-7</v>
      </c>
      <c r="N179" s="92">
        <f t="shared" si="4"/>
        <v>1.5663429212370236E-3</v>
      </c>
      <c r="O179" s="92">
        <f>L179/'סכום נכסי הקרן'!$C$42</f>
        <v>2.670708115303928E-4</v>
      </c>
    </row>
    <row r="180" spans="2:15">
      <c r="B180" s="87" t="s">
        <v>1322</v>
      </c>
      <c r="C180" s="88" t="s">
        <v>1323</v>
      </c>
      <c r="D180" s="89" t="s">
        <v>108</v>
      </c>
      <c r="E180" s="89" t="s">
        <v>287</v>
      </c>
      <c r="F180" s="88" t="s">
        <v>1324</v>
      </c>
      <c r="G180" s="89" t="s">
        <v>388</v>
      </c>
      <c r="H180" s="89" t="s">
        <v>121</v>
      </c>
      <c r="I180" s="91">
        <v>23.092200000000002</v>
      </c>
      <c r="J180" s="103">
        <v>279.10000000000002</v>
      </c>
      <c r="K180" s="91"/>
      <c r="L180" s="91">
        <v>6.4450331000000013E-2</v>
      </c>
      <c r="M180" s="92">
        <v>2.7040982190414413E-7</v>
      </c>
      <c r="N180" s="92">
        <f t="shared" si="4"/>
        <v>5.1105276877750445E-4</v>
      </c>
      <c r="O180" s="92">
        <f>L180/'סכום נכסי הקרן'!$C$42</f>
        <v>8.7137545579400399E-5</v>
      </c>
    </row>
    <row r="181" spans="2:15">
      <c r="B181" s="87" t="s">
        <v>1325</v>
      </c>
      <c r="C181" s="88" t="s">
        <v>1326</v>
      </c>
      <c r="D181" s="89" t="s">
        <v>108</v>
      </c>
      <c r="E181" s="89" t="s">
        <v>287</v>
      </c>
      <c r="F181" s="88" t="s">
        <v>623</v>
      </c>
      <c r="G181" s="89" t="s">
        <v>301</v>
      </c>
      <c r="H181" s="89" t="s">
        <v>121</v>
      </c>
      <c r="I181" s="91">
        <v>30.957900000000006</v>
      </c>
      <c r="J181" s="103">
        <v>470.9</v>
      </c>
      <c r="K181" s="91"/>
      <c r="L181" s="91">
        <v>0.14578075100000004</v>
      </c>
      <c r="M181" s="92">
        <v>4.3541215484284022E-7</v>
      </c>
      <c r="N181" s="92">
        <f t="shared" si="4"/>
        <v>1.1559545975491413E-3</v>
      </c>
      <c r="O181" s="92">
        <f>L181/'סכום נכסי הקרן'!$C$42</f>
        <v>1.9709715431658094E-4</v>
      </c>
    </row>
    <row r="182" spans="2:15">
      <c r="B182" s="87" t="s">
        <v>1327</v>
      </c>
      <c r="C182" s="88" t="s">
        <v>1328</v>
      </c>
      <c r="D182" s="89" t="s">
        <v>108</v>
      </c>
      <c r="E182" s="89" t="s">
        <v>287</v>
      </c>
      <c r="F182" s="88" t="s">
        <v>1329</v>
      </c>
      <c r="G182" s="89" t="s">
        <v>145</v>
      </c>
      <c r="H182" s="89" t="s">
        <v>121</v>
      </c>
      <c r="I182" s="91">
        <v>5.2461090000000006</v>
      </c>
      <c r="J182" s="103">
        <v>47.4</v>
      </c>
      <c r="K182" s="91"/>
      <c r="L182" s="91">
        <v>2.4866560000000003E-3</v>
      </c>
      <c r="M182" s="92">
        <v>1.3361512481599014E-7</v>
      </c>
      <c r="N182" s="92">
        <f t="shared" si="4"/>
        <v>1.9717702206947454E-5</v>
      </c>
      <c r="O182" s="92">
        <f>L182/'סכום נכסי הקרן'!$C$42</f>
        <v>3.3619858451974349E-6</v>
      </c>
    </row>
    <row r="183" spans="2:15">
      <c r="B183" s="87" t="s">
        <v>1330</v>
      </c>
      <c r="C183" s="88" t="s">
        <v>1331</v>
      </c>
      <c r="D183" s="89" t="s">
        <v>108</v>
      </c>
      <c r="E183" s="89" t="s">
        <v>287</v>
      </c>
      <c r="F183" s="88" t="s">
        <v>1332</v>
      </c>
      <c r="G183" s="89" t="s">
        <v>480</v>
      </c>
      <c r="H183" s="89" t="s">
        <v>121</v>
      </c>
      <c r="I183" s="91">
        <v>6.3985210000000006</v>
      </c>
      <c r="J183" s="103">
        <v>3146</v>
      </c>
      <c r="K183" s="91"/>
      <c r="L183" s="91">
        <v>0.20129747100000003</v>
      </c>
      <c r="M183" s="92">
        <v>1.7928049873914264E-7</v>
      </c>
      <c r="N183" s="92">
        <f t="shared" si="4"/>
        <v>1.59616914771872E-3</v>
      </c>
      <c r="O183" s="92">
        <f>L183/'סכום נכסי הקרן'!$C$42</f>
        <v>2.7215636106322756E-4</v>
      </c>
    </row>
    <row r="184" spans="2:15">
      <c r="B184" s="87" t="s">
        <v>1333</v>
      </c>
      <c r="C184" s="88" t="s">
        <v>1334</v>
      </c>
      <c r="D184" s="89" t="s">
        <v>108</v>
      </c>
      <c r="E184" s="89" t="s">
        <v>287</v>
      </c>
      <c r="F184" s="88" t="s">
        <v>1335</v>
      </c>
      <c r="G184" s="89" t="s">
        <v>388</v>
      </c>
      <c r="H184" s="89" t="s">
        <v>121</v>
      </c>
      <c r="I184" s="91">
        <v>1.3945000000000001</v>
      </c>
      <c r="J184" s="103">
        <v>5515</v>
      </c>
      <c r="K184" s="91">
        <v>8.3670000000000012E-4</v>
      </c>
      <c r="L184" s="91">
        <v>7.7743375000000017E-2</v>
      </c>
      <c r="M184" s="92">
        <v>1.6593683809705135E-7</v>
      </c>
      <c r="N184" s="92">
        <f t="shared" si="4"/>
        <v>6.1645869666453407E-4</v>
      </c>
      <c r="O184" s="92">
        <f>L184/'סכום נכסי הקרן'!$C$42</f>
        <v>1.051098850455697E-4</v>
      </c>
    </row>
    <row r="185" spans="2:15">
      <c r="B185" s="87" t="s">
        <v>1336</v>
      </c>
      <c r="C185" s="88" t="s">
        <v>1337</v>
      </c>
      <c r="D185" s="89" t="s">
        <v>108</v>
      </c>
      <c r="E185" s="89" t="s">
        <v>287</v>
      </c>
      <c r="F185" s="88" t="s">
        <v>1338</v>
      </c>
      <c r="G185" s="89" t="s">
        <v>388</v>
      </c>
      <c r="H185" s="89" t="s">
        <v>121</v>
      </c>
      <c r="I185" s="91">
        <v>5.4680910000000003</v>
      </c>
      <c r="J185" s="103">
        <v>1053</v>
      </c>
      <c r="K185" s="91"/>
      <c r="L185" s="91">
        <v>5.7578999000000013E-2</v>
      </c>
      <c r="M185" s="92">
        <v>3.2794037917625242E-7</v>
      </c>
      <c r="N185" s="92">
        <f t="shared" si="4"/>
        <v>4.5656719532421265E-4</v>
      </c>
      <c r="O185" s="92">
        <f>L185/'סכום נכסי הקרן'!$C$42</f>
        <v>7.7847430291378173E-5</v>
      </c>
    </row>
    <row r="186" spans="2:15">
      <c r="B186" s="87" t="s">
        <v>1339</v>
      </c>
      <c r="C186" s="88" t="s">
        <v>1340</v>
      </c>
      <c r="D186" s="89" t="s">
        <v>108</v>
      </c>
      <c r="E186" s="89" t="s">
        <v>287</v>
      </c>
      <c r="F186" s="88" t="s">
        <v>1341</v>
      </c>
      <c r="G186" s="89" t="s">
        <v>115</v>
      </c>
      <c r="H186" s="89" t="s">
        <v>121</v>
      </c>
      <c r="I186" s="91">
        <v>4.4359050000000009</v>
      </c>
      <c r="J186" s="103">
        <v>1233</v>
      </c>
      <c r="K186" s="91"/>
      <c r="L186" s="91">
        <v>5.4694702000000005E-2</v>
      </c>
      <c r="M186" s="92">
        <v>2.2178416079196045E-7</v>
      </c>
      <c r="N186" s="92">
        <f t="shared" si="4"/>
        <v>4.3369643663366918E-4</v>
      </c>
      <c r="O186" s="92">
        <f>L186/'סכום נכסי הקרן'!$C$42</f>
        <v>7.3947829507294872E-5</v>
      </c>
    </row>
    <row r="187" spans="2:15">
      <c r="B187" s="93"/>
      <c r="C187" s="88"/>
      <c r="D187" s="88"/>
      <c r="E187" s="88"/>
      <c r="F187" s="88"/>
      <c r="G187" s="88"/>
      <c r="H187" s="88"/>
      <c r="I187" s="91"/>
      <c r="J187" s="103"/>
      <c r="K187" s="88"/>
      <c r="L187" s="88"/>
      <c r="M187" s="88"/>
      <c r="N187" s="92"/>
      <c r="O187" s="88"/>
    </row>
    <row r="188" spans="2:15">
      <c r="B188" s="80" t="s">
        <v>183</v>
      </c>
      <c r="C188" s="81"/>
      <c r="D188" s="82"/>
      <c r="E188" s="82"/>
      <c r="F188" s="81"/>
      <c r="G188" s="82"/>
      <c r="H188" s="82"/>
      <c r="I188" s="84"/>
      <c r="J188" s="101"/>
      <c r="K188" s="84">
        <v>4.4155260000000003E-3</v>
      </c>
      <c r="L188" s="84">
        <f>L189+L220</f>
        <v>36.773919117000013</v>
      </c>
      <c r="M188" s="85"/>
      <c r="N188" s="85">
        <f t="shared" ref="N188:N201" si="5">IFERROR(L188/$L$11,0)</f>
        <v>0.29159529349108931</v>
      </c>
      <c r="O188" s="85">
        <f>L188/'סכום נכסי הקרן'!$C$42</f>
        <v>4.9718736947848591E-2</v>
      </c>
    </row>
    <row r="189" spans="2:15">
      <c r="B189" s="86" t="s">
        <v>57</v>
      </c>
      <c r="C189" s="81"/>
      <c r="D189" s="82"/>
      <c r="E189" s="82"/>
      <c r="F189" s="81"/>
      <c r="G189" s="82"/>
      <c r="H189" s="82"/>
      <c r="I189" s="84"/>
      <c r="J189" s="101"/>
      <c r="K189" s="84"/>
      <c r="L189" s="84">
        <f>SUM(L190:L218)</f>
        <v>11.168171487</v>
      </c>
      <c r="M189" s="85"/>
      <c r="N189" s="85">
        <f t="shared" si="5"/>
        <v>8.8556953425317983E-2</v>
      </c>
      <c r="O189" s="85">
        <f>L189/'סכום נכסי הקרן'!$C$42</f>
        <v>1.5099488813905737E-2</v>
      </c>
    </row>
    <row r="190" spans="2:15">
      <c r="B190" s="87" t="s">
        <v>1342</v>
      </c>
      <c r="C190" s="88" t="s">
        <v>1343</v>
      </c>
      <c r="D190" s="89" t="s">
        <v>1344</v>
      </c>
      <c r="E190" s="89" t="s">
        <v>631</v>
      </c>
      <c r="F190" s="88" t="s">
        <v>1345</v>
      </c>
      <c r="G190" s="89" t="s">
        <v>1346</v>
      </c>
      <c r="H190" s="89" t="s">
        <v>120</v>
      </c>
      <c r="I190" s="91">
        <v>3.9046000000000003</v>
      </c>
      <c r="J190" s="103">
        <v>233</v>
      </c>
      <c r="K190" s="91"/>
      <c r="L190" s="91">
        <v>3.4789674000000007E-2</v>
      </c>
      <c r="M190" s="92">
        <v>5.0379387261960429E-8</v>
      </c>
      <c r="N190" s="92">
        <f t="shared" si="5"/>
        <v>2.758614105886711E-4</v>
      </c>
      <c r="O190" s="92">
        <f>L190/'סכום נכסי הקרן'!$C$42</f>
        <v>4.7036016058125141E-5</v>
      </c>
    </row>
    <row r="191" spans="2:15">
      <c r="B191" s="87" t="s">
        <v>1347</v>
      </c>
      <c r="C191" s="88" t="s">
        <v>1348</v>
      </c>
      <c r="D191" s="89" t="s">
        <v>1344</v>
      </c>
      <c r="E191" s="89" t="s">
        <v>631</v>
      </c>
      <c r="F191" s="88" t="s">
        <v>1349</v>
      </c>
      <c r="G191" s="89" t="s">
        <v>143</v>
      </c>
      <c r="H191" s="89" t="s">
        <v>120</v>
      </c>
      <c r="I191" s="91">
        <v>2.6961960000000005</v>
      </c>
      <c r="J191" s="103">
        <v>68.599999999999994</v>
      </c>
      <c r="K191" s="91"/>
      <c r="L191" s="91">
        <v>7.0728350000000013E-3</v>
      </c>
      <c r="M191" s="92">
        <v>1.5046974287952035E-7</v>
      </c>
      <c r="N191" s="92">
        <f t="shared" si="5"/>
        <v>5.6083372323664878E-5</v>
      </c>
      <c r="O191" s="92">
        <f>L191/'סכום נכסי הקרן'!$C$42</f>
        <v>9.562549526519552E-6</v>
      </c>
    </row>
    <row r="192" spans="2:15">
      <c r="B192" s="87" t="s">
        <v>1350</v>
      </c>
      <c r="C192" s="88" t="s">
        <v>1351</v>
      </c>
      <c r="D192" s="89" t="s">
        <v>1344</v>
      </c>
      <c r="E192" s="89" t="s">
        <v>631</v>
      </c>
      <c r="F192" s="88" t="s">
        <v>1107</v>
      </c>
      <c r="G192" s="89" t="s">
        <v>921</v>
      </c>
      <c r="H192" s="89" t="s">
        <v>120</v>
      </c>
      <c r="I192" s="91">
        <v>3.1459169999999999</v>
      </c>
      <c r="J192" s="103">
        <v>6226</v>
      </c>
      <c r="K192" s="91"/>
      <c r="L192" s="91">
        <v>0.74898689400000007</v>
      </c>
      <c r="M192" s="92">
        <v>7.0348352946417026E-8</v>
      </c>
      <c r="N192" s="92">
        <f t="shared" si="5"/>
        <v>5.9390203280222592E-3</v>
      </c>
      <c r="O192" s="92">
        <f>L192/'סכום נכסי הקרן'!$C$42</f>
        <v>1.0126383930332107E-3</v>
      </c>
    </row>
    <row r="193" spans="2:15">
      <c r="B193" s="87" t="s">
        <v>1352</v>
      </c>
      <c r="C193" s="88" t="s">
        <v>1353</v>
      </c>
      <c r="D193" s="89" t="s">
        <v>1344</v>
      </c>
      <c r="E193" s="89" t="s">
        <v>631</v>
      </c>
      <c r="F193" s="88" t="s">
        <v>1354</v>
      </c>
      <c r="G193" s="89" t="s">
        <v>740</v>
      </c>
      <c r="H193" s="89" t="s">
        <v>120</v>
      </c>
      <c r="I193" s="91">
        <v>0.25101000000000007</v>
      </c>
      <c r="J193" s="103">
        <v>13328</v>
      </c>
      <c r="K193" s="91"/>
      <c r="L193" s="91">
        <v>0.12793043900000003</v>
      </c>
      <c r="M193" s="92">
        <v>2.1454992437245519E-9</v>
      </c>
      <c r="N193" s="92">
        <f t="shared" si="5"/>
        <v>1.0144122465697133E-3</v>
      </c>
      <c r="O193" s="92">
        <f>L193/'סכום נכסי הקרן'!$C$42</f>
        <v>1.7296333915422718E-4</v>
      </c>
    </row>
    <row r="194" spans="2:15">
      <c r="B194" s="87" t="s">
        <v>1355</v>
      </c>
      <c r="C194" s="88" t="s">
        <v>1356</v>
      </c>
      <c r="D194" s="89" t="s">
        <v>1344</v>
      </c>
      <c r="E194" s="89" t="s">
        <v>631</v>
      </c>
      <c r="F194" s="88" t="s">
        <v>1357</v>
      </c>
      <c r="G194" s="89" t="s">
        <v>740</v>
      </c>
      <c r="H194" s="89" t="s">
        <v>120</v>
      </c>
      <c r="I194" s="91">
        <v>0.26216600000000001</v>
      </c>
      <c r="J194" s="103">
        <v>16377</v>
      </c>
      <c r="K194" s="91"/>
      <c r="L194" s="91">
        <v>0.16418315600000002</v>
      </c>
      <c r="M194" s="92">
        <v>6.2771599594742648E-9</v>
      </c>
      <c r="N194" s="92">
        <f t="shared" si="5"/>
        <v>1.3018747174538008E-3</v>
      </c>
      <c r="O194" s="92">
        <f>L194/'סכום נכסי הקרן'!$C$42</f>
        <v>2.219774051947042E-4</v>
      </c>
    </row>
    <row r="195" spans="2:15">
      <c r="B195" s="87" t="s">
        <v>1358</v>
      </c>
      <c r="C195" s="88" t="s">
        <v>1359</v>
      </c>
      <c r="D195" s="89" t="s">
        <v>1344</v>
      </c>
      <c r="E195" s="89" t="s">
        <v>631</v>
      </c>
      <c r="F195" s="88" t="s">
        <v>625</v>
      </c>
      <c r="G195" s="89" t="s">
        <v>522</v>
      </c>
      <c r="H195" s="89" t="s">
        <v>120</v>
      </c>
      <c r="I195" s="91">
        <v>1.9523000000000002E-2</v>
      </c>
      <c r="J195" s="103">
        <v>19798</v>
      </c>
      <c r="K195" s="91"/>
      <c r="L195" s="91">
        <v>1.4780385000000002E-2</v>
      </c>
      <c r="M195" s="92">
        <v>4.3968036095814065E-10</v>
      </c>
      <c r="N195" s="92">
        <f t="shared" si="5"/>
        <v>1.1719965686208026E-4</v>
      </c>
      <c r="O195" s="92">
        <f>L195/'סכום נכסי הקרן'!$C$42</f>
        <v>1.9983240607695028E-5</v>
      </c>
    </row>
    <row r="196" spans="2:15">
      <c r="B196" s="87" t="s">
        <v>1362</v>
      </c>
      <c r="C196" s="88" t="s">
        <v>1363</v>
      </c>
      <c r="D196" s="89" t="s">
        <v>1344</v>
      </c>
      <c r="E196" s="89" t="s">
        <v>631</v>
      </c>
      <c r="F196" s="88" t="s">
        <v>595</v>
      </c>
      <c r="G196" s="89" t="s">
        <v>516</v>
      </c>
      <c r="H196" s="89" t="s">
        <v>120</v>
      </c>
      <c r="I196" s="91">
        <v>4.5480809999999998</v>
      </c>
      <c r="J196" s="103">
        <v>1569</v>
      </c>
      <c r="K196" s="91"/>
      <c r="L196" s="91">
        <v>0.2728783030000001</v>
      </c>
      <c r="M196" s="92">
        <v>3.858973065798018E-8</v>
      </c>
      <c r="N196" s="92">
        <f t="shared" si="5"/>
        <v>2.1637625458813675E-3</v>
      </c>
      <c r="O196" s="92">
        <f>L196/'סכום נכסי הקרן'!$C$42</f>
        <v>3.6893442122573329E-4</v>
      </c>
    </row>
    <row r="197" spans="2:15">
      <c r="B197" s="87" t="s">
        <v>1364</v>
      </c>
      <c r="C197" s="88" t="s">
        <v>1365</v>
      </c>
      <c r="D197" s="89" t="s">
        <v>1366</v>
      </c>
      <c r="E197" s="89" t="s">
        <v>631</v>
      </c>
      <c r="F197" s="88" t="s">
        <v>1367</v>
      </c>
      <c r="G197" s="89" t="s">
        <v>737</v>
      </c>
      <c r="H197" s="89" t="s">
        <v>120</v>
      </c>
      <c r="I197" s="91">
        <v>0.98439100000000013</v>
      </c>
      <c r="J197" s="103">
        <v>2447</v>
      </c>
      <c r="K197" s="91"/>
      <c r="L197" s="91">
        <v>9.2112740999999998E-2</v>
      </c>
      <c r="M197" s="92">
        <v>2.5749508769482926E-8</v>
      </c>
      <c r="N197" s="92">
        <f t="shared" si="5"/>
        <v>7.3039921746461073E-4</v>
      </c>
      <c r="O197" s="92">
        <f>L197/'סכום נכסי הקרן'!$C$42</f>
        <v>1.245374235134805E-4</v>
      </c>
    </row>
    <row r="198" spans="2:15">
      <c r="B198" s="87" t="s">
        <v>1368</v>
      </c>
      <c r="C198" s="88" t="s">
        <v>1369</v>
      </c>
      <c r="D198" s="89" t="s">
        <v>1344</v>
      </c>
      <c r="E198" s="89" t="s">
        <v>631</v>
      </c>
      <c r="F198" s="88" t="s">
        <v>1370</v>
      </c>
      <c r="G198" s="89" t="s">
        <v>1371</v>
      </c>
      <c r="H198" s="89" t="s">
        <v>120</v>
      </c>
      <c r="I198" s="91">
        <v>1.3442980000000002</v>
      </c>
      <c r="J198" s="103">
        <v>3974</v>
      </c>
      <c r="K198" s="91"/>
      <c r="L198" s="91">
        <v>0.20428726700000005</v>
      </c>
      <c r="M198" s="92">
        <v>8.1842859685702875E-9</v>
      </c>
      <c r="N198" s="92">
        <f t="shared" si="5"/>
        <v>1.6198764506940905E-3</v>
      </c>
      <c r="O198" s="92">
        <f>L198/'סכום נכסי הקרן'!$C$42</f>
        <v>2.7619859763798013E-4</v>
      </c>
    </row>
    <row r="199" spans="2:15">
      <c r="B199" s="87" t="s">
        <v>1372</v>
      </c>
      <c r="C199" s="88" t="s">
        <v>1373</v>
      </c>
      <c r="D199" s="89" t="s">
        <v>1344</v>
      </c>
      <c r="E199" s="89" t="s">
        <v>631</v>
      </c>
      <c r="F199" s="88" t="s">
        <v>1374</v>
      </c>
      <c r="G199" s="89" t="s">
        <v>785</v>
      </c>
      <c r="H199" s="89" t="s">
        <v>120</v>
      </c>
      <c r="I199" s="91">
        <v>2.0615340000000004</v>
      </c>
      <c r="J199" s="103">
        <v>3046</v>
      </c>
      <c r="K199" s="91"/>
      <c r="L199" s="91">
        <v>0.24012549800000005</v>
      </c>
      <c r="M199" s="92">
        <v>2.4813519516116069E-8</v>
      </c>
      <c r="N199" s="92">
        <f t="shared" si="5"/>
        <v>1.9040522942694756E-3</v>
      </c>
      <c r="O199" s="92">
        <f>L199/'סכום נכסי הקרן'!$C$42</f>
        <v>3.2465227411712156E-4</v>
      </c>
    </row>
    <row r="200" spans="2:15">
      <c r="B200" s="87" t="s">
        <v>1375</v>
      </c>
      <c r="C200" s="88" t="s">
        <v>1376</v>
      </c>
      <c r="D200" s="89" t="s">
        <v>1344</v>
      </c>
      <c r="E200" s="89" t="s">
        <v>631</v>
      </c>
      <c r="F200" s="88" t="s">
        <v>1377</v>
      </c>
      <c r="G200" s="89" t="s">
        <v>1346</v>
      </c>
      <c r="H200" s="89" t="s">
        <v>120</v>
      </c>
      <c r="I200" s="91">
        <v>11.699854999999999</v>
      </c>
      <c r="J200" s="103">
        <v>195</v>
      </c>
      <c r="K200" s="91"/>
      <c r="L200" s="91">
        <v>8.7243479000000013E-2</v>
      </c>
      <c r="M200" s="92">
        <v>7.1563441351898358E-8</v>
      </c>
      <c r="N200" s="92">
        <f t="shared" si="5"/>
        <v>6.9178886762788017E-4</v>
      </c>
      <c r="O200" s="92">
        <f>L200/'סכום נכסי הקרן'!$C$42</f>
        <v>1.1795412855006067E-4</v>
      </c>
    </row>
    <row r="201" spans="2:15">
      <c r="B201" s="87" t="s">
        <v>1378</v>
      </c>
      <c r="C201" s="88" t="s">
        <v>1379</v>
      </c>
      <c r="D201" s="89" t="s">
        <v>1344</v>
      </c>
      <c r="E201" s="89" t="s">
        <v>631</v>
      </c>
      <c r="F201" s="88" t="s">
        <v>1380</v>
      </c>
      <c r="G201" s="89" t="s">
        <v>740</v>
      </c>
      <c r="H201" s="89" t="s">
        <v>120</v>
      </c>
      <c r="I201" s="91">
        <v>1.0711070000000003</v>
      </c>
      <c r="J201" s="103">
        <v>2536</v>
      </c>
      <c r="K201" s="91"/>
      <c r="L201" s="91">
        <v>0.10387236600000001</v>
      </c>
      <c r="M201" s="92">
        <v>1.0320082925481879E-8</v>
      </c>
      <c r="N201" s="92">
        <f t="shared" si="5"/>
        <v>8.2364604525879479E-4</v>
      </c>
      <c r="O201" s="92">
        <f>L201/'סכום נכסי הקרן'!$C$42</f>
        <v>1.4043656388304908E-4</v>
      </c>
    </row>
    <row r="202" spans="2:15">
      <c r="B202" s="87" t="s">
        <v>1381</v>
      </c>
      <c r="C202" s="88" t="s">
        <v>1382</v>
      </c>
      <c r="D202" s="89" t="s">
        <v>1344</v>
      </c>
      <c r="E202" s="89" t="s">
        <v>631</v>
      </c>
      <c r="F202" s="88" t="s">
        <v>1383</v>
      </c>
      <c r="G202" s="89" t="s">
        <v>694</v>
      </c>
      <c r="H202" s="89" t="s">
        <v>120</v>
      </c>
      <c r="I202" s="91">
        <v>1.3071540000000001</v>
      </c>
      <c r="J202" s="103">
        <v>1891</v>
      </c>
      <c r="K202" s="91"/>
      <c r="L202" s="91">
        <v>9.4522717999999992E-2</v>
      </c>
      <c r="M202" s="92">
        <v>2.608268658252563E-8</v>
      </c>
      <c r="N202" s="92">
        <f t="shared" ref="N202:N220" si="6">IFERROR(L202/$L$11,0)</f>
        <v>7.4950890083520653E-4</v>
      </c>
      <c r="O202" s="92">
        <f>L202/'סכום נכסי הקרן'!$C$42</f>
        <v>1.2779573852016071E-4</v>
      </c>
    </row>
    <row r="203" spans="2:15">
      <c r="B203" s="87" t="s">
        <v>1384</v>
      </c>
      <c r="C203" s="88" t="s">
        <v>1385</v>
      </c>
      <c r="D203" s="89" t="s">
        <v>1344</v>
      </c>
      <c r="E203" s="89" t="s">
        <v>631</v>
      </c>
      <c r="F203" s="88" t="s">
        <v>1386</v>
      </c>
      <c r="G203" s="89" t="s">
        <v>702</v>
      </c>
      <c r="H203" s="89" t="s">
        <v>120</v>
      </c>
      <c r="I203" s="91">
        <v>0.74522100000000013</v>
      </c>
      <c r="J203" s="103">
        <v>4155</v>
      </c>
      <c r="K203" s="91"/>
      <c r="L203" s="91">
        <v>0.11840604600000001</v>
      </c>
      <c r="M203" s="92">
        <v>7.9142359733094291E-9</v>
      </c>
      <c r="N203" s="92">
        <f t="shared" si="6"/>
        <v>9.3888947829137682E-4</v>
      </c>
      <c r="O203" s="92">
        <f>L203/'סכום נכסי הקרן'!$C$42</f>
        <v>1.600862566586598E-4</v>
      </c>
    </row>
    <row r="204" spans="2:15">
      <c r="B204" s="87" t="s">
        <v>1387</v>
      </c>
      <c r="C204" s="88" t="s">
        <v>1388</v>
      </c>
      <c r="D204" s="89" t="s">
        <v>1344</v>
      </c>
      <c r="E204" s="89" t="s">
        <v>631</v>
      </c>
      <c r="F204" s="88" t="s">
        <v>1389</v>
      </c>
      <c r="G204" s="89" t="s">
        <v>740</v>
      </c>
      <c r="H204" s="89" t="s">
        <v>120</v>
      </c>
      <c r="I204" s="91">
        <v>0.27518800000000004</v>
      </c>
      <c r="J204" s="103">
        <v>15922</v>
      </c>
      <c r="K204" s="91"/>
      <c r="L204" s="91">
        <v>0.16755012000000002</v>
      </c>
      <c r="M204" s="92">
        <v>5.7645640982542418E-9</v>
      </c>
      <c r="N204" s="92">
        <f t="shared" si="6"/>
        <v>1.3285727382067768E-3</v>
      </c>
      <c r="O204" s="92">
        <f>L204/'סכום נכסי הקרן'!$C$42</f>
        <v>2.2652957699059769E-4</v>
      </c>
    </row>
    <row r="205" spans="2:15">
      <c r="B205" s="87" t="s">
        <v>1390</v>
      </c>
      <c r="C205" s="88" t="s">
        <v>1391</v>
      </c>
      <c r="D205" s="89" t="s">
        <v>1344</v>
      </c>
      <c r="E205" s="89" t="s">
        <v>631</v>
      </c>
      <c r="F205" s="88" t="s">
        <v>940</v>
      </c>
      <c r="G205" s="89" t="s">
        <v>145</v>
      </c>
      <c r="H205" s="89" t="s">
        <v>120</v>
      </c>
      <c r="I205" s="91">
        <v>3.2262320000000004</v>
      </c>
      <c r="J205" s="103">
        <v>17000</v>
      </c>
      <c r="K205" s="91"/>
      <c r="L205" s="91">
        <v>2.0973085930000002</v>
      </c>
      <c r="M205" s="92">
        <v>5.09428317418475E-8</v>
      </c>
      <c r="N205" s="92">
        <f t="shared" si="6"/>
        <v>1.663040898011062E-2</v>
      </c>
      <c r="O205" s="92">
        <f>L205/'סכום נכסי הקרן'!$C$42</f>
        <v>2.8355839338762368E-3</v>
      </c>
    </row>
    <row r="206" spans="2:15">
      <c r="B206" s="87" t="s">
        <v>1392</v>
      </c>
      <c r="C206" s="88" t="s">
        <v>1393</v>
      </c>
      <c r="D206" s="89" t="s">
        <v>1344</v>
      </c>
      <c r="E206" s="89" t="s">
        <v>631</v>
      </c>
      <c r="F206" s="88" t="s">
        <v>934</v>
      </c>
      <c r="G206" s="89" t="s">
        <v>921</v>
      </c>
      <c r="H206" s="89" t="s">
        <v>120</v>
      </c>
      <c r="I206" s="91">
        <v>2.8913140000000004</v>
      </c>
      <c r="J206" s="103">
        <v>11244</v>
      </c>
      <c r="K206" s="91"/>
      <c r="L206" s="91">
        <v>1.2431801000000002</v>
      </c>
      <c r="M206" s="92">
        <v>1.0037512473926046E-7</v>
      </c>
      <c r="N206" s="92">
        <f t="shared" si="6"/>
        <v>9.8576783444928283E-3</v>
      </c>
      <c r="O206" s="92">
        <f>L206/'סכום נכסי הקרן'!$C$42</f>
        <v>1.6807929601967992E-3</v>
      </c>
    </row>
    <row r="207" spans="2:15">
      <c r="B207" s="87" t="s">
        <v>1396</v>
      </c>
      <c r="C207" s="88" t="s">
        <v>1397</v>
      </c>
      <c r="D207" s="89" t="s">
        <v>1344</v>
      </c>
      <c r="E207" s="89" t="s">
        <v>631</v>
      </c>
      <c r="F207" s="88" t="s">
        <v>1099</v>
      </c>
      <c r="G207" s="89" t="s">
        <v>145</v>
      </c>
      <c r="H207" s="89" t="s">
        <v>120</v>
      </c>
      <c r="I207" s="91">
        <v>5.6868800000000013</v>
      </c>
      <c r="J207" s="103">
        <v>3063</v>
      </c>
      <c r="K207" s="91"/>
      <c r="L207" s="91">
        <v>0.66609922300000013</v>
      </c>
      <c r="M207" s="92">
        <v>1.2089587369658448E-7</v>
      </c>
      <c r="N207" s="92">
        <f t="shared" si="6"/>
        <v>5.2817704255808144E-3</v>
      </c>
      <c r="O207" s="92">
        <f>L207/'סכום נכסי הקרן'!$C$42</f>
        <v>9.0057336407730292E-4</v>
      </c>
    </row>
    <row r="208" spans="2:15">
      <c r="B208" s="87" t="s">
        <v>1398</v>
      </c>
      <c r="C208" s="88" t="s">
        <v>1399</v>
      </c>
      <c r="D208" s="89" t="s">
        <v>1366</v>
      </c>
      <c r="E208" s="89" t="s">
        <v>631</v>
      </c>
      <c r="F208" s="88" t="s">
        <v>1400</v>
      </c>
      <c r="G208" s="89" t="s">
        <v>740</v>
      </c>
      <c r="H208" s="89" t="s">
        <v>120</v>
      </c>
      <c r="I208" s="91">
        <v>2.0598130000000001</v>
      </c>
      <c r="J208" s="103">
        <v>448</v>
      </c>
      <c r="K208" s="91"/>
      <c r="L208" s="91">
        <v>3.528773000000001E-2</v>
      </c>
      <c r="M208" s="92">
        <v>1.7886955812689899E-8</v>
      </c>
      <c r="N208" s="92">
        <f t="shared" si="6"/>
        <v>2.7981069826271346E-4</v>
      </c>
      <c r="O208" s="92">
        <f>L208/'סכום נכסי הקרן'!$C$42</f>
        <v>4.7709393164615007E-5</v>
      </c>
    </row>
    <row r="209" spans="2:15">
      <c r="B209" s="87" t="s">
        <v>1401</v>
      </c>
      <c r="C209" s="88" t="s">
        <v>1402</v>
      </c>
      <c r="D209" s="89" t="s">
        <v>1366</v>
      </c>
      <c r="E209" s="89" t="s">
        <v>631</v>
      </c>
      <c r="F209" s="88" t="s">
        <v>1403</v>
      </c>
      <c r="G209" s="89" t="s">
        <v>740</v>
      </c>
      <c r="H209" s="89" t="s">
        <v>120</v>
      </c>
      <c r="I209" s="91">
        <v>4.4260040000000007</v>
      </c>
      <c r="J209" s="103">
        <v>648</v>
      </c>
      <c r="K209" s="91"/>
      <c r="L209" s="91">
        <v>0.10967424300000002</v>
      </c>
      <c r="M209" s="92">
        <v>5.6767293336745531E-8</v>
      </c>
      <c r="N209" s="92">
        <f t="shared" si="6"/>
        <v>8.6965147702231091E-4</v>
      </c>
      <c r="O209" s="92">
        <f>L209/'סכום נכסי הקרן'!$C$42</f>
        <v>1.4828076442770688E-4</v>
      </c>
    </row>
    <row r="210" spans="2:15">
      <c r="B210" s="87" t="s">
        <v>1404</v>
      </c>
      <c r="C210" s="88" t="s">
        <v>1405</v>
      </c>
      <c r="D210" s="89" t="s">
        <v>1344</v>
      </c>
      <c r="E210" s="89" t="s">
        <v>631</v>
      </c>
      <c r="F210" s="88" t="s">
        <v>1406</v>
      </c>
      <c r="G210" s="89" t="s">
        <v>782</v>
      </c>
      <c r="H210" s="89" t="s">
        <v>120</v>
      </c>
      <c r="I210" s="91">
        <v>3.4322440000000007</v>
      </c>
      <c r="J210" s="103">
        <v>163</v>
      </c>
      <c r="K210" s="91"/>
      <c r="L210" s="91">
        <v>2.1393587000000002E-2</v>
      </c>
      <c r="M210" s="92">
        <v>1.2343557786220897E-7</v>
      </c>
      <c r="N210" s="92">
        <f t="shared" si="6"/>
        <v>1.6963841303518554E-4</v>
      </c>
      <c r="O210" s="92">
        <f>L210/'סכום נכסי הקרן'!$C$42</f>
        <v>2.8924361339887729E-5</v>
      </c>
    </row>
    <row r="211" spans="2:15">
      <c r="B211" s="87" t="s">
        <v>1407</v>
      </c>
      <c r="C211" s="88" t="s">
        <v>1408</v>
      </c>
      <c r="D211" s="89" t="s">
        <v>1344</v>
      </c>
      <c r="E211" s="89" t="s">
        <v>631</v>
      </c>
      <c r="F211" s="88" t="s">
        <v>1409</v>
      </c>
      <c r="G211" s="89" t="s">
        <v>1410</v>
      </c>
      <c r="H211" s="89" t="s">
        <v>120</v>
      </c>
      <c r="I211" s="91">
        <v>1.2769660000000003</v>
      </c>
      <c r="J211" s="103">
        <v>12951</v>
      </c>
      <c r="K211" s="91"/>
      <c r="L211" s="91">
        <v>0.63241259100000013</v>
      </c>
      <c r="M211" s="92">
        <v>2.2578064188334291E-8</v>
      </c>
      <c r="N211" s="92">
        <f t="shared" si="6"/>
        <v>5.0146554816034297E-3</v>
      </c>
      <c r="O211" s="92">
        <f>L211/'סכום נכסי הקרן'!$C$42</f>
        <v>8.5502867275032612E-4</v>
      </c>
    </row>
    <row r="212" spans="2:15">
      <c r="B212" s="87" t="s">
        <v>1411</v>
      </c>
      <c r="C212" s="88" t="s">
        <v>1412</v>
      </c>
      <c r="D212" s="89" t="s">
        <v>111</v>
      </c>
      <c r="E212" s="89" t="s">
        <v>631</v>
      </c>
      <c r="F212" s="88" t="s">
        <v>1413</v>
      </c>
      <c r="G212" s="89" t="s">
        <v>740</v>
      </c>
      <c r="H212" s="89" t="s">
        <v>124</v>
      </c>
      <c r="I212" s="91">
        <v>37.093700000000005</v>
      </c>
      <c r="J212" s="103">
        <v>3.7</v>
      </c>
      <c r="K212" s="91"/>
      <c r="L212" s="91">
        <v>3.4001490000000003E-3</v>
      </c>
      <c r="M212" s="92">
        <v>6.7042780902242935E-8</v>
      </c>
      <c r="N212" s="92">
        <f t="shared" si="6"/>
        <v>2.6961158053727649E-5</v>
      </c>
      <c r="O212" s="92">
        <f>L212/'סכום נכסי הקרן'!$C$42</f>
        <v>4.5970382753232509E-6</v>
      </c>
    </row>
    <row r="213" spans="2:15">
      <c r="B213" s="87" t="s">
        <v>1414</v>
      </c>
      <c r="C213" s="88" t="s">
        <v>1415</v>
      </c>
      <c r="D213" s="89" t="s">
        <v>1344</v>
      </c>
      <c r="E213" s="89" t="s">
        <v>631</v>
      </c>
      <c r="F213" s="88" t="s">
        <v>1416</v>
      </c>
      <c r="G213" s="89" t="s">
        <v>1346</v>
      </c>
      <c r="H213" s="89" t="s">
        <v>120</v>
      </c>
      <c r="I213" s="91">
        <v>2.5898100000000004</v>
      </c>
      <c r="J213" s="103">
        <v>1361</v>
      </c>
      <c r="K213" s="91"/>
      <c r="L213" s="91">
        <v>0.13478570900000003</v>
      </c>
      <c r="M213" s="92">
        <v>3.7571987369837428E-8</v>
      </c>
      <c r="N213" s="92">
        <f t="shared" si="6"/>
        <v>1.0687704579219152E-3</v>
      </c>
      <c r="O213" s="92">
        <f>L213/'סכום נכסי הקרן'!$C$42</f>
        <v>1.8223173844428043E-4</v>
      </c>
    </row>
    <row r="214" spans="2:15">
      <c r="B214" s="87" t="s">
        <v>1417</v>
      </c>
      <c r="C214" s="88" t="s">
        <v>1418</v>
      </c>
      <c r="D214" s="89" t="s">
        <v>1366</v>
      </c>
      <c r="E214" s="89" t="s">
        <v>631</v>
      </c>
      <c r="F214" s="88" t="s">
        <v>653</v>
      </c>
      <c r="G214" s="89" t="s">
        <v>654</v>
      </c>
      <c r="H214" s="89" t="s">
        <v>120</v>
      </c>
      <c r="I214" s="91">
        <v>75.366589000000019</v>
      </c>
      <c r="J214" s="103">
        <v>1020</v>
      </c>
      <c r="K214" s="91"/>
      <c r="L214" s="91">
        <v>2.9396587380000003</v>
      </c>
      <c r="M214" s="92">
        <v>6.7267224003771171E-8</v>
      </c>
      <c r="N214" s="92">
        <f t="shared" si="6"/>
        <v>2.3309744325686773E-2</v>
      </c>
      <c r="O214" s="92">
        <f>L214/'סכום נכסי הקרן'!$C$42</f>
        <v>3.9744504534873163E-3</v>
      </c>
    </row>
    <row r="215" spans="2:15">
      <c r="B215" s="87" t="s">
        <v>1419</v>
      </c>
      <c r="C215" s="88" t="s">
        <v>1420</v>
      </c>
      <c r="D215" s="89" t="s">
        <v>1344</v>
      </c>
      <c r="E215" s="89" t="s">
        <v>631</v>
      </c>
      <c r="F215" s="88" t="s">
        <v>920</v>
      </c>
      <c r="G215" s="89" t="s">
        <v>921</v>
      </c>
      <c r="H215" s="89" t="s">
        <v>120</v>
      </c>
      <c r="I215" s="91">
        <v>3.6084250000000004</v>
      </c>
      <c r="J215" s="103">
        <v>2456</v>
      </c>
      <c r="K215" s="91"/>
      <c r="L215" s="91">
        <v>0.33889403199999996</v>
      </c>
      <c r="M215" s="92">
        <v>3.2663741530175075E-8</v>
      </c>
      <c r="N215" s="92">
        <f t="shared" si="6"/>
        <v>2.6872279891901893E-3</v>
      </c>
      <c r="O215" s="92">
        <f>L215/'סכום נכסי הקרן'!$C$42</f>
        <v>4.5818840185610167E-4</v>
      </c>
    </row>
    <row r="216" spans="2:15">
      <c r="B216" s="87" t="s">
        <v>1421</v>
      </c>
      <c r="C216" s="88" t="s">
        <v>1422</v>
      </c>
      <c r="D216" s="89" t="s">
        <v>1344</v>
      </c>
      <c r="E216" s="89" t="s">
        <v>631</v>
      </c>
      <c r="F216" s="88" t="s">
        <v>1423</v>
      </c>
      <c r="G216" s="89" t="s">
        <v>782</v>
      </c>
      <c r="H216" s="89" t="s">
        <v>120</v>
      </c>
      <c r="I216" s="91">
        <v>1.8081140000000002</v>
      </c>
      <c r="J216" s="103">
        <v>1401</v>
      </c>
      <c r="K216" s="91"/>
      <c r="L216" s="91">
        <v>9.6868348000000007E-2</v>
      </c>
      <c r="M216" s="92">
        <v>5.8691681942691648E-8</v>
      </c>
      <c r="N216" s="92">
        <f t="shared" si="6"/>
        <v>7.6810835079036018E-4</v>
      </c>
      <c r="O216" s="92">
        <f>L216/'סכום נכסי הקרן'!$C$42</f>
        <v>1.3096705568589273E-4</v>
      </c>
    </row>
    <row r="217" spans="2:15">
      <c r="B217" s="87" t="s">
        <v>1426</v>
      </c>
      <c r="C217" s="88" t="s">
        <v>1427</v>
      </c>
      <c r="D217" s="89" t="s">
        <v>1344</v>
      </c>
      <c r="E217" s="89" t="s">
        <v>631</v>
      </c>
      <c r="F217" s="88" t="s">
        <v>1428</v>
      </c>
      <c r="G217" s="89" t="s">
        <v>740</v>
      </c>
      <c r="H217" s="89" t="s">
        <v>120</v>
      </c>
      <c r="I217" s="91">
        <v>0.70292300000000008</v>
      </c>
      <c r="J217" s="103">
        <v>9180</v>
      </c>
      <c r="K217" s="91"/>
      <c r="L217" s="91">
        <v>0.24675627800000008</v>
      </c>
      <c r="M217" s="92">
        <v>1.2297229191998585E-8</v>
      </c>
      <c r="N217" s="92">
        <f t="shared" si="6"/>
        <v>1.9566304335214605E-3</v>
      </c>
      <c r="O217" s="92">
        <f>L217/'סכום נכסי הקרן'!$C$42</f>
        <v>3.3361716049570324E-4</v>
      </c>
    </row>
    <row r="218" spans="2:15">
      <c r="B218" s="87" t="s">
        <v>1429</v>
      </c>
      <c r="C218" s="88" t="s">
        <v>1430</v>
      </c>
      <c r="D218" s="89" t="s">
        <v>1366</v>
      </c>
      <c r="E218" s="89" t="s">
        <v>631</v>
      </c>
      <c r="F218" s="88" t="s">
        <v>1431</v>
      </c>
      <c r="G218" s="89" t="s">
        <v>1432</v>
      </c>
      <c r="H218" s="89" t="s">
        <v>120</v>
      </c>
      <c r="I218" s="91">
        <v>3.0957900000000005</v>
      </c>
      <c r="J218" s="103">
        <v>1045</v>
      </c>
      <c r="K218" s="91"/>
      <c r="L218" s="91">
        <v>0.12371024500000001</v>
      </c>
      <c r="M218" s="92">
        <v>2.5751409259532299E-8</v>
      </c>
      <c r="N218" s="92">
        <f t="shared" si="6"/>
        <v>9.8094861969589284E-4</v>
      </c>
      <c r="O218" s="92">
        <f>L218/'סכום נכסי הקרן'!$C$42</f>
        <v>1.6725759115692189E-4</v>
      </c>
    </row>
    <row r="219" spans="2:15">
      <c r="B219" s="93"/>
      <c r="C219" s="88"/>
      <c r="D219" s="88"/>
      <c r="E219" s="88"/>
      <c r="F219" s="88"/>
      <c r="G219" s="88"/>
      <c r="H219" s="88"/>
      <c r="I219" s="91"/>
      <c r="J219" s="103"/>
      <c r="K219" s="88"/>
      <c r="L219" s="88"/>
      <c r="M219" s="88"/>
      <c r="N219" s="92"/>
      <c r="O219" s="88"/>
    </row>
    <row r="220" spans="2:15">
      <c r="B220" s="86" t="s">
        <v>56</v>
      </c>
      <c r="C220" s="81"/>
      <c r="D220" s="82"/>
      <c r="E220" s="82"/>
      <c r="F220" s="81"/>
      <c r="G220" s="82"/>
      <c r="H220" s="82"/>
      <c r="I220" s="84"/>
      <c r="J220" s="101"/>
      <c r="K220" s="84">
        <v>4.4155260000000003E-3</v>
      </c>
      <c r="L220" s="84">
        <f>SUM(L221:L268)</f>
        <v>25.60574763000001</v>
      </c>
      <c r="M220" s="85"/>
      <c r="N220" s="85">
        <f t="shared" si="6"/>
        <v>0.20303834006577134</v>
      </c>
      <c r="O220" s="85">
        <f>L220/'סכום נכסי הקרן'!$C$42</f>
        <v>3.4619248133942848E-2</v>
      </c>
    </row>
    <row r="221" spans="2:15">
      <c r="B221" s="87" t="s">
        <v>1433</v>
      </c>
      <c r="C221" s="88" t="s">
        <v>1434</v>
      </c>
      <c r="D221" s="89" t="s">
        <v>1344</v>
      </c>
      <c r="E221" s="89" t="s">
        <v>631</v>
      </c>
      <c r="F221" s="88"/>
      <c r="G221" s="89" t="s">
        <v>740</v>
      </c>
      <c r="H221" s="89" t="s">
        <v>120</v>
      </c>
      <c r="I221" s="91">
        <v>0.22624800000000003</v>
      </c>
      <c r="J221" s="103">
        <v>50990</v>
      </c>
      <c r="K221" s="91"/>
      <c r="L221" s="91">
        <v>0.44115138200000009</v>
      </c>
      <c r="M221" s="92">
        <v>4.9692071161871298E-10</v>
      </c>
      <c r="N221" s="92">
        <f t="shared" ref="N221:N268" si="7">IFERROR(L221/$L$11,0)</f>
        <v>3.4980679187066165E-3</v>
      </c>
      <c r="O221" s="92">
        <f>L221/'סכום נכסי הקרן'!$C$42</f>
        <v>5.9644144661476564E-4</v>
      </c>
    </row>
    <row r="222" spans="2:15">
      <c r="B222" s="87" t="s">
        <v>1435</v>
      </c>
      <c r="C222" s="88" t="s">
        <v>1436</v>
      </c>
      <c r="D222" s="89" t="s">
        <v>1366</v>
      </c>
      <c r="E222" s="89" t="s">
        <v>631</v>
      </c>
      <c r="F222" s="88"/>
      <c r="G222" s="89" t="s">
        <v>694</v>
      </c>
      <c r="H222" s="89" t="s">
        <v>120</v>
      </c>
      <c r="I222" s="91">
        <v>1.0901040000000002</v>
      </c>
      <c r="J222" s="103">
        <v>11828</v>
      </c>
      <c r="K222" s="91"/>
      <c r="L222" s="91">
        <v>0.49305700400000008</v>
      </c>
      <c r="M222" s="92">
        <v>1.4558062591666983E-8</v>
      </c>
      <c r="N222" s="92">
        <f t="shared" si="7"/>
        <v>3.9096486107936526E-3</v>
      </c>
      <c r="O222" s="92">
        <f>L222/'סכום נכסי הקרן'!$C$42</f>
        <v>6.6661840975328112E-4</v>
      </c>
    </row>
    <row r="223" spans="2:15">
      <c r="B223" s="87" t="s">
        <v>1437</v>
      </c>
      <c r="C223" s="88" t="s">
        <v>1438</v>
      </c>
      <c r="D223" s="89" t="s">
        <v>28</v>
      </c>
      <c r="E223" s="89" t="s">
        <v>631</v>
      </c>
      <c r="F223" s="88"/>
      <c r="G223" s="89" t="s">
        <v>694</v>
      </c>
      <c r="H223" s="89" t="s">
        <v>122</v>
      </c>
      <c r="I223" s="91">
        <v>0.96462900000000007</v>
      </c>
      <c r="J223" s="103">
        <v>12698</v>
      </c>
      <c r="K223" s="91"/>
      <c r="L223" s="91">
        <v>0.49645846300000007</v>
      </c>
      <c r="M223" s="92">
        <v>1.2204382040780335E-9</v>
      </c>
      <c r="N223" s="92">
        <f t="shared" si="7"/>
        <v>3.9366201563677651E-3</v>
      </c>
      <c r="O223" s="92">
        <f>L223/'סכום נכסי הקרן'!$C$42</f>
        <v>6.7121721916279316E-4</v>
      </c>
    </row>
    <row r="224" spans="2:15">
      <c r="B224" s="87" t="s">
        <v>1439</v>
      </c>
      <c r="C224" s="88" t="s">
        <v>1440</v>
      </c>
      <c r="D224" s="89" t="s">
        <v>1344</v>
      </c>
      <c r="E224" s="89" t="s">
        <v>631</v>
      </c>
      <c r="F224" s="88"/>
      <c r="G224" s="89" t="s">
        <v>774</v>
      </c>
      <c r="H224" s="89" t="s">
        <v>120</v>
      </c>
      <c r="I224" s="91">
        <v>2.4334450000000003</v>
      </c>
      <c r="J224" s="103">
        <v>13185</v>
      </c>
      <c r="K224" s="91"/>
      <c r="L224" s="91">
        <v>1.2269295080000002</v>
      </c>
      <c r="M224" s="92">
        <v>4.1948715738665751E-10</v>
      </c>
      <c r="N224" s="92">
        <f t="shared" si="7"/>
        <v>9.7288208210788117E-3</v>
      </c>
      <c r="O224" s="92">
        <f>L224/'סכום נכסי הקרן'!$C$42</f>
        <v>1.6588219838011584E-3</v>
      </c>
    </row>
    <row r="225" spans="2:15">
      <c r="B225" s="87" t="s">
        <v>1441</v>
      </c>
      <c r="C225" s="88" t="s">
        <v>1442</v>
      </c>
      <c r="D225" s="89" t="s">
        <v>1344</v>
      </c>
      <c r="E225" s="89" t="s">
        <v>631</v>
      </c>
      <c r="F225" s="88"/>
      <c r="G225" s="89" t="s">
        <v>1371</v>
      </c>
      <c r="H225" s="89" t="s">
        <v>120</v>
      </c>
      <c r="I225" s="91">
        <v>4.0518960000000011</v>
      </c>
      <c r="J225" s="103">
        <v>12712</v>
      </c>
      <c r="K225" s="91"/>
      <c r="L225" s="91">
        <v>1.9696545230000004</v>
      </c>
      <c r="M225" s="92">
        <v>3.9271117127299154E-10</v>
      </c>
      <c r="N225" s="92">
        <f t="shared" si="7"/>
        <v>1.5618188175236598E-2</v>
      </c>
      <c r="O225" s="92">
        <f>L225/'סכום נכסי הקרן'!$C$42</f>
        <v>2.662994248603388E-3</v>
      </c>
    </row>
    <row r="226" spans="2:15">
      <c r="B226" s="87" t="s">
        <v>1443</v>
      </c>
      <c r="C226" s="88" t="s">
        <v>1444</v>
      </c>
      <c r="D226" s="89" t="s">
        <v>1344</v>
      </c>
      <c r="E226" s="89" t="s">
        <v>631</v>
      </c>
      <c r="F226" s="88"/>
      <c r="G226" s="89" t="s">
        <v>1410</v>
      </c>
      <c r="H226" s="89" t="s">
        <v>120</v>
      </c>
      <c r="I226" s="91">
        <v>1.7997000000000003</v>
      </c>
      <c r="J226" s="103">
        <v>13845</v>
      </c>
      <c r="K226" s="91"/>
      <c r="L226" s="91">
        <v>0.95282021000000006</v>
      </c>
      <c r="M226" s="92">
        <v>2.1513773718747252E-9</v>
      </c>
      <c r="N226" s="92">
        <f t="shared" si="7"/>
        <v>7.5552972174442847E-3</v>
      </c>
      <c r="O226" s="92">
        <f>L226/'סכום נכסי הקרן'!$C$42</f>
        <v>1.2882232440024062E-3</v>
      </c>
    </row>
    <row r="227" spans="2:15">
      <c r="B227" s="87" t="s">
        <v>1445</v>
      </c>
      <c r="C227" s="88" t="s">
        <v>1446</v>
      </c>
      <c r="D227" s="89" t="s">
        <v>28</v>
      </c>
      <c r="E227" s="89" t="s">
        <v>631</v>
      </c>
      <c r="F227" s="88"/>
      <c r="G227" s="89" t="s">
        <v>689</v>
      </c>
      <c r="H227" s="89" t="s">
        <v>122</v>
      </c>
      <c r="I227" s="91">
        <v>91.47920000000002</v>
      </c>
      <c r="J227" s="103">
        <v>189.3</v>
      </c>
      <c r="K227" s="91"/>
      <c r="L227" s="91">
        <v>0.70187583600000014</v>
      </c>
      <c r="M227" s="92">
        <v>5.9517030467382423E-8</v>
      </c>
      <c r="N227" s="92">
        <f t="shared" si="7"/>
        <v>5.5654576750866587E-3</v>
      </c>
      <c r="O227" s="92">
        <f>L227/'סכום נכסי הקרן'!$C$42</f>
        <v>9.4894373235305423E-4</v>
      </c>
    </row>
    <row r="228" spans="2:15">
      <c r="B228" s="87" t="s">
        <v>1447</v>
      </c>
      <c r="C228" s="88" t="s">
        <v>1448</v>
      </c>
      <c r="D228" s="89" t="s">
        <v>28</v>
      </c>
      <c r="E228" s="89" t="s">
        <v>631</v>
      </c>
      <c r="F228" s="88"/>
      <c r="G228" s="89" t="s">
        <v>1410</v>
      </c>
      <c r="H228" s="89" t="s">
        <v>122</v>
      </c>
      <c r="I228" s="91">
        <v>0.38393600000000006</v>
      </c>
      <c r="J228" s="103">
        <v>55910</v>
      </c>
      <c r="K228" s="91"/>
      <c r="L228" s="91">
        <v>0.87003284300000017</v>
      </c>
      <c r="M228" s="92">
        <v>9.5236812917677479E-10</v>
      </c>
      <c r="N228" s="92">
        <f t="shared" si="7"/>
        <v>6.8988426660293459E-3</v>
      </c>
      <c r="O228" s="92">
        <f>L228/'סכום נכסי הקרן'!$C$42</f>
        <v>1.1762938271409002E-3</v>
      </c>
    </row>
    <row r="229" spans="2:15">
      <c r="B229" s="87" t="s">
        <v>1449</v>
      </c>
      <c r="C229" s="88" t="s">
        <v>1450</v>
      </c>
      <c r="D229" s="89" t="s">
        <v>1366</v>
      </c>
      <c r="E229" s="89" t="s">
        <v>631</v>
      </c>
      <c r="F229" s="88"/>
      <c r="G229" s="89" t="s">
        <v>682</v>
      </c>
      <c r="H229" s="89" t="s">
        <v>120</v>
      </c>
      <c r="I229" s="91">
        <v>5.0391600000000007</v>
      </c>
      <c r="J229" s="103">
        <v>2738</v>
      </c>
      <c r="K229" s="91"/>
      <c r="L229" s="91">
        <v>0.52760569600000007</v>
      </c>
      <c r="M229" s="92">
        <v>6.3414601700792982E-10</v>
      </c>
      <c r="N229" s="92">
        <f t="shared" si="7"/>
        <v>4.1835991775369197E-3</v>
      </c>
      <c r="O229" s="92">
        <f>L229/'סכום נכסי הקרן'!$C$42</f>
        <v>7.1332861553730835E-4</v>
      </c>
    </row>
    <row r="230" spans="2:15">
      <c r="B230" s="87" t="s">
        <v>1451</v>
      </c>
      <c r="C230" s="88" t="s">
        <v>1452</v>
      </c>
      <c r="D230" s="89" t="s">
        <v>1366</v>
      </c>
      <c r="E230" s="89" t="s">
        <v>631</v>
      </c>
      <c r="F230" s="88"/>
      <c r="G230" s="89" t="s">
        <v>707</v>
      </c>
      <c r="H230" s="89" t="s">
        <v>120</v>
      </c>
      <c r="I230" s="91">
        <v>2.4000000000000003E-4</v>
      </c>
      <c r="J230" s="103">
        <v>53147700</v>
      </c>
      <c r="K230" s="91"/>
      <c r="L230" s="91">
        <v>0.48768703700000005</v>
      </c>
      <c r="M230" s="92">
        <v>4.1715914621428082E-10</v>
      </c>
      <c r="N230" s="92">
        <f t="shared" si="7"/>
        <v>3.8670679682893672E-3</v>
      </c>
      <c r="O230" s="92">
        <f>L230/'סכום נכסי הקרן'!$C$42</f>
        <v>6.5935815620667983E-4</v>
      </c>
    </row>
    <row r="231" spans="2:15">
      <c r="B231" s="87" t="s">
        <v>1453</v>
      </c>
      <c r="C231" s="88" t="s">
        <v>1454</v>
      </c>
      <c r="D231" s="89" t="s">
        <v>1366</v>
      </c>
      <c r="E231" s="89" t="s">
        <v>631</v>
      </c>
      <c r="F231" s="88"/>
      <c r="G231" s="89" t="s">
        <v>707</v>
      </c>
      <c r="H231" s="89" t="s">
        <v>120</v>
      </c>
      <c r="I231" s="91">
        <v>0.12340800000000002</v>
      </c>
      <c r="J231" s="103">
        <v>64649</v>
      </c>
      <c r="K231" s="91"/>
      <c r="L231" s="91">
        <v>0.30508651300000006</v>
      </c>
      <c r="M231" s="92">
        <v>8.2656278406021155E-10</v>
      </c>
      <c r="N231" s="92">
        <f t="shared" si="7"/>
        <v>2.4191544832457739E-3</v>
      </c>
      <c r="O231" s="92">
        <f>L231/'סכום נכסי הקרן'!$C$42</f>
        <v>4.1248026999578686E-4</v>
      </c>
    </row>
    <row r="232" spans="2:15">
      <c r="B232" s="87" t="s">
        <v>1455</v>
      </c>
      <c r="C232" s="88" t="s">
        <v>1456</v>
      </c>
      <c r="D232" s="89" t="s">
        <v>1366</v>
      </c>
      <c r="E232" s="89" t="s">
        <v>631</v>
      </c>
      <c r="F232" s="88"/>
      <c r="G232" s="89" t="s">
        <v>694</v>
      </c>
      <c r="H232" s="89" t="s">
        <v>120</v>
      </c>
      <c r="I232" s="91">
        <v>1.018116</v>
      </c>
      <c r="J232" s="103">
        <v>19168</v>
      </c>
      <c r="K232" s="91"/>
      <c r="L232" s="91">
        <v>0.7462630640000002</v>
      </c>
      <c r="M232" s="92">
        <v>1.6878481455366227E-9</v>
      </c>
      <c r="N232" s="92">
        <f t="shared" si="7"/>
        <v>5.9174219771436706E-3</v>
      </c>
      <c r="O232" s="92">
        <f>L232/'סכום נכסי הקרן'!$C$42</f>
        <v>1.0089557453711602E-3</v>
      </c>
    </row>
    <row r="233" spans="2:15">
      <c r="B233" s="87" t="s">
        <v>1457</v>
      </c>
      <c r="C233" s="88" t="s">
        <v>1458</v>
      </c>
      <c r="D233" s="89" t="s">
        <v>1344</v>
      </c>
      <c r="E233" s="89" t="s">
        <v>631</v>
      </c>
      <c r="F233" s="88"/>
      <c r="G233" s="89" t="s">
        <v>1410</v>
      </c>
      <c r="H233" s="89" t="s">
        <v>120</v>
      </c>
      <c r="I233" s="91">
        <v>0.26738400000000007</v>
      </c>
      <c r="J233" s="103">
        <v>83058</v>
      </c>
      <c r="K233" s="91"/>
      <c r="L233" s="91">
        <v>0.84924846200000015</v>
      </c>
      <c r="M233" s="92">
        <v>6.478337758895587E-10</v>
      </c>
      <c r="N233" s="92">
        <f t="shared" si="7"/>
        <v>6.7340348940199742E-3</v>
      </c>
      <c r="O233" s="92">
        <f>L233/'סכום נכסי הקרן'!$C$42</f>
        <v>1.1481931189113782E-3</v>
      </c>
    </row>
    <row r="234" spans="2:15">
      <c r="B234" s="87" t="s">
        <v>1459</v>
      </c>
      <c r="C234" s="88" t="s">
        <v>1460</v>
      </c>
      <c r="D234" s="89" t="s">
        <v>1344</v>
      </c>
      <c r="E234" s="89" t="s">
        <v>631</v>
      </c>
      <c r="F234" s="88"/>
      <c r="G234" s="89" t="s">
        <v>707</v>
      </c>
      <c r="H234" s="89" t="s">
        <v>120</v>
      </c>
      <c r="I234" s="91">
        <v>2.7890000000000001</v>
      </c>
      <c r="J234" s="103">
        <v>1066.6199999999999</v>
      </c>
      <c r="K234" s="91"/>
      <c r="L234" s="91">
        <v>0.11375647400000001</v>
      </c>
      <c r="M234" s="92">
        <v>2.4282727919390748E-7</v>
      </c>
      <c r="N234" s="92">
        <f t="shared" si="7"/>
        <v>9.0202113941146688E-4</v>
      </c>
      <c r="O234" s="92">
        <f>L234/'סכום נכסי הקרן'!$C$42</f>
        <v>1.5379998495472234E-4</v>
      </c>
    </row>
    <row r="235" spans="2:15">
      <c r="B235" s="87" t="s">
        <v>1461</v>
      </c>
      <c r="C235" s="88" t="s">
        <v>1462</v>
      </c>
      <c r="D235" s="89" t="s">
        <v>113</v>
      </c>
      <c r="E235" s="89" t="s">
        <v>631</v>
      </c>
      <c r="F235" s="88"/>
      <c r="G235" s="89" t="s">
        <v>743</v>
      </c>
      <c r="H235" s="89" t="s">
        <v>1463</v>
      </c>
      <c r="I235" s="91">
        <v>0.42164400000000007</v>
      </c>
      <c r="J235" s="103">
        <v>11200</v>
      </c>
      <c r="K235" s="91"/>
      <c r="L235" s="91">
        <v>0.19834133800000003</v>
      </c>
      <c r="M235" s="92">
        <v>8.0774712643678175E-10</v>
      </c>
      <c r="N235" s="92">
        <f t="shared" si="7"/>
        <v>1.5727287722996309E-3</v>
      </c>
      <c r="O235" s="92">
        <f>L235/'סכום נכסי הקרן'!$C$42</f>
        <v>2.6815963722908202E-4</v>
      </c>
    </row>
    <row r="236" spans="2:15">
      <c r="B236" s="87" t="s">
        <v>1464</v>
      </c>
      <c r="C236" s="88" t="s">
        <v>1465</v>
      </c>
      <c r="D236" s="89" t="s">
        <v>1344</v>
      </c>
      <c r="E236" s="89" t="s">
        <v>631</v>
      </c>
      <c r="F236" s="88"/>
      <c r="G236" s="89" t="s">
        <v>1466</v>
      </c>
      <c r="H236" s="89" t="s">
        <v>120</v>
      </c>
      <c r="I236" s="91">
        <v>0.23310400000000006</v>
      </c>
      <c r="J236" s="103">
        <v>56496</v>
      </c>
      <c r="K236" s="91"/>
      <c r="L236" s="91">
        <v>0.50359952299999999</v>
      </c>
      <c r="M236" s="92">
        <v>5.2644011987542723E-10</v>
      </c>
      <c r="N236" s="92">
        <f t="shared" si="7"/>
        <v>3.9932445123389742E-3</v>
      </c>
      <c r="O236" s="92">
        <f>L236/'סכום נכסי הקרן'!$C$42</f>
        <v>6.808720096282638E-4</v>
      </c>
    </row>
    <row r="237" spans="2:15">
      <c r="B237" s="87" t="s">
        <v>1467</v>
      </c>
      <c r="C237" s="88" t="s">
        <v>1468</v>
      </c>
      <c r="D237" s="89" t="s">
        <v>1344</v>
      </c>
      <c r="E237" s="89" t="s">
        <v>631</v>
      </c>
      <c r="F237" s="88"/>
      <c r="G237" s="89" t="s">
        <v>740</v>
      </c>
      <c r="H237" s="89" t="s">
        <v>120</v>
      </c>
      <c r="I237" s="91">
        <v>0.19160400000000002</v>
      </c>
      <c r="J237" s="103">
        <v>16738</v>
      </c>
      <c r="K237" s="91"/>
      <c r="L237" s="91">
        <v>0.12263846300000002</v>
      </c>
      <c r="M237" s="92">
        <v>8.4759392880966569E-10</v>
      </c>
      <c r="N237" s="92">
        <f t="shared" si="7"/>
        <v>9.7245002628097482E-4</v>
      </c>
      <c r="O237" s="92">
        <f>L237/'סכום נכסי הקרן'!$C$42</f>
        <v>1.6580853028435352E-4</v>
      </c>
    </row>
    <row r="238" spans="2:15">
      <c r="B238" s="87" t="s">
        <v>1469</v>
      </c>
      <c r="C238" s="88" t="s">
        <v>1470</v>
      </c>
      <c r="D238" s="89" t="s">
        <v>1366</v>
      </c>
      <c r="E238" s="89" t="s">
        <v>631</v>
      </c>
      <c r="F238" s="88"/>
      <c r="G238" s="89" t="s">
        <v>743</v>
      </c>
      <c r="H238" s="89" t="s">
        <v>120</v>
      </c>
      <c r="I238" s="91">
        <v>0.53134000000000015</v>
      </c>
      <c r="J238" s="103">
        <v>10747</v>
      </c>
      <c r="K238" s="91"/>
      <c r="L238" s="91">
        <v>0.21836229200000001</v>
      </c>
      <c r="M238" s="92">
        <v>1.5706337472585154E-9</v>
      </c>
      <c r="N238" s="92">
        <f t="shared" si="7"/>
        <v>1.7314830225340797E-3</v>
      </c>
      <c r="O238" s="92">
        <f>L238/'סכום נכסי הקרן'!$C$42</f>
        <v>2.9522818388585676E-4</v>
      </c>
    </row>
    <row r="239" spans="2:15">
      <c r="B239" s="87" t="s">
        <v>1471</v>
      </c>
      <c r="C239" s="88" t="s">
        <v>1472</v>
      </c>
      <c r="D239" s="89" t="s">
        <v>1344</v>
      </c>
      <c r="E239" s="89" t="s">
        <v>631</v>
      </c>
      <c r="F239" s="88"/>
      <c r="G239" s="89" t="s">
        <v>740</v>
      </c>
      <c r="H239" s="89" t="s">
        <v>120</v>
      </c>
      <c r="I239" s="91">
        <v>0.63760800000000006</v>
      </c>
      <c r="J239" s="103">
        <v>9109</v>
      </c>
      <c r="K239" s="91"/>
      <c r="L239" s="91">
        <v>0.22209682100000006</v>
      </c>
      <c r="M239" s="92">
        <v>2.131992358173914E-9</v>
      </c>
      <c r="N239" s="92">
        <f t="shared" si="7"/>
        <v>1.7610956149896545E-3</v>
      </c>
      <c r="O239" s="92">
        <f>L239/'סכום נכסי הקרן'!$C$42</f>
        <v>3.0027730754288027E-4</v>
      </c>
    </row>
    <row r="240" spans="2:15">
      <c r="B240" s="87" t="s">
        <v>1473</v>
      </c>
      <c r="C240" s="88" t="s">
        <v>1474</v>
      </c>
      <c r="D240" s="89" t="s">
        <v>1366</v>
      </c>
      <c r="E240" s="89" t="s">
        <v>631</v>
      </c>
      <c r="F240" s="88"/>
      <c r="G240" s="89" t="s">
        <v>740</v>
      </c>
      <c r="H240" s="89" t="s">
        <v>120</v>
      </c>
      <c r="I240" s="91">
        <v>1.1483800000000002</v>
      </c>
      <c r="J240" s="103">
        <v>4673</v>
      </c>
      <c r="K240" s="91"/>
      <c r="L240" s="91">
        <v>0.20521036100000004</v>
      </c>
      <c r="M240" s="92">
        <v>3.9155095783167557E-9</v>
      </c>
      <c r="N240" s="92">
        <f t="shared" si="7"/>
        <v>1.6271960367570681E-3</v>
      </c>
      <c r="O240" s="92">
        <f>L240/'סכום נכסי הקרן'!$C$42</f>
        <v>2.7744663072409523E-4</v>
      </c>
    </row>
    <row r="241" spans="2:15">
      <c r="B241" s="87" t="s">
        <v>1475</v>
      </c>
      <c r="C241" s="88" t="s">
        <v>1476</v>
      </c>
      <c r="D241" s="89" t="s">
        <v>28</v>
      </c>
      <c r="E241" s="89" t="s">
        <v>631</v>
      </c>
      <c r="F241" s="88"/>
      <c r="G241" s="89" t="s">
        <v>694</v>
      </c>
      <c r="H241" s="89" t="s">
        <v>122</v>
      </c>
      <c r="I241" s="91">
        <v>1.0455399999999999</v>
      </c>
      <c r="J241" s="103">
        <v>9004</v>
      </c>
      <c r="K241" s="91"/>
      <c r="L241" s="91">
        <v>0.38156054300000003</v>
      </c>
      <c r="M241" s="92">
        <v>1.0668775510204081E-8</v>
      </c>
      <c r="N241" s="92">
        <f t="shared" si="7"/>
        <v>3.0255480294802211E-3</v>
      </c>
      <c r="O241" s="92">
        <f>L241/'סכום נכסי הקרן'!$C$42</f>
        <v>5.1587398685296526E-4</v>
      </c>
    </row>
    <row r="242" spans="2:15">
      <c r="B242" s="87" t="s">
        <v>1360</v>
      </c>
      <c r="C242" s="88" t="s">
        <v>1361</v>
      </c>
      <c r="D242" s="89" t="s">
        <v>109</v>
      </c>
      <c r="E242" s="89" t="s">
        <v>631</v>
      </c>
      <c r="F242" s="88"/>
      <c r="G242" s="89" t="s">
        <v>115</v>
      </c>
      <c r="H242" s="89" t="s">
        <v>123</v>
      </c>
      <c r="I242" s="91">
        <v>11.067569000000002</v>
      </c>
      <c r="J242" s="103">
        <v>1143</v>
      </c>
      <c r="K242" s="91"/>
      <c r="L242" s="91">
        <v>0.59176518300000003</v>
      </c>
      <c r="M242" s="92">
        <v>6.1809640050042534E-8</v>
      </c>
      <c r="N242" s="92">
        <f t="shared" si="7"/>
        <v>4.6923457264831823E-3</v>
      </c>
      <c r="O242" s="92">
        <f>L242/'סכום נכסי הקרן'!$C$42</f>
        <v>8.0007293687855085E-4</v>
      </c>
    </row>
    <row r="243" spans="2:15">
      <c r="B243" s="87" t="s">
        <v>1477</v>
      </c>
      <c r="C243" s="88" t="s">
        <v>1478</v>
      </c>
      <c r="D243" s="89" t="s">
        <v>1344</v>
      </c>
      <c r="E243" s="89" t="s">
        <v>631</v>
      </c>
      <c r="F243" s="88"/>
      <c r="G243" s="89" t="s">
        <v>740</v>
      </c>
      <c r="H243" s="89" t="s">
        <v>120</v>
      </c>
      <c r="I243" s="91">
        <v>0.60033200000000009</v>
      </c>
      <c r="J243" s="103">
        <v>5868</v>
      </c>
      <c r="K243" s="91"/>
      <c r="L243" s="91">
        <v>0.13470994600000002</v>
      </c>
      <c r="M243" s="92">
        <v>7.6442603386678617E-10</v>
      </c>
      <c r="N243" s="92">
        <f t="shared" si="7"/>
        <v>1.0681697024204284E-3</v>
      </c>
      <c r="O243" s="92">
        <f>L243/'סכום נכסי הקרן'!$C$42</f>
        <v>1.8212930604768446E-4</v>
      </c>
    </row>
    <row r="244" spans="2:15">
      <c r="B244" s="87" t="s">
        <v>1479</v>
      </c>
      <c r="C244" s="88" t="s">
        <v>1480</v>
      </c>
      <c r="D244" s="89" t="s">
        <v>1366</v>
      </c>
      <c r="E244" s="89" t="s">
        <v>631</v>
      </c>
      <c r="F244" s="88"/>
      <c r="G244" s="89" t="s">
        <v>707</v>
      </c>
      <c r="H244" s="89" t="s">
        <v>120</v>
      </c>
      <c r="I244" s="91">
        <v>0.50048800000000015</v>
      </c>
      <c r="J244" s="103">
        <v>32357</v>
      </c>
      <c r="K244" s="91"/>
      <c r="L244" s="91">
        <v>0.61926965800000011</v>
      </c>
      <c r="M244" s="92">
        <v>1.5181434642237037E-9</v>
      </c>
      <c r="N244" s="92">
        <f t="shared" si="7"/>
        <v>4.9104398446114762E-3</v>
      </c>
      <c r="O244" s="92">
        <f>L244/'סכום נכסי הקרן'!$C$42</f>
        <v>8.3725928498202271E-4</v>
      </c>
    </row>
    <row r="245" spans="2:15">
      <c r="B245" s="87" t="s">
        <v>1481</v>
      </c>
      <c r="C245" s="88" t="s">
        <v>1482</v>
      </c>
      <c r="D245" s="89" t="s">
        <v>1366</v>
      </c>
      <c r="E245" s="89" t="s">
        <v>631</v>
      </c>
      <c r="F245" s="88"/>
      <c r="G245" s="89" t="s">
        <v>682</v>
      </c>
      <c r="H245" s="89" t="s">
        <v>120</v>
      </c>
      <c r="I245" s="91">
        <v>1.0249720000000002</v>
      </c>
      <c r="J245" s="103">
        <v>14502</v>
      </c>
      <c r="K245" s="91"/>
      <c r="L245" s="91">
        <v>0.56840486400000012</v>
      </c>
      <c r="M245" s="92">
        <v>3.5269852867803313E-10</v>
      </c>
      <c r="N245" s="92">
        <f t="shared" si="7"/>
        <v>4.507112299140882E-3</v>
      </c>
      <c r="O245" s="92">
        <f>L245/'סכום נכסי הקרן'!$C$42</f>
        <v>7.6848953257280998E-4</v>
      </c>
    </row>
    <row r="246" spans="2:15">
      <c r="B246" s="87" t="s">
        <v>1483</v>
      </c>
      <c r="C246" s="88" t="s">
        <v>1484</v>
      </c>
      <c r="D246" s="89" t="s">
        <v>1366</v>
      </c>
      <c r="E246" s="89" t="s">
        <v>631</v>
      </c>
      <c r="F246" s="88"/>
      <c r="G246" s="89" t="s">
        <v>743</v>
      </c>
      <c r="H246" s="89" t="s">
        <v>120</v>
      </c>
      <c r="I246" s="91">
        <v>0.5142000000000001</v>
      </c>
      <c r="J246" s="103">
        <v>11223</v>
      </c>
      <c r="K246" s="91"/>
      <c r="L246" s="91">
        <v>0.22067793900000005</v>
      </c>
      <c r="M246" s="92">
        <v>2.0555472837077956E-9</v>
      </c>
      <c r="N246" s="92">
        <f t="shared" si="7"/>
        <v>1.7498447251428891E-3</v>
      </c>
      <c r="O246" s="92">
        <f>L246/'סכום נכסי הקרן'!$C$42</f>
        <v>2.9835896371084022E-4</v>
      </c>
    </row>
    <row r="247" spans="2:15">
      <c r="B247" s="87" t="s">
        <v>1485</v>
      </c>
      <c r="C247" s="88" t="s">
        <v>1486</v>
      </c>
      <c r="D247" s="89" t="s">
        <v>28</v>
      </c>
      <c r="E247" s="89" t="s">
        <v>631</v>
      </c>
      <c r="F247" s="88"/>
      <c r="G247" s="89" t="s">
        <v>743</v>
      </c>
      <c r="H247" s="89" t="s">
        <v>122</v>
      </c>
      <c r="I247" s="91">
        <v>0.14054800000000001</v>
      </c>
      <c r="J247" s="103">
        <v>71640</v>
      </c>
      <c r="K247" s="91"/>
      <c r="L247" s="91">
        <v>0.40810091300000007</v>
      </c>
      <c r="M247" s="92">
        <v>2.7994910450864897E-10</v>
      </c>
      <c r="N247" s="92">
        <f t="shared" si="7"/>
        <v>3.2359973687222402E-3</v>
      </c>
      <c r="O247" s="92">
        <f>L247/'סכום נכסי הקרן'!$C$42</f>
        <v>5.5175685455412812E-4</v>
      </c>
    </row>
    <row r="248" spans="2:15">
      <c r="B248" s="87" t="s">
        <v>1487</v>
      </c>
      <c r="C248" s="88" t="s">
        <v>1488</v>
      </c>
      <c r="D248" s="89" t="s">
        <v>1366</v>
      </c>
      <c r="E248" s="89" t="s">
        <v>631</v>
      </c>
      <c r="F248" s="88"/>
      <c r="G248" s="89" t="s">
        <v>740</v>
      </c>
      <c r="H248" s="89" t="s">
        <v>120</v>
      </c>
      <c r="I248" s="91">
        <v>0.32566000000000001</v>
      </c>
      <c r="J248" s="103">
        <v>39591</v>
      </c>
      <c r="K248" s="91"/>
      <c r="L248" s="91">
        <v>0.49303616100000003</v>
      </c>
      <c r="M248" s="92">
        <v>3.4835613402817308E-10</v>
      </c>
      <c r="N248" s="92">
        <f t="shared" si="7"/>
        <v>3.9094833382078585E-3</v>
      </c>
      <c r="O248" s="92">
        <f>L248/'סכום נכסי הקרן'!$C$42</f>
        <v>6.6659022979152869E-4</v>
      </c>
    </row>
    <row r="249" spans="2:15">
      <c r="B249" s="87" t="s">
        <v>1489</v>
      </c>
      <c r="C249" s="88" t="s">
        <v>1490</v>
      </c>
      <c r="D249" s="89" t="s">
        <v>1344</v>
      </c>
      <c r="E249" s="89" t="s">
        <v>631</v>
      </c>
      <c r="F249" s="88"/>
      <c r="G249" s="89" t="s">
        <v>774</v>
      </c>
      <c r="H249" s="89" t="s">
        <v>120</v>
      </c>
      <c r="I249" s="91">
        <v>0.9701240000000001</v>
      </c>
      <c r="J249" s="103">
        <v>30021</v>
      </c>
      <c r="K249" s="91"/>
      <c r="L249" s="91">
        <v>1.1137053010000002</v>
      </c>
      <c r="M249" s="92">
        <v>4.3648502661549302E-10</v>
      </c>
      <c r="N249" s="92">
        <f t="shared" si="7"/>
        <v>8.8310202422115409E-3</v>
      </c>
      <c r="O249" s="92">
        <f>L249/'סכום נכסי הקרן'!$C$42</f>
        <v>1.5057416295954683E-3</v>
      </c>
    </row>
    <row r="250" spans="2:15">
      <c r="B250" s="87" t="s">
        <v>1491</v>
      </c>
      <c r="C250" s="88" t="s">
        <v>1492</v>
      </c>
      <c r="D250" s="89" t="s">
        <v>1344</v>
      </c>
      <c r="E250" s="89" t="s">
        <v>631</v>
      </c>
      <c r="F250" s="88"/>
      <c r="G250" s="89" t="s">
        <v>740</v>
      </c>
      <c r="H250" s="89" t="s">
        <v>120</v>
      </c>
      <c r="I250" s="91">
        <v>0.76101600000000014</v>
      </c>
      <c r="J250" s="103">
        <v>31575</v>
      </c>
      <c r="K250" s="91"/>
      <c r="L250" s="91">
        <v>0.91887202700000015</v>
      </c>
      <c r="M250" s="92">
        <v>1.0242802173460559E-10</v>
      </c>
      <c r="N250" s="92">
        <f t="shared" si="7"/>
        <v>7.2861083296926398E-3</v>
      </c>
      <c r="O250" s="92">
        <f>L250/'סכום נכסי הקרן'!$C$42</f>
        <v>1.2423249328905467E-3</v>
      </c>
    </row>
    <row r="251" spans="2:15">
      <c r="B251" s="87" t="s">
        <v>1493</v>
      </c>
      <c r="C251" s="88" t="s">
        <v>1494</v>
      </c>
      <c r="D251" s="89" t="s">
        <v>1366</v>
      </c>
      <c r="E251" s="89" t="s">
        <v>631</v>
      </c>
      <c r="F251" s="88"/>
      <c r="G251" s="89" t="s">
        <v>707</v>
      </c>
      <c r="H251" s="89" t="s">
        <v>120</v>
      </c>
      <c r="I251" s="91">
        <v>1.5637510000000001</v>
      </c>
      <c r="J251" s="103">
        <v>8167</v>
      </c>
      <c r="K251" s="91"/>
      <c r="L251" s="91">
        <v>0.48836887000000007</v>
      </c>
      <c r="M251" s="92">
        <v>9.4374323470060583E-10</v>
      </c>
      <c r="N251" s="92">
        <f t="shared" si="7"/>
        <v>3.8724744982029822E-3</v>
      </c>
      <c r="O251" s="92">
        <f>L251/'סכום נכסי הקרן'!$C$42</f>
        <v>6.6028000180767517E-4</v>
      </c>
    </row>
    <row r="252" spans="2:15">
      <c r="B252" s="87" t="s">
        <v>1495</v>
      </c>
      <c r="C252" s="88" t="s">
        <v>1496</v>
      </c>
      <c r="D252" s="89" t="s">
        <v>1344</v>
      </c>
      <c r="E252" s="89" t="s">
        <v>631</v>
      </c>
      <c r="F252" s="88"/>
      <c r="G252" s="89" t="s">
        <v>1346</v>
      </c>
      <c r="H252" s="89" t="s">
        <v>120</v>
      </c>
      <c r="I252" s="91">
        <v>0.37708000000000008</v>
      </c>
      <c r="J252" s="103">
        <v>7588</v>
      </c>
      <c r="K252" s="91"/>
      <c r="L252" s="91">
        <v>0.10941546300000002</v>
      </c>
      <c r="M252" s="92">
        <v>1.8060152021286538E-9</v>
      </c>
      <c r="N252" s="92">
        <f t="shared" si="7"/>
        <v>8.6759950562895617E-4</v>
      </c>
      <c r="O252" s="92">
        <f>L252/'סכום נכסי הקרן'!$C$42</f>
        <v>1.4793089106483715E-4</v>
      </c>
    </row>
    <row r="253" spans="2:15">
      <c r="B253" s="87" t="s">
        <v>1497</v>
      </c>
      <c r="C253" s="88" t="s">
        <v>1498</v>
      </c>
      <c r="D253" s="89" t="s">
        <v>1344</v>
      </c>
      <c r="E253" s="89" t="s">
        <v>631</v>
      </c>
      <c r="F253" s="88"/>
      <c r="G253" s="89" t="s">
        <v>774</v>
      </c>
      <c r="H253" s="89" t="s">
        <v>120</v>
      </c>
      <c r="I253" s="91">
        <v>0.19882400000000003</v>
      </c>
      <c r="J253" s="103">
        <v>37760</v>
      </c>
      <c r="K253" s="91"/>
      <c r="L253" s="91">
        <v>0.28709040400000002</v>
      </c>
      <c r="M253" s="92">
        <v>4.486640137862593E-10</v>
      </c>
      <c r="N253" s="92">
        <f t="shared" si="7"/>
        <v>2.2764560488238968E-3</v>
      </c>
      <c r="O253" s="92">
        <f>L253/'סכום נכסי הקרן'!$C$42</f>
        <v>3.8814933571029248E-4</v>
      </c>
    </row>
    <row r="254" spans="2:15">
      <c r="B254" s="87" t="s">
        <v>1499</v>
      </c>
      <c r="C254" s="88" t="s">
        <v>1500</v>
      </c>
      <c r="D254" s="89" t="s">
        <v>1344</v>
      </c>
      <c r="E254" s="89" t="s">
        <v>631</v>
      </c>
      <c r="F254" s="88"/>
      <c r="G254" s="89" t="s">
        <v>1410</v>
      </c>
      <c r="H254" s="89" t="s">
        <v>120</v>
      </c>
      <c r="I254" s="91">
        <v>0.91527600000000009</v>
      </c>
      <c r="J254" s="103">
        <v>43499</v>
      </c>
      <c r="K254" s="91"/>
      <c r="L254" s="91">
        <v>1.5224717090000004</v>
      </c>
      <c r="M254" s="92">
        <v>3.7055708502024297E-10</v>
      </c>
      <c r="N254" s="92">
        <f t="shared" si="7"/>
        <v>1.2072294590230561E-2</v>
      </c>
      <c r="O254" s="92">
        <f>L254/'סכום נכסי הקרן'!$C$42</f>
        <v>2.0583982405976333E-3</v>
      </c>
    </row>
    <row r="255" spans="2:15">
      <c r="B255" s="87" t="s">
        <v>1394</v>
      </c>
      <c r="C255" s="88" t="s">
        <v>1395</v>
      </c>
      <c r="D255" s="89" t="s">
        <v>1366</v>
      </c>
      <c r="E255" s="89" t="s">
        <v>631</v>
      </c>
      <c r="F255" s="88"/>
      <c r="G255" s="89" t="s">
        <v>516</v>
      </c>
      <c r="H255" s="89" t="s">
        <v>120</v>
      </c>
      <c r="I255" s="91">
        <v>2.9522290000000004</v>
      </c>
      <c r="J255" s="103">
        <v>6992</v>
      </c>
      <c r="K255" s="91"/>
      <c r="L255" s="91">
        <v>0.78934951700000011</v>
      </c>
      <c r="M255" s="92">
        <v>4.8991248538383483E-8</v>
      </c>
      <c r="N255" s="92">
        <f t="shared" si="7"/>
        <v>6.2590719075753974E-3</v>
      </c>
      <c r="O255" s="92">
        <f>L255/'סכום נכסי הקרן'!$C$42</f>
        <v>1.0672090965004536E-3</v>
      </c>
    </row>
    <row r="256" spans="2:15">
      <c r="B256" s="87" t="s">
        <v>1501</v>
      </c>
      <c r="C256" s="88" t="s">
        <v>1502</v>
      </c>
      <c r="D256" s="89" t="s">
        <v>1344</v>
      </c>
      <c r="E256" s="89" t="s">
        <v>631</v>
      </c>
      <c r="F256" s="88"/>
      <c r="G256" s="89" t="s">
        <v>740</v>
      </c>
      <c r="H256" s="89" t="s">
        <v>120</v>
      </c>
      <c r="I256" s="91">
        <v>0.82415000000000016</v>
      </c>
      <c r="J256" s="103">
        <v>23444</v>
      </c>
      <c r="K256" s="91"/>
      <c r="L256" s="91">
        <v>0.73884884000000006</v>
      </c>
      <c r="M256" s="92">
        <v>2.6706559003863859E-9</v>
      </c>
      <c r="N256" s="92">
        <f t="shared" si="7"/>
        <v>5.8586315932193942E-3</v>
      </c>
      <c r="O256" s="92">
        <f>L256/'סכום נכסי הקרן'!$C$42</f>
        <v>9.9893163421902516E-4</v>
      </c>
    </row>
    <row r="257" spans="2:15">
      <c r="B257" s="87" t="s">
        <v>1503</v>
      </c>
      <c r="C257" s="88" t="s">
        <v>1504</v>
      </c>
      <c r="D257" s="89" t="s">
        <v>1344</v>
      </c>
      <c r="E257" s="89" t="s">
        <v>631</v>
      </c>
      <c r="F257" s="88"/>
      <c r="G257" s="89" t="s">
        <v>707</v>
      </c>
      <c r="H257" s="89" t="s">
        <v>120</v>
      </c>
      <c r="I257" s="91">
        <v>7.3629600000000019</v>
      </c>
      <c r="J257" s="103">
        <v>612</v>
      </c>
      <c r="K257" s="91"/>
      <c r="L257" s="91">
        <v>0.17231446900000003</v>
      </c>
      <c r="M257" s="92">
        <v>2.0499850831661728E-8</v>
      </c>
      <c r="N257" s="92">
        <f t="shared" si="7"/>
        <v>1.3663511903899369E-3</v>
      </c>
      <c r="O257" s="92">
        <f>L257/'סכום נכסי הקרן'!$C$42</f>
        <v>2.3297102844169529E-4</v>
      </c>
    </row>
    <row r="258" spans="2:15">
      <c r="B258" s="87" t="s">
        <v>1505</v>
      </c>
      <c r="C258" s="88" t="s">
        <v>1506</v>
      </c>
      <c r="D258" s="89" t="s">
        <v>1366</v>
      </c>
      <c r="E258" s="89" t="s">
        <v>631</v>
      </c>
      <c r="F258" s="88"/>
      <c r="G258" s="89" t="s">
        <v>782</v>
      </c>
      <c r="H258" s="89" t="s">
        <v>120</v>
      </c>
      <c r="I258" s="91">
        <v>6.1258360000000005</v>
      </c>
      <c r="J258" s="103">
        <v>3317</v>
      </c>
      <c r="K258" s="91"/>
      <c r="L258" s="91">
        <v>0.7770137800000001</v>
      </c>
      <c r="M258" s="92">
        <v>1.0849946628292984E-9</v>
      </c>
      <c r="N258" s="92">
        <f t="shared" si="7"/>
        <v>6.1612568544803072E-3</v>
      </c>
      <c r="O258" s="92">
        <f>L258/'סכום נכסי הקרן'!$C$42</f>
        <v>1.0505310464669637E-3</v>
      </c>
    </row>
    <row r="259" spans="2:15">
      <c r="B259" s="87" t="s">
        <v>1507</v>
      </c>
      <c r="C259" s="88" t="s">
        <v>1508</v>
      </c>
      <c r="D259" s="89" t="s">
        <v>1366</v>
      </c>
      <c r="E259" s="89" t="s">
        <v>631</v>
      </c>
      <c r="F259" s="88"/>
      <c r="G259" s="89" t="s">
        <v>1346</v>
      </c>
      <c r="H259" s="89" t="s">
        <v>120</v>
      </c>
      <c r="I259" s="91">
        <v>1.5940200000000002</v>
      </c>
      <c r="J259" s="103">
        <v>3562</v>
      </c>
      <c r="K259" s="91"/>
      <c r="L259" s="91">
        <v>0.21712286700000005</v>
      </c>
      <c r="M259" s="92">
        <v>5.109758560814618E-9</v>
      </c>
      <c r="N259" s="92">
        <f t="shared" si="7"/>
        <v>1.7216551198978303E-3</v>
      </c>
      <c r="O259" s="92">
        <f>L259/'סכום נכסי הקרן'!$C$42</f>
        <v>2.9355246786153184E-4</v>
      </c>
    </row>
    <row r="260" spans="2:15">
      <c r="B260" s="87" t="s">
        <v>1509</v>
      </c>
      <c r="C260" s="88" t="s">
        <v>1510</v>
      </c>
      <c r="D260" s="89" t="s">
        <v>28</v>
      </c>
      <c r="E260" s="89" t="s">
        <v>631</v>
      </c>
      <c r="F260" s="88"/>
      <c r="G260" s="89" t="s">
        <v>1346</v>
      </c>
      <c r="H260" s="89" t="s">
        <v>120</v>
      </c>
      <c r="I260" s="91">
        <v>0.12546500000000002</v>
      </c>
      <c r="J260" s="103">
        <v>126000</v>
      </c>
      <c r="K260" s="91"/>
      <c r="L260" s="91">
        <v>0.60451951800000003</v>
      </c>
      <c r="M260" s="92">
        <v>5.2541696012026444E-10</v>
      </c>
      <c r="N260" s="92">
        <f t="shared" si="7"/>
        <v>4.7934800125998172E-3</v>
      </c>
      <c r="O260" s="92">
        <f>L260/'סכום נכסי הקרן'!$C$42</f>
        <v>8.1731693594191393E-4</v>
      </c>
    </row>
    <row r="261" spans="2:15">
      <c r="B261" s="87" t="s">
        <v>1511</v>
      </c>
      <c r="C261" s="88" t="s">
        <v>1512</v>
      </c>
      <c r="D261" s="89" t="s">
        <v>1366</v>
      </c>
      <c r="E261" s="89" t="s">
        <v>631</v>
      </c>
      <c r="F261" s="88"/>
      <c r="G261" s="89" t="s">
        <v>740</v>
      </c>
      <c r="H261" s="89" t="s">
        <v>120</v>
      </c>
      <c r="I261" s="91">
        <v>1.9523000000000001</v>
      </c>
      <c r="J261" s="103">
        <v>1686</v>
      </c>
      <c r="K261" s="91"/>
      <c r="L261" s="91">
        <v>0.12586993500000002</v>
      </c>
      <c r="M261" s="92">
        <v>8.0613667757294485E-9</v>
      </c>
      <c r="N261" s="92">
        <f t="shared" si="7"/>
        <v>9.98073676108731E-4</v>
      </c>
      <c r="O261" s="92">
        <f>L261/'סכום נכסי הקרן'!$C$42</f>
        <v>1.7017751542872082E-4</v>
      </c>
    </row>
    <row r="262" spans="2:15">
      <c r="B262" s="87" t="s">
        <v>1513</v>
      </c>
      <c r="C262" s="88" t="s">
        <v>1514</v>
      </c>
      <c r="D262" s="89" t="s">
        <v>1344</v>
      </c>
      <c r="E262" s="89" t="s">
        <v>631</v>
      </c>
      <c r="F262" s="88"/>
      <c r="G262" s="89" t="s">
        <v>774</v>
      </c>
      <c r="H262" s="89" t="s">
        <v>120</v>
      </c>
      <c r="I262" s="91">
        <v>9.324282000000002</v>
      </c>
      <c r="J262" s="103">
        <v>379</v>
      </c>
      <c r="K262" s="91"/>
      <c r="L262" s="91">
        <v>0.13513645200000002</v>
      </c>
      <c r="M262" s="92">
        <v>3.0972672339538878E-8</v>
      </c>
      <c r="N262" s="92">
        <f t="shared" si="7"/>
        <v>1.0715516411757191E-3</v>
      </c>
      <c r="O262" s="92">
        <f>L262/'סכום נכסי הקרן'!$C$42</f>
        <v>1.8270594677920977E-4</v>
      </c>
    </row>
    <row r="263" spans="2:15">
      <c r="B263" s="87" t="s">
        <v>1515</v>
      </c>
      <c r="C263" s="88" t="s">
        <v>1516</v>
      </c>
      <c r="D263" s="89" t="s">
        <v>1366</v>
      </c>
      <c r="E263" s="89" t="s">
        <v>631</v>
      </c>
      <c r="F263" s="88"/>
      <c r="G263" s="89" t="s">
        <v>1410</v>
      </c>
      <c r="H263" s="89" t="s">
        <v>120</v>
      </c>
      <c r="I263" s="91">
        <v>2.4510200000000006</v>
      </c>
      <c r="J263" s="103">
        <v>8690</v>
      </c>
      <c r="K263" s="91">
        <v>4.4155260000000003E-3</v>
      </c>
      <c r="L263" s="91">
        <v>0.81890319800000011</v>
      </c>
      <c r="M263" s="92">
        <v>4.725847004169413E-10</v>
      </c>
      <c r="N263" s="92">
        <f t="shared" si="7"/>
        <v>6.4934150097484041E-3</v>
      </c>
      <c r="O263" s="92">
        <f>L263/'סכום נכסי הקרן'!$C$42</f>
        <v>1.1071659933110621E-3</v>
      </c>
    </row>
    <row r="264" spans="2:15">
      <c r="B264" s="87" t="s">
        <v>1517</v>
      </c>
      <c r="C264" s="88" t="s">
        <v>1518</v>
      </c>
      <c r="D264" s="89" t="s">
        <v>1344</v>
      </c>
      <c r="E264" s="89" t="s">
        <v>631</v>
      </c>
      <c r="F264" s="88"/>
      <c r="G264" s="89" t="s">
        <v>785</v>
      </c>
      <c r="H264" s="89" t="s">
        <v>120</v>
      </c>
      <c r="I264" s="91">
        <v>5.5780000000000003</v>
      </c>
      <c r="J264" s="103">
        <v>195</v>
      </c>
      <c r="K264" s="91"/>
      <c r="L264" s="91">
        <v>4.1594030000000004E-2</v>
      </c>
      <c r="M264" s="92">
        <v>3.349824684000522E-8</v>
      </c>
      <c r="N264" s="92">
        <f t="shared" si="7"/>
        <v>3.2981590422110599E-4</v>
      </c>
      <c r="O264" s="92">
        <f>L264/'סכום נכסי הקרן'!$C$42</f>
        <v>5.6235579068724204E-5</v>
      </c>
    </row>
    <row r="265" spans="2:15">
      <c r="B265" s="87" t="s">
        <v>1519</v>
      </c>
      <c r="C265" s="88" t="s">
        <v>1520</v>
      </c>
      <c r="D265" s="89" t="s">
        <v>1344</v>
      </c>
      <c r="E265" s="89" t="s">
        <v>631</v>
      </c>
      <c r="F265" s="88"/>
      <c r="G265" s="89" t="s">
        <v>702</v>
      </c>
      <c r="H265" s="89" t="s">
        <v>120</v>
      </c>
      <c r="I265" s="91">
        <v>0.29995000000000005</v>
      </c>
      <c r="J265" s="103">
        <v>25022</v>
      </c>
      <c r="K265" s="91"/>
      <c r="L265" s="91">
        <v>0.28700454200000003</v>
      </c>
      <c r="M265" s="92">
        <v>9.4502370158038486E-11</v>
      </c>
      <c r="N265" s="92">
        <f t="shared" si="7"/>
        <v>2.2757752142625854E-3</v>
      </c>
      <c r="O265" s="92">
        <f>L265/'סכום נכסי הקרן'!$C$42</f>
        <v>3.8803324935631335E-4</v>
      </c>
    </row>
    <row r="266" spans="2:15">
      <c r="B266" s="87" t="s">
        <v>1424</v>
      </c>
      <c r="C266" s="88" t="s">
        <v>1425</v>
      </c>
      <c r="D266" s="89" t="s">
        <v>1344</v>
      </c>
      <c r="E266" s="89" t="s">
        <v>631</v>
      </c>
      <c r="F266" s="88"/>
      <c r="G266" s="89" t="s">
        <v>740</v>
      </c>
      <c r="H266" s="89" t="s">
        <v>120</v>
      </c>
      <c r="I266" s="91">
        <v>0.60521300000000011</v>
      </c>
      <c r="J266" s="103">
        <v>2299</v>
      </c>
      <c r="K266" s="91"/>
      <c r="L266" s="91">
        <v>5.3206550000000005E-2</v>
      </c>
      <c r="M266" s="92">
        <v>9.4165610412190071E-9</v>
      </c>
      <c r="N266" s="92">
        <f t="shared" si="7"/>
        <v>4.2189627691126557E-4</v>
      </c>
      <c r="O266" s="92">
        <f>L266/'סכום נכסי הקרן'!$C$42</f>
        <v>7.1935831884985127E-5</v>
      </c>
    </row>
    <row r="267" spans="2:15">
      <c r="B267" s="87" t="s">
        <v>1521</v>
      </c>
      <c r="C267" s="88" t="s">
        <v>1522</v>
      </c>
      <c r="D267" s="89" t="s">
        <v>28</v>
      </c>
      <c r="E267" s="89" t="s">
        <v>631</v>
      </c>
      <c r="F267" s="88"/>
      <c r="G267" s="89" t="s">
        <v>694</v>
      </c>
      <c r="H267" s="89" t="s">
        <v>122</v>
      </c>
      <c r="I267" s="91">
        <v>2.0396600000000005</v>
      </c>
      <c r="J267" s="103">
        <v>10502</v>
      </c>
      <c r="K267" s="91"/>
      <c r="L267" s="91">
        <v>0.86819466300000014</v>
      </c>
      <c r="M267" s="92">
        <v>3.4149275425795261E-9</v>
      </c>
      <c r="N267" s="92">
        <f t="shared" si="7"/>
        <v>6.8842669925776234E-3</v>
      </c>
      <c r="O267" s="92">
        <f>L267/'סכום נכסי הקרן'!$C$42</f>
        <v>1.1738085878714053E-3</v>
      </c>
    </row>
    <row r="268" spans="2:15">
      <c r="B268" s="87" t="s">
        <v>1523</v>
      </c>
      <c r="C268" s="88" t="s">
        <v>1524</v>
      </c>
      <c r="D268" s="89" t="s">
        <v>1366</v>
      </c>
      <c r="E268" s="89" t="s">
        <v>631</v>
      </c>
      <c r="F268" s="88"/>
      <c r="G268" s="89" t="s">
        <v>740</v>
      </c>
      <c r="H268" s="89" t="s">
        <v>120</v>
      </c>
      <c r="I268" s="91">
        <v>0.53134000000000015</v>
      </c>
      <c r="J268" s="103">
        <v>23001</v>
      </c>
      <c r="K268" s="91"/>
      <c r="L268" s="91">
        <v>0.46734447500000004</v>
      </c>
      <c r="M268" s="92">
        <v>3.3068465241326617E-10</v>
      </c>
      <c r="N268" s="92">
        <f t="shared" si="7"/>
        <v>3.7057635580121252E-3</v>
      </c>
      <c r="O268" s="92">
        <f>L268/'סכום נכסי הקרן'!$C$42</f>
        <v>6.3185479205053957E-4</v>
      </c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10" t="s">
        <v>205</v>
      </c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0" t="s">
        <v>100</v>
      </c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110" t="s">
        <v>188</v>
      </c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110" t="s">
        <v>196</v>
      </c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110" t="s">
        <v>202</v>
      </c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3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3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11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3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3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11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3 B275" xr:uid="{00000000-0002-0000-0500-000000000000}"/>
    <dataValidation type="list" allowBlank="1" showInputMessage="1" showErrorMessage="1" sqref="E12:E35 E37:E355" xr:uid="{00000000-0002-0000-0500-000001000000}">
      <formula1>#REF!</formula1>
    </dataValidation>
    <dataValidation type="list" allowBlank="1" showInputMessage="1" showErrorMessage="1" sqref="H37:H355 G12:H35 G37:G361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7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134</v>
      </c>
      <c r="C1" s="46" t="s" vm="1">
        <v>214</v>
      </c>
    </row>
    <row r="2" spans="2:14">
      <c r="B2" s="46" t="s">
        <v>133</v>
      </c>
      <c r="C2" s="46" t="s">
        <v>2403</v>
      </c>
    </row>
    <row r="3" spans="2:14">
      <c r="B3" s="46" t="s">
        <v>135</v>
      </c>
      <c r="C3" s="68" t="s">
        <v>2404</v>
      </c>
    </row>
    <row r="4" spans="2:14">
      <c r="B4" s="46" t="s">
        <v>136</v>
      </c>
      <c r="C4" s="68">
        <v>14244</v>
      </c>
    </row>
    <row r="6" spans="2:14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2:14" ht="26.25" customHeight="1">
      <c r="B7" s="134" t="s">
        <v>212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2:14" s="3" customFormat="1" ht="74.25" customHeight="1">
      <c r="B8" s="21" t="s">
        <v>103</v>
      </c>
      <c r="C8" s="29" t="s">
        <v>40</v>
      </c>
      <c r="D8" s="29" t="s">
        <v>107</v>
      </c>
      <c r="E8" s="29" t="s">
        <v>105</v>
      </c>
      <c r="F8" s="29" t="s">
        <v>58</v>
      </c>
      <c r="G8" s="29" t="s">
        <v>91</v>
      </c>
      <c r="H8" s="29" t="s">
        <v>190</v>
      </c>
      <c r="I8" s="29" t="s">
        <v>189</v>
      </c>
      <c r="J8" s="29" t="s">
        <v>204</v>
      </c>
      <c r="K8" s="29" t="s">
        <v>54</v>
      </c>
      <c r="L8" s="29" t="s">
        <v>53</v>
      </c>
      <c r="M8" s="29" t="s">
        <v>137</v>
      </c>
      <c r="N8" s="13" t="s">
        <v>139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197</v>
      </c>
      <c r="I9" s="31"/>
      <c r="J9" s="15" t="s">
        <v>193</v>
      </c>
      <c r="K9" s="15" t="s">
        <v>193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5" t="s">
        <v>207</v>
      </c>
      <c r="C11" s="75"/>
      <c r="D11" s="76"/>
      <c r="E11" s="75"/>
      <c r="F11" s="76"/>
      <c r="G11" s="76"/>
      <c r="H11" s="78"/>
      <c r="I11" s="99"/>
      <c r="J11" s="78"/>
      <c r="K11" s="78">
        <v>171.97699989799997</v>
      </c>
      <c r="L11" s="79"/>
      <c r="M11" s="79">
        <f>IFERROR(K11/$K$11,0)</f>
        <v>1</v>
      </c>
      <c r="N11" s="79">
        <f>K11/'סכום נכסי הקרן'!$C$42</f>
        <v>0.23251476656063266</v>
      </c>
    </row>
    <row r="12" spans="2:14">
      <c r="B12" s="80" t="s">
        <v>184</v>
      </c>
      <c r="C12" s="81"/>
      <c r="D12" s="82"/>
      <c r="E12" s="81"/>
      <c r="F12" s="82"/>
      <c r="G12" s="82"/>
      <c r="H12" s="84"/>
      <c r="I12" s="101"/>
      <c r="J12" s="84"/>
      <c r="K12" s="84">
        <v>82.755901334000015</v>
      </c>
      <c r="L12" s="85"/>
      <c r="M12" s="85">
        <f t="shared" ref="M12:M75" si="0">IFERROR(K12/$K$11,0)</f>
        <v>0.48120330848359238</v>
      </c>
      <c r="N12" s="85">
        <f>K12/'סכום נכסי הקרן'!$C$42</f>
        <v>0.11188687494026658</v>
      </c>
    </row>
    <row r="13" spans="2:14">
      <c r="B13" s="86" t="s">
        <v>208</v>
      </c>
      <c r="C13" s="81"/>
      <c r="D13" s="82"/>
      <c r="E13" s="81"/>
      <c r="F13" s="82"/>
      <c r="G13" s="82"/>
      <c r="H13" s="84"/>
      <c r="I13" s="101"/>
      <c r="J13" s="84"/>
      <c r="K13" s="84">
        <v>25.907945997000006</v>
      </c>
      <c r="L13" s="85"/>
      <c r="M13" s="85">
        <f t="shared" si="0"/>
        <v>0.15064773785079447</v>
      </c>
      <c r="N13" s="85">
        <f>K13/'סכום נכסי הקרן'!$C$42</f>
        <v>3.502782359926486E-2</v>
      </c>
    </row>
    <row r="14" spans="2:14">
      <c r="B14" s="87" t="s">
        <v>1525</v>
      </c>
      <c r="C14" s="88" t="s">
        <v>1526</v>
      </c>
      <c r="D14" s="89" t="s">
        <v>108</v>
      </c>
      <c r="E14" s="88" t="s">
        <v>1527</v>
      </c>
      <c r="F14" s="89" t="s">
        <v>1528</v>
      </c>
      <c r="G14" s="89" t="s">
        <v>121</v>
      </c>
      <c r="H14" s="91">
        <v>79.731932000000015</v>
      </c>
      <c r="I14" s="103">
        <v>1854</v>
      </c>
      <c r="J14" s="91"/>
      <c r="K14" s="91">
        <v>1.4782300190000004</v>
      </c>
      <c r="L14" s="92">
        <v>8.5585208847001221E-7</v>
      </c>
      <c r="M14" s="92">
        <f t="shared" si="0"/>
        <v>8.5955099802691205E-3</v>
      </c>
      <c r="N14" s="92">
        <f>K14/'סכום נכסי הקרן'!$C$42</f>
        <v>1.9985829965318627E-3</v>
      </c>
    </row>
    <row r="15" spans="2:14">
      <c r="B15" s="87" t="s">
        <v>1529</v>
      </c>
      <c r="C15" s="88" t="s">
        <v>1530</v>
      </c>
      <c r="D15" s="89" t="s">
        <v>108</v>
      </c>
      <c r="E15" s="88" t="s">
        <v>1527</v>
      </c>
      <c r="F15" s="89" t="s">
        <v>1528</v>
      </c>
      <c r="G15" s="89" t="s">
        <v>121</v>
      </c>
      <c r="H15" s="91">
        <v>49.333996000000006</v>
      </c>
      <c r="I15" s="103">
        <v>3597</v>
      </c>
      <c r="J15" s="91"/>
      <c r="K15" s="91">
        <v>1.7745438460000003</v>
      </c>
      <c r="L15" s="92">
        <v>7.478760290250629E-7</v>
      </c>
      <c r="M15" s="92">
        <f t="shared" si="0"/>
        <v>1.0318495188615263E-2</v>
      </c>
      <c r="N15" s="92">
        <f>K15/'סכום נכסי הקרן'!$C$42</f>
        <v>2.3992025000378892E-3</v>
      </c>
    </row>
    <row r="16" spans="2:14">
      <c r="B16" s="87" t="s">
        <v>1531</v>
      </c>
      <c r="C16" s="88" t="s">
        <v>1532</v>
      </c>
      <c r="D16" s="89" t="s">
        <v>108</v>
      </c>
      <c r="E16" s="88" t="s">
        <v>1533</v>
      </c>
      <c r="F16" s="89" t="s">
        <v>1528</v>
      </c>
      <c r="G16" s="89" t="s">
        <v>121</v>
      </c>
      <c r="H16" s="91">
        <v>25.086057000000004</v>
      </c>
      <c r="I16" s="103">
        <v>3560</v>
      </c>
      <c r="J16" s="91"/>
      <c r="K16" s="91">
        <v>0.89306361300000014</v>
      </c>
      <c r="L16" s="92">
        <v>2.4898279899601586E-7</v>
      </c>
      <c r="M16" s="92">
        <f t="shared" si="0"/>
        <v>5.192924713942438E-3</v>
      </c>
      <c r="N16" s="92">
        <f>K16/'סכום נכסי הקרן'!$C$42</f>
        <v>1.207431677629266E-3</v>
      </c>
    </row>
    <row r="17" spans="2:14">
      <c r="B17" s="87" t="s">
        <v>1534</v>
      </c>
      <c r="C17" s="88" t="s">
        <v>1535</v>
      </c>
      <c r="D17" s="89" t="s">
        <v>108</v>
      </c>
      <c r="E17" s="88" t="s">
        <v>1536</v>
      </c>
      <c r="F17" s="89" t="s">
        <v>1528</v>
      </c>
      <c r="G17" s="89" t="s">
        <v>121</v>
      </c>
      <c r="H17" s="91">
        <v>73.000000000000014</v>
      </c>
      <c r="I17" s="103">
        <v>17920</v>
      </c>
      <c r="J17" s="91"/>
      <c r="K17" s="91">
        <v>13.081600000000002</v>
      </c>
      <c r="L17" s="92">
        <v>6.5409642671602212E-6</v>
      </c>
      <c r="M17" s="92">
        <f t="shared" si="0"/>
        <v>7.6065985612952511E-2</v>
      </c>
      <c r="N17" s="92">
        <f>K17/'סכום נכסי הקרן'!$C$42</f>
        <v>1.7686464888000096E-2</v>
      </c>
    </row>
    <row r="18" spans="2:14">
      <c r="B18" s="87" t="s">
        <v>1537</v>
      </c>
      <c r="C18" s="88" t="s">
        <v>1538</v>
      </c>
      <c r="D18" s="89" t="s">
        <v>108</v>
      </c>
      <c r="E18" s="88" t="s">
        <v>1536</v>
      </c>
      <c r="F18" s="89" t="s">
        <v>1528</v>
      </c>
      <c r="G18" s="89" t="s">
        <v>121</v>
      </c>
      <c r="H18" s="91">
        <v>2.4746800000000007</v>
      </c>
      <c r="I18" s="103">
        <v>18200</v>
      </c>
      <c r="J18" s="91"/>
      <c r="K18" s="91">
        <v>0.45039170500000003</v>
      </c>
      <c r="L18" s="92">
        <v>2.2113458588244383E-7</v>
      </c>
      <c r="M18" s="92">
        <f t="shared" si="0"/>
        <v>2.6189066286022465E-3</v>
      </c>
      <c r="N18" s="92">
        <f>K18/'סכום נכסי הקרן'!$C$42</f>
        <v>6.0893446339354488E-4</v>
      </c>
    </row>
    <row r="19" spans="2:14">
      <c r="B19" s="87" t="s">
        <v>1539</v>
      </c>
      <c r="C19" s="88" t="s">
        <v>1540</v>
      </c>
      <c r="D19" s="89" t="s">
        <v>108</v>
      </c>
      <c r="E19" s="88" t="s">
        <v>1536</v>
      </c>
      <c r="F19" s="89" t="s">
        <v>1528</v>
      </c>
      <c r="G19" s="89" t="s">
        <v>121</v>
      </c>
      <c r="H19" s="91">
        <v>3.5443450000000003</v>
      </c>
      <c r="I19" s="103">
        <v>34690</v>
      </c>
      <c r="J19" s="91"/>
      <c r="K19" s="91">
        <v>1.2295332350000003</v>
      </c>
      <c r="L19" s="92">
        <v>4.3713696743301258E-7</v>
      </c>
      <c r="M19" s="92">
        <f t="shared" si="0"/>
        <v>7.1494050700340152E-3</v>
      </c>
      <c r="N19" s="92">
        <f>K19/'סכום נכסי הקרן'!$C$42</f>
        <v>1.6623422509063626E-3</v>
      </c>
    </row>
    <row r="20" spans="2:14">
      <c r="B20" s="87" t="s">
        <v>1541</v>
      </c>
      <c r="C20" s="88" t="s">
        <v>1542</v>
      </c>
      <c r="D20" s="89" t="s">
        <v>108</v>
      </c>
      <c r="E20" s="88" t="s">
        <v>1536</v>
      </c>
      <c r="F20" s="89" t="s">
        <v>1528</v>
      </c>
      <c r="G20" s="89" t="s">
        <v>121</v>
      </c>
      <c r="H20" s="91">
        <v>8.4911110000000001</v>
      </c>
      <c r="I20" s="103">
        <v>18410</v>
      </c>
      <c r="J20" s="91"/>
      <c r="K20" s="91">
        <v>1.5632134430000004</v>
      </c>
      <c r="L20" s="92">
        <v>2.8367793744146361E-7</v>
      </c>
      <c r="M20" s="92">
        <f t="shared" si="0"/>
        <v>9.0896657339478333E-3</v>
      </c>
      <c r="N20" s="92">
        <f>K20/'סכום נכסי הקרן'!$C$42</f>
        <v>2.1134815062430622E-3</v>
      </c>
    </row>
    <row r="21" spans="2:14">
      <c r="B21" s="87" t="s">
        <v>1543</v>
      </c>
      <c r="C21" s="88" t="s">
        <v>1544</v>
      </c>
      <c r="D21" s="89" t="s">
        <v>108</v>
      </c>
      <c r="E21" s="88" t="s">
        <v>1545</v>
      </c>
      <c r="F21" s="89" t="s">
        <v>1528</v>
      </c>
      <c r="G21" s="89" t="s">
        <v>121</v>
      </c>
      <c r="H21" s="91">
        <v>5.7592850000000011</v>
      </c>
      <c r="I21" s="103">
        <v>2858</v>
      </c>
      <c r="J21" s="91"/>
      <c r="K21" s="91">
        <v>0.164600365</v>
      </c>
      <c r="L21" s="92">
        <v>1.7366263172558866E-6</v>
      </c>
      <c r="M21" s="92">
        <f t="shared" si="0"/>
        <v>9.571068520652467E-4</v>
      </c>
      <c r="N21" s="92">
        <f>K21/'סכום נכסי הקרן'!$C$42</f>
        <v>2.225414762815328E-4</v>
      </c>
    </row>
    <row r="22" spans="2:14">
      <c r="B22" s="87" t="s">
        <v>1546</v>
      </c>
      <c r="C22" s="88" t="s">
        <v>1547</v>
      </c>
      <c r="D22" s="89" t="s">
        <v>108</v>
      </c>
      <c r="E22" s="88" t="s">
        <v>1545</v>
      </c>
      <c r="F22" s="89" t="s">
        <v>1528</v>
      </c>
      <c r="G22" s="89" t="s">
        <v>121</v>
      </c>
      <c r="H22" s="91">
        <v>86.037861000000007</v>
      </c>
      <c r="I22" s="103">
        <v>1852</v>
      </c>
      <c r="J22" s="91"/>
      <c r="K22" s="91">
        <v>1.5934211860000003</v>
      </c>
      <c r="L22" s="92">
        <v>4.7229534150195501E-7</v>
      </c>
      <c r="M22" s="92">
        <f t="shared" si="0"/>
        <v>9.2653156349108475E-3</v>
      </c>
      <c r="N22" s="92">
        <f>K22/'סכום נכסי הקרן'!$C$42</f>
        <v>2.1543227019618755E-3</v>
      </c>
    </row>
    <row r="23" spans="2:14">
      <c r="B23" s="87" t="s">
        <v>1548</v>
      </c>
      <c r="C23" s="88" t="s">
        <v>1549</v>
      </c>
      <c r="D23" s="89" t="s">
        <v>108</v>
      </c>
      <c r="E23" s="88" t="s">
        <v>1545</v>
      </c>
      <c r="F23" s="89" t="s">
        <v>1528</v>
      </c>
      <c r="G23" s="89" t="s">
        <v>121</v>
      </c>
      <c r="H23" s="91">
        <v>23.058064000000005</v>
      </c>
      <c r="I23" s="103">
        <v>1827</v>
      </c>
      <c r="J23" s="91"/>
      <c r="K23" s="91">
        <v>0.42127083100000007</v>
      </c>
      <c r="L23" s="92">
        <v>2.8085916257842812E-7</v>
      </c>
      <c r="M23" s="92">
        <f t="shared" si="0"/>
        <v>2.4495765785532771E-3</v>
      </c>
      <c r="N23" s="92">
        <f>K23/'סכום נכסי הקרן'!$C$42</f>
        <v>5.6956272633470844E-4</v>
      </c>
    </row>
    <row r="24" spans="2:14">
      <c r="B24" s="87" t="s">
        <v>1550</v>
      </c>
      <c r="C24" s="88" t="s">
        <v>1551</v>
      </c>
      <c r="D24" s="89" t="s">
        <v>108</v>
      </c>
      <c r="E24" s="88" t="s">
        <v>1545</v>
      </c>
      <c r="F24" s="89" t="s">
        <v>1528</v>
      </c>
      <c r="G24" s="89" t="s">
        <v>121</v>
      </c>
      <c r="H24" s="91">
        <v>92.062101000000027</v>
      </c>
      <c r="I24" s="103">
        <v>3539</v>
      </c>
      <c r="J24" s="91"/>
      <c r="K24" s="91">
        <v>3.2580777540000003</v>
      </c>
      <c r="L24" s="92">
        <v>6.2559499990982578E-7</v>
      </c>
      <c r="M24" s="92">
        <f t="shared" si="0"/>
        <v>1.8944845856901649E-2</v>
      </c>
      <c r="N24" s="92">
        <f>K24/'סכום נכסי הקרן'!$C$42</f>
        <v>4.4049564119446561E-3</v>
      </c>
    </row>
    <row r="25" spans="2:14">
      <c r="B25" s="93"/>
      <c r="C25" s="88"/>
      <c r="D25" s="88"/>
      <c r="E25" s="88"/>
      <c r="F25" s="88"/>
      <c r="G25" s="88"/>
      <c r="H25" s="91"/>
      <c r="I25" s="103"/>
      <c r="J25" s="88"/>
      <c r="K25" s="88"/>
      <c r="L25" s="88"/>
      <c r="M25" s="92"/>
      <c r="N25" s="88"/>
    </row>
    <row r="26" spans="2:14">
      <c r="B26" s="86" t="s">
        <v>209</v>
      </c>
      <c r="C26" s="81"/>
      <c r="D26" s="82"/>
      <c r="E26" s="81"/>
      <c r="F26" s="82"/>
      <c r="G26" s="82"/>
      <c r="H26" s="84"/>
      <c r="I26" s="101"/>
      <c r="J26" s="84"/>
      <c r="K26" s="84">
        <v>56.847955337000009</v>
      </c>
      <c r="L26" s="85"/>
      <c r="M26" s="85">
        <f t="shared" si="0"/>
        <v>0.33055557063279789</v>
      </c>
      <c r="N26" s="85">
        <f>K26/'סכום נכסי הקרן'!$C$42</f>
        <v>7.6859051341001725E-2</v>
      </c>
    </row>
    <row r="27" spans="2:14">
      <c r="B27" s="87" t="s">
        <v>1552</v>
      </c>
      <c r="C27" s="88" t="s">
        <v>1553</v>
      </c>
      <c r="D27" s="89" t="s">
        <v>108</v>
      </c>
      <c r="E27" s="88" t="s">
        <v>1527</v>
      </c>
      <c r="F27" s="89" t="s">
        <v>1554</v>
      </c>
      <c r="G27" s="89" t="s">
        <v>121</v>
      </c>
      <c r="H27" s="91">
        <v>1300.0000000000002</v>
      </c>
      <c r="I27" s="103">
        <v>369.24</v>
      </c>
      <c r="J27" s="91"/>
      <c r="K27" s="91">
        <v>4.8001200000000006</v>
      </c>
      <c r="L27" s="92">
        <v>1.3917912494701025E-5</v>
      </c>
      <c r="M27" s="92">
        <f t="shared" si="0"/>
        <v>2.7911406774434749E-2</v>
      </c>
      <c r="N27" s="92">
        <f>K27/'סכום נכסי הקרן'!$C$42</f>
        <v>6.4898142305365569E-3</v>
      </c>
    </row>
    <row r="28" spans="2:14">
      <c r="B28" s="87" t="s">
        <v>1555</v>
      </c>
      <c r="C28" s="88" t="s">
        <v>1556</v>
      </c>
      <c r="D28" s="89" t="s">
        <v>108</v>
      </c>
      <c r="E28" s="88" t="s">
        <v>1527</v>
      </c>
      <c r="F28" s="89" t="s">
        <v>1554</v>
      </c>
      <c r="G28" s="89" t="s">
        <v>121</v>
      </c>
      <c r="H28" s="91">
        <v>180.36800000000002</v>
      </c>
      <c r="I28" s="103">
        <v>368.92</v>
      </c>
      <c r="J28" s="91"/>
      <c r="K28" s="91">
        <v>0.66541162600000003</v>
      </c>
      <c r="L28" s="92">
        <v>2.132898441275861E-6</v>
      </c>
      <c r="M28" s="92">
        <f t="shared" si="0"/>
        <v>3.8691896381182222E-3</v>
      </c>
      <c r="N28" s="92">
        <f>K28/'סכום נכסי הקרן'!$C$42</f>
        <v>8.996437254858772E-4</v>
      </c>
    </row>
    <row r="29" spans="2:14">
      <c r="B29" s="87" t="s">
        <v>1557</v>
      </c>
      <c r="C29" s="88" t="s">
        <v>1558</v>
      </c>
      <c r="D29" s="89" t="s">
        <v>108</v>
      </c>
      <c r="E29" s="88" t="s">
        <v>1527</v>
      </c>
      <c r="F29" s="89" t="s">
        <v>1554</v>
      </c>
      <c r="G29" s="89" t="s">
        <v>121</v>
      </c>
      <c r="H29" s="91">
        <v>5980.0000000000009</v>
      </c>
      <c r="I29" s="103">
        <v>334.77</v>
      </c>
      <c r="J29" s="91"/>
      <c r="K29" s="91">
        <v>20.019250000000003</v>
      </c>
      <c r="L29" s="92">
        <v>1.2796402558903897E-4</v>
      </c>
      <c r="M29" s="92">
        <f t="shared" si="0"/>
        <v>0.11640655443386892</v>
      </c>
      <c r="N29" s="92">
        <f>K29/'סכום נכסי הקרן'!$C$42</f>
        <v>2.706624283031861E-2</v>
      </c>
    </row>
    <row r="30" spans="2:14">
      <c r="B30" s="87" t="s">
        <v>1559</v>
      </c>
      <c r="C30" s="88" t="s">
        <v>1560</v>
      </c>
      <c r="D30" s="89" t="s">
        <v>108</v>
      </c>
      <c r="E30" s="88" t="s">
        <v>1527</v>
      </c>
      <c r="F30" s="89" t="s">
        <v>1554</v>
      </c>
      <c r="G30" s="89" t="s">
        <v>121</v>
      </c>
      <c r="H30" s="91">
        <v>0.25957000000000002</v>
      </c>
      <c r="I30" s="103">
        <v>344.75</v>
      </c>
      <c r="J30" s="91"/>
      <c r="K30" s="91">
        <v>8.9486700000000004E-4</v>
      </c>
      <c r="L30" s="92">
        <v>1.7996375848690285E-9</v>
      </c>
      <c r="M30" s="92">
        <f t="shared" si="0"/>
        <v>5.2034109243139962E-6</v>
      </c>
      <c r="N30" s="92">
        <f>K30/'סכום נכסי הקרן'!$C$42</f>
        <v>1.2098698763859146E-6</v>
      </c>
    </row>
    <row r="31" spans="2:14">
      <c r="B31" s="87" t="s">
        <v>1561</v>
      </c>
      <c r="C31" s="88" t="s">
        <v>1562</v>
      </c>
      <c r="D31" s="89" t="s">
        <v>108</v>
      </c>
      <c r="E31" s="88" t="s">
        <v>1533</v>
      </c>
      <c r="F31" s="89" t="s">
        <v>1554</v>
      </c>
      <c r="G31" s="89" t="s">
        <v>121</v>
      </c>
      <c r="H31" s="91">
        <v>4481.0000000000009</v>
      </c>
      <c r="I31" s="103">
        <v>345.8</v>
      </c>
      <c r="J31" s="91"/>
      <c r="K31" s="91">
        <v>15.495300000000002</v>
      </c>
      <c r="L31" s="92">
        <v>1.6415858289138008E-5</v>
      </c>
      <c r="M31" s="92">
        <f t="shared" si="0"/>
        <v>9.0101001931597285E-2</v>
      </c>
      <c r="N31" s="92">
        <f>K31/'סכום נכסי הקרן'!$C$42</f>
        <v>2.0949813431004456E-2</v>
      </c>
    </row>
    <row r="32" spans="2:14">
      <c r="B32" s="87" t="s">
        <v>1563</v>
      </c>
      <c r="C32" s="88" t="s">
        <v>1564</v>
      </c>
      <c r="D32" s="89" t="s">
        <v>108</v>
      </c>
      <c r="E32" s="88" t="s">
        <v>1536</v>
      </c>
      <c r="F32" s="89" t="s">
        <v>1554</v>
      </c>
      <c r="G32" s="89" t="s">
        <v>121</v>
      </c>
      <c r="H32" s="91">
        <v>165.00372600000003</v>
      </c>
      <c r="I32" s="103">
        <v>3694.17</v>
      </c>
      <c r="J32" s="91"/>
      <c r="K32" s="91">
        <v>6.0955163310000025</v>
      </c>
      <c r="L32" s="92">
        <v>1.5625200436018477E-5</v>
      </c>
      <c r="M32" s="92">
        <f t="shared" si="0"/>
        <v>3.5443788033372309E-2</v>
      </c>
      <c r="N32" s="92">
        <f>K32/'סכום נכסי הקרן'!$C$42</f>
        <v>8.2412041006041086E-3</v>
      </c>
    </row>
    <row r="33" spans="2:14">
      <c r="B33" s="87" t="s">
        <v>1565</v>
      </c>
      <c r="C33" s="88" t="s">
        <v>1566</v>
      </c>
      <c r="D33" s="89" t="s">
        <v>108</v>
      </c>
      <c r="E33" s="88" t="s">
        <v>1545</v>
      </c>
      <c r="F33" s="89" t="s">
        <v>1554</v>
      </c>
      <c r="G33" s="89" t="s">
        <v>121</v>
      </c>
      <c r="H33" s="91">
        <v>65.388640000000009</v>
      </c>
      <c r="I33" s="103">
        <v>3704.64</v>
      </c>
      <c r="J33" s="91"/>
      <c r="K33" s="91">
        <v>2.4224125130000007</v>
      </c>
      <c r="L33" s="92">
        <v>5.1712801735131477E-6</v>
      </c>
      <c r="M33" s="92">
        <f t="shared" si="0"/>
        <v>1.4085677238448979E-2</v>
      </c>
      <c r="N33" s="92">
        <f>K33/'סכום נכסי הקרן'!$C$42</f>
        <v>3.2751279549463812E-3</v>
      </c>
    </row>
    <row r="34" spans="2:14">
      <c r="B34" s="87" t="s">
        <v>1567</v>
      </c>
      <c r="C34" s="88" t="s">
        <v>1568</v>
      </c>
      <c r="D34" s="89" t="s">
        <v>108</v>
      </c>
      <c r="E34" s="88" t="s">
        <v>1545</v>
      </c>
      <c r="F34" s="89" t="s">
        <v>1554</v>
      </c>
      <c r="G34" s="89" t="s">
        <v>121</v>
      </c>
      <c r="H34" s="91">
        <v>2128.0000000000005</v>
      </c>
      <c r="I34" s="103">
        <v>345.35</v>
      </c>
      <c r="J34" s="91"/>
      <c r="K34" s="91">
        <v>7.349050000000001</v>
      </c>
      <c r="L34" s="92">
        <v>5.3498033532456817E-6</v>
      </c>
      <c r="M34" s="92">
        <f t="shared" si="0"/>
        <v>4.2732749172033138E-2</v>
      </c>
      <c r="N34" s="92">
        <f>K34/'סכום נכסי הקרן'!$C$42</f>
        <v>9.9359951982293526E-3</v>
      </c>
    </row>
    <row r="35" spans="2:14">
      <c r="B35" s="93"/>
      <c r="C35" s="88"/>
      <c r="D35" s="88"/>
      <c r="E35" s="88"/>
      <c r="F35" s="88"/>
      <c r="G35" s="88"/>
      <c r="H35" s="91"/>
      <c r="I35" s="103"/>
      <c r="J35" s="88"/>
      <c r="K35" s="88"/>
      <c r="L35" s="88"/>
      <c r="M35" s="92"/>
      <c r="N35" s="88"/>
    </row>
    <row r="36" spans="2:14">
      <c r="B36" s="80" t="s">
        <v>183</v>
      </c>
      <c r="C36" s="81"/>
      <c r="D36" s="82"/>
      <c r="E36" s="81"/>
      <c r="F36" s="82"/>
      <c r="G36" s="82"/>
      <c r="H36" s="84"/>
      <c r="I36" s="101"/>
      <c r="J36" s="84"/>
      <c r="K36" s="84">
        <v>89.221098564000016</v>
      </c>
      <c r="L36" s="85"/>
      <c r="M36" s="85">
        <f t="shared" si="0"/>
        <v>0.51879669151640795</v>
      </c>
      <c r="N36" s="85">
        <f>K36/'סכום נכסי הקרן'!$C$42</f>
        <v>0.12062789162036615</v>
      </c>
    </row>
    <row r="37" spans="2:14">
      <c r="B37" s="86" t="s">
        <v>210</v>
      </c>
      <c r="C37" s="81"/>
      <c r="D37" s="82"/>
      <c r="E37" s="81"/>
      <c r="F37" s="82"/>
      <c r="G37" s="82"/>
      <c r="H37" s="84"/>
      <c r="I37" s="101"/>
      <c r="J37" s="84"/>
      <c r="K37" s="84">
        <v>88.051974833000003</v>
      </c>
      <c r="L37" s="85"/>
      <c r="M37" s="85">
        <f t="shared" si="0"/>
        <v>0.51199855146457884</v>
      </c>
      <c r="N37" s="85">
        <f>K37/'סכום נכסי הקרן'!$C$42</f>
        <v>0.11904722367316861</v>
      </c>
    </row>
    <row r="38" spans="2:14">
      <c r="B38" s="87" t="s">
        <v>1569</v>
      </c>
      <c r="C38" s="88" t="s">
        <v>1570</v>
      </c>
      <c r="D38" s="89" t="s">
        <v>28</v>
      </c>
      <c r="E38" s="88"/>
      <c r="F38" s="89" t="s">
        <v>1528</v>
      </c>
      <c r="G38" s="89" t="s">
        <v>120</v>
      </c>
      <c r="H38" s="91">
        <v>27.246811000000008</v>
      </c>
      <c r="I38" s="103">
        <v>6110.2</v>
      </c>
      <c r="J38" s="91"/>
      <c r="K38" s="91">
        <v>6.3663274769999996</v>
      </c>
      <c r="L38" s="92">
        <v>6.1857290809857121E-7</v>
      </c>
      <c r="M38" s="92">
        <f t="shared" si="0"/>
        <v>3.7018482010826366E-2</v>
      </c>
      <c r="N38" s="92">
        <f>K38/'סכום נכסי הקרן'!$C$42</f>
        <v>8.6073437031762724E-3</v>
      </c>
    </row>
    <row r="39" spans="2:14">
      <c r="B39" s="87" t="s">
        <v>1571</v>
      </c>
      <c r="C39" s="88" t="s">
        <v>1572</v>
      </c>
      <c r="D39" s="89" t="s">
        <v>28</v>
      </c>
      <c r="E39" s="88"/>
      <c r="F39" s="89" t="s">
        <v>1528</v>
      </c>
      <c r="G39" s="89" t="s">
        <v>120</v>
      </c>
      <c r="H39" s="91">
        <v>2.9480800000000005</v>
      </c>
      <c r="I39" s="103">
        <v>4497.5</v>
      </c>
      <c r="J39" s="91"/>
      <c r="K39" s="91">
        <v>0.5070237700000001</v>
      </c>
      <c r="L39" s="92">
        <v>1.6682760453378498E-7</v>
      </c>
      <c r="M39" s="92">
        <f t="shared" si="0"/>
        <v>2.9482068549905932E-3</v>
      </c>
      <c r="N39" s="92">
        <f>K39/'סכום נכסי הקרן'!$C$42</f>
        <v>6.8550162866059475E-4</v>
      </c>
    </row>
    <row r="40" spans="2:14">
      <c r="B40" s="87" t="s">
        <v>1573</v>
      </c>
      <c r="C40" s="88" t="s">
        <v>1574</v>
      </c>
      <c r="D40" s="89" t="s">
        <v>1366</v>
      </c>
      <c r="E40" s="88"/>
      <c r="F40" s="89" t="s">
        <v>1528</v>
      </c>
      <c r="G40" s="89" t="s">
        <v>120</v>
      </c>
      <c r="H40" s="91">
        <v>7.3258860000000006</v>
      </c>
      <c r="I40" s="103">
        <v>6557</v>
      </c>
      <c r="J40" s="91"/>
      <c r="K40" s="91">
        <v>1.8368903730000001</v>
      </c>
      <c r="L40" s="92">
        <v>3.6702835671342688E-8</v>
      </c>
      <c r="M40" s="92">
        <f t="shared" si="0"/>
        <v>1.0681023474589421E-2</v>
      </c>
      <c r="N40" s="92">
        <f>K40/'סכום נכסי הקרן'!$C$42</f>
        <v>2.4834956798227966E-3</v>
      </c>
    </row>
    <row r="41" spans="2:14">
      <c r="B41" s="87" t="s">
        <v>1575</v>
      </c>
      <c r="C41" s="88" t="s">
        <v>1576</v>
      </c>
      <c r="D41" s="89" t="s">
        <v>1366</v>
      </c>
      <c r="E41" s="88"/>
      <c r="F41" s="89" t="s">
        <v>1528</v>
      </c>
      <c r="G41" s="89" t="s">
        <v>120</v>
      </c>
      <c r="H41" s="91">
        <v>2.1319210000000002</v>
      </c>
      <c r="I41" s="103">
        <v>16098</v>
      </c>
      <c r="J41" s="91"/>
      <c r="K41" s="91">
        <v>1.3123840790000001</v>
      </c>
      <c r="L41" s="92">
        <v>1.9567300294992573E-8</v>
      </c>
      <c r="M41" s="92">
        <f t="shared" si="0"/>
        <v>7.6311604445849076E-3</v>
      </c>
      <c r="N41" s="92">
        <f>K41/'סכום נכסי הקרן'!$C$42</f>
        <v>1.7743574893593936E-3</v>
      </c>
    </row>
    <row r="42" spans="2:14">
      <c r="B42" s="87" t="s">
        <v>1577</v>
      </c>
      <c r="C42" s="88" t="s">
        <v>1578</v>
      </c>
      <c r="D42" s="89" t="s">
        <v>1366</v>
      </c>
      <c r="E42" s="88"/>
      <c r="F42" s="89" t="s">
        <v>1528</v>
      </c>
      <c r="G42" s="89" t="s">
        <v>120</v>
      </c>
      <c r="H42" s="91">
        <v>4.2080830000000011</v>
      </c>
      <c r="I42" s="103">
        <v>6881</v>
      </c>
      <c r="J42" s="91"/>
      <c r="K42" s="91">
        <v>1.1072704010000003</v>
      </c>
      <c r="L42" s="92">
        <v>1.7927959135659189E-8</v>
      </c>
      <c r="M42" s="92">
        <f t="shared" si="0"/>
        <v>6.4384795737611735E-3</v>
      </c>
      <c r="N42" s="92">
        <f>K42/'סכום נכסי הקרן'!$C$42</f>
        <v>1.4970415750984809E-3</v>
      </c>
    </row>
    <row r="43" spans="2:14">
      <c r="B43" s="87" t="s">
        <v>1579</v>
      </c>
      <c r="C43" s="88" t="s">
        <v>1580</v>
      </c>
      <c r="D43" s="89" t="s">
        <v>1366</v>
      </c>
      <c r="E43" s="88"/>
      <c r="F43" s="89" t="s">
        <v>1528</v>
      </c>
      <c r="G43" s="89" t="s">
        <v>120</v>
      </c>
      <c r="H43" s="91">
        <v>1.0832480000000002</v>
      </c>
      <c r="I43" s="103">
        <v>9039</v>
      </c>
      <c r="J43" s="91"/>
      <c r="K43" s="91">
        <v>0.37442614400000007</v>
      </c>
      <c r="L43" s="92">
        <v>2.4975502865645963E-9</v>
      </c>
      <c r="M43" s="92">
        <f t="shared" si="0"/>
        <v>2.1771873228517372E-3</v>
      </c>
      <c r="N43" s="92">
        <f>K43/'סכום נכסי הקרן'!$C$42</f>
        <v>5.0622820213164048E-4</v>
      </c>
    </row>
    <row r="44" spans="2:14">
      <c r="B44" s="87" t="s">
        <v>1581</v>
      </c>
      <c r="C44" s="88" t="s">
        <v>1582</v>
      </c>
      <c r="D44" s="89" t="s">
        <v>1366</v>
      </c>
      <c r="E44" s="88"/>
      <c r="F44" s="89" t="s">
        <v>1528</v>
      </c>
      <c r="G44" s="89" t="s">
        <v>120</v>
      </c>
      <c r="H44" s="91">
        <v>10.172775000000001</v>
      </c>
      <c r="I44" s="103">
        <v>3317</v>
      </c>
      <c r="J44" s="91"/>
      <c r="K44" s="91">
        <v>1.2903359550000002</v>
      </c>
      <c r="L44" s="92">
        <v>1.1144028002015724E-8</v>
      </c>
      <c r="M44" s="92">
        <f t="shared" si="0"/>
        <v>7.5029565335207726E-3</v>
      </c>
      <c r="N44" s="92">
        <f>K44/'סכום נכסי הקרן'!$C$42</f>
        <v>1.7445481869061562E-3</v>
      </c>
    </row>
    <row r="45" spans="2:14">
      <c r="B45" s="87" t="s">
        <v>1583</v>
      </c>
      <c r="C45" s="88" t="s">
        <v>1584</v>
      </c>
      <c r="D45" s="89" t="s">
        <v>28</v>
      </c>
      <c r="E45" s="88"/>
      <c r="F45" s="89" t="s">
        <v>1528</v>
      </c>
      <c r="G45" s="89" t="s">
        <v>128</v>
      </c>
      <c r="H45" s="91">
        <v>13.244061000000002</v>
      </c>
      <c r="I45" s="103">
        <v>4911</v>
      </c>
      <c r="J45" s="91"/>
      <c r="K45" s="91">
        <v>1.8488069930000002</v>
      </c>
      <c r="L45" s="92">
        <v>1.9643943447417885E-7</v>
      </c>
      <c r="M45" s="92">
        <f t="shared" si="0"/>
        <v>1.0750315414831825E-2</v>
      </c>
      <c r="N45" s="92">
        <f>K45/'סכום נכסי הקרן'!$C$42</f>
        <v>2.4996070791327924E-3</v>
      </c>
    </row>
    <row r="46" spans="2:14">
      <c r="B46" s="87" t="s">
        <v>1585</v>
      </c>
      <c r="C46" s="88" t="s">
        <v>1586</v>
      </c>
      <c r="D46" s="89" t="s">
        <v>109</v>
      </c>
      <c r="E46" s="88"/>
      <c r="F46" s="89" t="s">
        <v>1528</v>
      </c>
      <c r="G46" s="89" t="s">
        <v>120</v>
      </c>
      <c r="H46" s="91">
        <v>32.051897000000011</v>
      </c>
      <c r="I46" s="103">
        <v>959.38</v>
      </c>
      <c r="J46" s="91"/>
      <c r="K46" s="91">
        <v>1.1758780150000003</v>
      </c>
      <c r="L46" s="92">
        <v>1.4517795283707929E-7</v>
      </c>
      <c r="M46" s="92">
        <f t="shared" si="0"/>
        <v>6.8374143966775606E-3</v>
      </c>
      <c r="N46" s="92">
        <f>K46/'סכום נכסי הקרן'!$C$42</f>
        <v>1.5897998123217919E-3</v>
      </c>
    </row>
    <row r="47" spans="2:14">
      <c r="B47" s="87" t="s">
        <v>1587</v>
      </c>
      <c r="C47" s="88" t="s">
        <v>1588</v>
      </c>
      <c r="D47" s="89" t="s">
        <v>1366</v>
      </c>
      <c r="E47" s="88"/>
      <c r="F47" s="89" t="s">
        <v>1528</v>
      </c>
      <c r="G47" s="89" t="s">
        <v>120</v>
      </c>
      <c r="H47" s="91">
        <v>15.021496000000003</v>
      </c>
      <c r="I47" s="103">
        <v>10138</v>
      </c>
      <c r="J47" s="91"/>
      <c r="K47" s="91">
        <v>5.823490307000001</v>
      </c>
      <c r="L47" s="92">
        <v>1.054317639462085E-7</v>
      </c>
      <c r="M47" s="92">
        <f t="shared" si="0"/>
        <v>3.3862029867098097E-2</v>
      </c>
      <c r="N47" s="92">
        <f>K47/'סכום נכסי הקרן'!$C$42</f>
        <v>7.8734219698174835E-3</v>
      </c>
    </row>
    <row r="48" spans="2:14">
      <c r="B48" s="87" t="s">
        <v>1589</v>
      </c>
      <c r="C48" s="88" t="s">
        <v>1590</v>
      </c>
      <c r="D48" s="89" t="s">
        <v>28</v>
      </c>
      <c r="E48" s="88"/>
      <c r="F48" s="89" t="s">
        <v>1528</v>
      </c>
      <c r="G48" s="89" t="s">
        <v>120</v>
      </c>
      <c r="H48" s="91">
        <v>4.5421000000000014</v>
      </c>
      <c r="I48" s="103">
        <v>4475</v>
      </c>
      <c r="J48" s="91"/>
      <c r="K48" s="91">
        <v>0.77726232000000017</v>
      </c>
      <c r="L48" s="92">
        <v>5.3141883247442805E-7</v>
      </c>
      <c r="M48" s="92">
        <f t="shared" si="0"/>
        <v>4.5195713407083305E-3</v>
      </c>
      <c r="N48" s="92">
        <f>K48/'סכום נכסי הקרן'!$C$42</f>
        <v>1.050867075238923E-3</v>
      </c>
    </row>
    <row r="49" spans="2:14">
      <c r="B49" s="87" t="s">
        <v>1591</v>
      </c>
      <c r="C49" s="88" t="s">
        <v>1592</v>
      </c>
      <c r="D49" s="89" t="s">
        <v>1366</v>
      </c>
      <c r="E49" s="88"/>
      <c r="F49" s="89" t="s">
        <v>1528</v>
      </c>
      <c r="G49" s="89" t="s">
        <v>120</v>
      </c>
      <c r="H49" s="91">
        <v>12.834432000000001</v>
      </c>
      <c r="I49" s="103">
        <v>5859</v>
      </c>
      <c r="J49" s="91"/>
      <c r="K49" s="91">
        <v>2.8755308739999998</v>
      </c>
      <c r="L49" s="92">
        <v>3.5304300919836712E-7</v>
      </c>
      <c r="M49" s="92">
        <f t="shared" si="0"/>
        <v>1.6720438638338178E-2</v>
      </c>
      <c r="N49" s="92">
        <f>K49/'סכום נכסי הקרן'!$C$42</f>
        <v>3.8877488867845845E-3</v>
      </c>
    </row>
    <row r="50" spans="2:14">
      <c r="B50" s="87" t="s">
        <v>1593</v>
      </c>
      <c r="C50" s="88" t="s">
        <v>1594</v>
      </c>
      <c r="D50" s="89" t="s">
        <v>109</v>
      </c>
      <c r="E50" s="88"/>
      <c r="F50" s="89" t="s">
        <v>1528</v>
      </c>
      <c r="G50" s="89" t="s">
        <v>120</v>
      </c>
      <c r="H50" s="91">
        <v>175.63649400000003</v>
      </c>
      <c r="I50" s="103">
        <v>768.2</v>
      </c>
      <c r="J50" s="91"/>
      <c r="K50" s="91">
        <v>5.159492021000001</v>
      </c>
      <c r="L50" s="92">
        <v>1.9747320169444433E-7</v>
      </c>
      <c r="M50" s="92">
        <f t="shared" si="0"/>
        <v>3.0001058420952277E-2</v>
      </c>
      <c r="N50" s="92">
        <f>K50/'סכום נכסי הקרן'!$C$42</f>
        <v>6.9756890953196213E-3</v>
      </c>
    </row>
    <row r="51" spans="2:14">
      <c r="B51" s="87" t="s">
        <v>1595</v>
      </c>
      <c r="C51" s="88" t="s">
        <v>1596</v>
      </c>
      <c r="D51" s="89" t="s">
        <v>1597</v>
      </c>
      <c r="E51" s="88"/>
      <c r="F51" s="89" t="s">
        <v>1528</v>
      </c>
      <c r="G51" s="89" t="s">
        <v>125</v>
      </c>
      <c r="H51" s="91">
        <v>107.68803500000001</v>
      </c>
      <c r="I51" s="103">
        <v>1892</v>
      </c>
      <c r="J51" s="91"/>
      <c r="K51" s="91">
        <v>0.99495168300000025</v>
      </c>
      <c r="L51" s="92">
        <v>3.3422864628016394E-7</v>
      </c>
      <c r="M51" s="92">
        <f t="shared" si="0"/>
        <v>5.7853764374893668E-3</v>
      </c>
      <c r="N51" s="92">
        <f>K51/'סכום נכסי הקרן'!$C$42</f>
        <v>1.3451854518282246E-3</v>
      </c>
    </row>
    <row r="52" spans="2:14">
      <c r="B52" s="87" t="s">
        <v>1598</v>
      </c>
      <c r="C52" s="88" t="s">
        <v>1599</v>
      </c>
      <c r="D52" s="89" t="s">
        <v>28</v>
      </c>
      <c r="E52" s="88"/>
      <c r="F52" s="89" t="s">
        <v>1528</v>
      </c>
      <c r="G52" s="89" t="s">
        <v>122</v>
      </c>
      <c r="H52" s="91">
        <v>64.615876000000014</v>
      </c>
      <c r="I52" s="103">
        <v>2808.5</v>
      </c>
      <c r="J52" s="91"/>
      <c r="K52" s="91">
        <v>7.3553101400000021</v>
      </c>
      <c r="L52" s="92">
        <v>2.6687775282487299E-7</v>
      </c>
      <c r="M52" s="92">
        <f t="shared" si="0"/>
        <v>4.2769150202425069E-2</v>
      </c>
      <c r="N52" s="92">
        <f>K52/'סכום נכסי הקרן'!$C$42</f>
        <v>9.9444589753134999E-3</v>
      </c>
    </row>
    <row r="53" spans="2:14">
      <c r="B53" s="87" t="s">
        <v>1600</v>
      </c>
      <c r="C53" s="88" t="s">
        <v>1601</v>
      </c>
      <c r="D53" s="89" t="s">
        <v>28</v>
      </c>
      <c r="E53" s="88"/>
      <c r="F53" s="89" t="s">
        <v>1528</v>
      </c>
      <c r="G53" s="89" t="s">
        <v>120</v>
      </c>
      <c r="H53" s="91">
        <v>8.9600380000000026</v>
      </c>
      <c r="I53" s="103">
        <v>3647.5</v>
      </c>
      <c r="J53" s="91"/>
      <c r="K53" s="91">
        <v>1.2497496620000001</v>
      </c>
      <c r="L53" s="92">
        <v>1.3357242098986289E-7</v>
      </c>
      <c r="M53" s="92">
        <f t="shared" si="0"/>
        <v>7.2669581556907611E-3</v>
      </c>
      <c r="N53" s="92">
        <f>K53/'סכום נכסי הקרן'!$C$42</f>
        <v>1.6896750791763229E-3</v>
      </c>
    </row>
    <row r="54" spans="2:14">
      <c r="B54" s="87" t="s">
        <v>1602</v>
      </c>
      <c r="C54" s="88" t="s">
        <v>1603</v>
      </c>
      <c r="D54" s="89" t="s">
        <v>109</v>
      </c>
      <c r="E54" s="88"/>
      <c r="F54" s="89" t="s">
        <v>1528</v>
      </c>
      <c r="G54" s="89" t="s">
        <v>120</v>
      </c>
      <c r="H54" s="91">
        <v>55.928796000000006</v>
      </c>
      <c r="I54" s="103">
        <v>462.75</v>
      </c>
      <c r="J54" s="91"/>
      <c r="K54" s="91">
        <v>0.98969138300000004</v>
      </c>
      <c r="L54" s="92">
        <v>4.7411366323351994E-7</v>
      </c>
      <c r="M54" s="92">
        <f t="shared" si="0"/>
        <v>5.7547892077835332E-3</v>
      </c>
      <c r="N54" s="92">
        <f>K54/'סכום נכסי הקרן'!$C$42</f>
        <v>1.3380734692534364E-3</v>
      </c>
    </row>
    <row r="55" spans="2:14">
      <c r="B55" s="87" t="s">
        <v>1604</v>
      </c>
      <c r="C55" s="88" t="s">
        <v>1605</v>
      </c>
      <c r="D55" s="89" t="s">
        <v>109</v>
      </c>
      <c r="E55" s="88"/>
      <c r="F55" s="89" t="s">
        <v>1528</v>
      </c>
      <c r="G55" s="89" t="s">
        <v>120</v>
      </c>
      <c r="H55" s="91">
        <v>6.5337649999999972</v>
      </c>
      <c r="I55" s="103">
        <v>3687.75</v>
      </c>
      <c r="J55" s="91"/>
      <c r="K55" s="91">
        <v>0.92138908700000011</v>
      </c>
      <c r="L55" s="92">
        <v>6.3791884603262181E-8</v>
      </c>
      <c r="M55" s="92">
        <f t="shared" si="0"/>
        <v>5.3576297269197536E-3</v>
      </c>
      <c r="N55" s="92">
        <f>K55/'סכום נכסי הקרן'!$C$42</f>
        <v>1.2457280252730525E-3</v>
      </c>
    </row>
    <row r="56" spans="2:14">
      <c r="B56" s="87" t="s">
        <v>1606</v>
      </c>
      <c r="C56" s="88" t="s">
        <v>1607</v>
      </c>
      <c r="D56" s="89" t="s">
        <v>28</v>
      </c>
      <c r="E56" s="88"/>
      <c r="F56" s="89" t="s">
        <v>1528</v>
      </c>
      <c r="G56" s="89" t="s">
        <v>122</v>
      </c>
      <c r="H56" s="91">
        <v>49.706000000000003</v>
      </c>
      <c r="I56" s="103">
        <v>641.1</v>
      </c>
      <c r="J56" s="91"/>
      <c r="K56" s="91">
        <v>1.2915817870000004</v>
      </c>
      <c r="L56" s="92">
        <v>2.4254408120102192E-7</v>
      </c>
      <c r="M56" s="92">
        <f t="shared" si="0"/>
        <v>7.5102007115256169E-3</v>
      </c>
      <c r="N56" s="92">
        <f>K56/'סכום נכסי הקרן'!$C$42</f>
        <v>1.7462325652638762E-3</v>
      </c>
    </row>
    <row r="57" spans="2:14">
      <c r="B57" s="87" t="s">
        <v>1608</v>
      </c>
      <c r="C57" s="88" t="s">
        <v>1609</v>
      </c>
      <c r="D57" s="89" t="s">
        <v>109</v>
      </c>
      <c r="E57" s="88"/>
      <c r="F57" s="89" t="s">
        <v>1528</v>
      </c>
      <c r="G57" s="89" t="s">
        <v>120</v>
      </c>
      <c r="H57" s="91">
        <v>61.995390000000008</v>
      </c>
      <c r="I57" s="103">
        <v>1004</v>
      </c>
      <c r="J57" s="91"/>
      <c r="K57" s="91">
        <v>2.3801865390000003</v>
      </c>
      <c r="L57" s="92">
        <v>2.6664354494511365E-7</v>
      </c>
      <c r="M57" s="92">
        <f t="shared" si="0"/>
        <v>1.3840144556607543E-2</v>
      </c>
      <c r="N57" s="92">
        <f>K57/'סכום נכסי הקרן'!$C$42</f>
        <v>3.2180379807450138E-3</v>
      </c>
    </row>
    <row r="58" spans="2:14">
      <c r="B58" s="87" t="s">
        <v>1610</v>
      </c>
      <c r="C58" s="88" t="s">
        <v>1611</v>
      </c>
      <c r="D58" s="89" t="s">
        <v>1366</v>
      </c>
      <c r="E58" s="88"/>
      <c r="F58" s="89" t="s">
        <v>1528</v>
      </c>
      <c r="G58" s="89" t="s">
        <v>120</v>
      </c>
      <c r="H58" s="91">
        <v>2.2977509999999999</v>
      </c>
      <c r="I58" s="103">
        <v>34126</v>
      </c>
      <c r="J58" s="91"/>
      <c r="K58" s="91">
        <v>2.9985146540000005</v>
      </c>
      <c r="L58" s="92">
        <v>1.2487777173913043E-7</v>
      </c>
      <c r="M58" s="92">
        <f t="shared" si="0"/>
        <v>1.7435556241697597E-2</v>
      </c>
      <c r="N58" s="92">
        <f>K58/'סכום נכסי הקרן'!$C$42</f>
        <v>4.0540242893930987E-3</v>
      </c>
    </row>
    <row r="59" spans="2:14">
      <c r="B59" s="87" t="s">
        <v>1612</v>
      </c>
      <c r="C59" s="88" t="s">
        <v>1613</v>
      </c>
      <c r="D59" s="89" t="s">
        <v>28</v>
      </c>
      <c r="E59" s="88"/>
      <c r="F59" s="89" t="s">
        <v>1528</v>
      </c>
      <c r="G59" s="89" t="s">
        <v>120</v>
      </c>
      <c r="H59" s="91">
        <v>52.457971000000008</v>
      </c>
      <c r="I59" s="103">
        <v>697.87</v>
      </c>
      <c r="J59" s="91"/>
      <c r="K59" s="91">
        <v>1.3999222020000002</v>
      </c>
      <c r="L59" s="92">
        <v>1.455556694666601E-7</v>
      </c>
      <c r="M59" s="92">
        <f t="shared" si="0"/>
        <v>8.1401710858446056E-3</v>
      </c>
      <c r="N59" s="92">
        <f>K59/'סכום נכסי הקרן'!$C$42</f>
        <v>1.8927099797887703E-3</v>
      </c>
    </row>
    <row r="60" spans="2:14">
      <c r="B60" s="87" t="s">
        <v>1614</v>
      </c>
      <c r="C60" s="88" t="s">
        <v>1615</v>
      </c>
      <c r="D60" s="89" t="s">
        <v>28</v>
      </c>
      <c r="E60" s="88"/>
      <c r="F60" s="89" t="s">
        <v>1528</v>
      </c>
      <c r="G60" s="89" t="s">
        <v>120</v>
      </c>
      <c r="H60" s="91">
        <v>33.25160000000001</v>
      </c>
      <c r="I60" s="103">
        <v>517.01</v>
      </c>
      <c r="J60" s="91"/>
      <c r="K60" s="91">
        <v>0.65739950800000013</v>
      </c>
      <c r="L60" s="92">
        <v>1.108386666666667E-6</v>
      </c>
      <c r="M60" s="92">
        <f t="shared" si="0"/>
        <v>3.822601326862927E-3</v>
      </c>
      <c r="N60" s="92">
        <f>K60/'סכום נכסי הקרן'!$C$42</f>
        <v>8.8881125516989811E-4</v>
      </c>
    </row>
    <row r="61" spans="2:14">
      <c r="B61" s="87" t="s">
        <v>1616</v>
      </c>
      <c r="C61" s="88" t="s">
        <v>1617</v>
      </c>
      <c r="D61" s="89" t="s">
        <v>28</v>
      </c>
      <c r="E61" s="88"/>
      <c r="F61" s="89" t="s">
        <v>1528</v>
      </c>
      <c r="G61" s="89" t="s">
        <v>122</v>
      </c>
      <c r="H61" s="91">
        <v>0.60332700000000006</v>
      </c>
      <c r="I61" s="103">
        <v>6867</v>
      </c>
      <c r="J61" s="91"/>
      <c r="K61" s="91">
        <v>0.16792209600000002</v>
      </c>
      <c r="L61" s="92">
        <v>2.879842482100239E-7</v>
      </c>
      <c r="M61" s="92">
        <f t="shared" si="0"/>
        <v>9.7642182442765645E-4</v>
      </c>
      <c r="N61" s="92">
        <f>K61/'סכום נכסי הקרן'!$C$42</f>
        <v>2.2703249257150358E-4</v>
      </c>
    </row>
    <row r="62" spans="2:14">
      <c r="B62" s="87" t="s">
        <v>1618</v>
      </c>
      <c r="C62" s="88" t="s">
        <v>1619</v>
      </c>
      <c r="D62" s="89" t="s">
        <v>28</v>
      </c>
      <c r="E62" s="88"/>
      <c r="F62" s="89" t="s">
        <v>1528</v>
      </c>
      <c r="G62" s="89" t="s">
        <v>122</v>
      </c>
      <c r="H62" s="91">
        <v>12.425708</v>
      </c>
      <c r="I62" s="103">
        <v>20418</v>
      </c>
      <c r="J62" s="91"/>
      <c r="K62" s="91">
        <v>10.283043349999998</v>
      </c>
      <c r="L62" s="92">
        <v>4.3683056893052009E-7</v>
      </c>
      <c r="M62" s="92">
        <f t="shared" si="0"/>
        <v>5.979313138442291E-2</v>
      </c>
      <c r="N62" s="92">
        <f>K62/'סכום נכסי הקרן'!$C$42</f>
        <v>1.3902785985778331E-2</v>
      </c>
    </row>
    <row r="63" spans="2:14">
      <c r="B63" s="87" t="s">
        <v>1620</v>
      </c>
      <c r="C63" s="88" t="s">
        <v>1621</v>
      </c>
      <c r="D63" s="89" t="s">
        <v>28</v>
      </c>
      <c r="E63" s="88"/>
      <c r="F63" s="89" t="s">
        <v>1528</v>
      </c>
      <c r="G63" s="89" t="s">
        <v>122</v>
      </c>
      <c r="H63" s="91">
        <v>6.8388610000000014</v>
      </c>
      <c r="I63" s="103">
        <v>8676.1</v>
      </c>
      <c r="J63" s="91"/>
      <c r="K63" s="91">
        <v>2.4048920190000009</v>
      </c>
      <c r="L63" s="92">
        <v>1.3204047907784873E-6</v>
      </c>
      <c r="M63" s="92">
        <f t="shared" si="0"/>
        <v>1.3983800278097355E-2</v>
      </c>
      <c r="N63" s="92">
        <f>K63/'סכום נכסי הקרן'!$C$42</f>
        <v>3.2514400572923167E-3</v>
      </c>
    </row>
    <row r="64" spans="2:14">
      <c r="B64" s="87" t="s">
        <v>1622</v>
      </c>
      <c r="C64" s="88" t="s">
        <v>1623</v>
      </c>
      <c r="D64" s="89" t="s">
        <v>28</v>
      </c>
      <c r="E64" s="88"/>
      <c r="F64" s="89" t="s">
        <v>1528</v>
      </c>
      <c r="G64" s="89" t="s">
        <v>122</v>
      </c>
      <c r="H64" s="91">
        <v>10.683703000000001</v>
      </c>
      <c r="I64" s="103">
        <v>2427.8000000000002</v>
      </c>
      <c r="J64" s="91"/>
      <c r="K64" s="91">
        <v>1.0512886260000001</v>
      </c>
      <c r="L64" s="92">
        <v>4.5179782813004297E-7</v>
      </c>
      <c r="M64" s="92">
        <f t="shared" si="0"/>
        <v>6.1129606088228209E-3</v>
      </c>
      <c r="N64" s="92">
        <f>K64/'סכום נכסי הקרן'!$C$42</f>
        <v>1.4213536089547809E-3</v>
      </c>
    </row>
    <row r="65" spans="2:14">
      <c r="B65" s="87" t="s">
        <v>1624</v>
      </c>
      <c r="C65" s="88" t="s">
        <v>1625</v>
      </c>
      <c r="D65" s="89" t="s">
        <v>110</v>
      </c>
      <c r="E65" s="88"/>
      <c r="F65" s="89" t="s">
        <v>1528</v>
      </c>
      <c r="G65" s="89" t="s">
        <v>129</v>
      </c>
      <c r="H65" s="91">
        <v>90.173057000000014</v>
      </c>
      <c r="I65" s="103">
        <v>242750</v>
      </c>
      <c r="J65" s="91"/>
      <c r="K65" s="91">
        <v>5.6168481380000008</v>
      </c>
      <c r="L65" s="92">
        <v>1.1193433661308583E-8</v>
      </c>
      <c r="M65" s="92">
        <f t="shared" si="0"/>
        <v>3.2660461232207616E-2</v>
      </c>
      <c r="N65" s="92">
        <f>K65/'סכום נכסי הקרן'!$C$42</f>
        <v>7.5940395191693459E-3</v>
      </c>
    </row>
    <row r="66" spans="2:14">
      <c r="B66" s="87" t="s">
        <v>1626</v>
      </c>
      <c r="C66" s="88" t="s">
        <v>1627</v>
      </c>
      <c r="D66" s="89" t="s">
        <v>109</v>
      </c>
      <c r="E66" s="88"/>
      <c r="F66" s="89" t="s">
        <v>1528</v>
      </c>
      <c r="G66" s="89" t="s">
        <v>120</v>
      </c>
      <c r="H66" s="91">
        <v>0.29206599999999999</v>
      </c>
      <c r="I66" s="103">
        <v>83576</v>
      </c>
      <c r="J66" s="91"/>
      <c r="K66" s="91">
        <v>0.93342595600000011</v>
      </c>
      <c r="L66" s="92">
        <v>1.6274409231745645E-8</v>
      </c>
      <c r="M66" s="92">
        <f t="shared" si="0"/>
        <v>5.4276208827553542E-3</v>
      </c>
      <c r="N66" s="92">
        <f>K66/'סכום נכסי הקרן'!$C$42</f>
        <v>1.2620020025334762E-3</v>
      </c>
    </row>
    <row r="67" spans="2:14">
      <c r="B67" s="87" t="s">
        <v>1628</v>
      </c>
      <c r="C67" s="88" t="s">
        <v>1629</v>
      </c>
      <c r="D67" s="89" t="s">
        <v>109</v>
      </c>
      <c r="E67" s="88"/>
      <c r="F67" s="89" t="s">
        <v>1528</v>
      </c>
      <c r="G67" s="89" t="s">
        <v>120</v>
      </c>
      <c r="H67" s="91">
        <v>6.6588900000000013</v>
      </c>
      <c r="I67" s="103">
        <v>5460</v>
      </c>
      <c r="J67" s="91"/>
      <c r="K67" s="91">
        <v>1.3903123070000001</v>
      </c>
      <c r="L67" s="92">
        <v>1.0569666666666668E-6</v>
      </c>
      <c r="M67" s="92">
        <f t="shared" si="0"/>
        <v>8.0842921310675161E-3</v>
      </c>
      <c r="N67" s="92">
        <f>K67/'סכום נכסי הקרן'!$C$42</f>
        <v>1.8797172976631228E-3</v>
      </c>
    </row>
    <row r="68" spans="2:14">
      <c r="B68" s="87" t="s">
        <v>1630</v>
      </c>
      <c r="C68" s="88" t="s">
        <v>1631</v>
      </c>
      <c r="D68" s="89" t="s">
        <v>28</v>
      </c>
      <c r="E68" s="88"/>
      <c r="F68" s="89" t="s">
        <v>1528</v>
      </c>
      <c r="G68" s="89" t="s">
        <v>122</v>
      </c>
      <c r="H68" s="91">
        <v>1.3115460000000001</v>
      </c>
      <c r="I68" s="103">
        <v>20350</v>
      </c>
      <c r="J68" s="91"/>
      <c r="K68" s="91">
        <v>1.0817707670000003</v>
      </c>
      <c r="L68" s="92">
        <v>2.3857135061391542E-7</v>
      </c>
      <c r="M68" s="92">
        <f t="shared" si="0"/>
        <v>6.2902060603545907E-3</v>
      </c>
      <c r="N68" s="92">
        <f>K68/'סכום נכסי הקרן'!$C$42</f>
        <v>1.4625657937416246E-3</v>
      </c>
    </row>
    <row r="69" spans="2:14">
      <c r="B69" s="87" t="s">
        <v>1632</v>
      </c>
      <c r="C69" s="88" t="s">
        <v>1633</v>
      </c>
      <c r="D69" s="89" t="s">
        <v>28</v>
      </c>
      <c r="E69" s="88"/>
      <c r="F69" s="89" t="s">
        <v>1528</v>
      </c>
      <c r="G69" s="89" t="s">
        <v>122</v>
      </c>
      <c r="H69" s="91">
        <v>1.0698100000000001</v>
      </c>
      <c r="I69" s="103">
        <v>21675</v>
      </c>
      <c r="J69" s="91"/>
      <c r="K69" s="91">
        <v>0.93983837900000022</v>
      </c>
      <c r="L69" s="92">
        <v>6.4738880484114986E-7</v>
      </c>
      <c r="M69" s="92">
        <f t="shared" si="0"/>
        <v>5.4649073978347154E-3</v>
      </c>
      <c r="N69" s="92">
        <f>K69/'סכום נכסי הקרן'!$C$42</f>
        <v>1.2706716678830133E-3</v>
      </c>
    </row>
    <row r="70" spans="2:14">
      <c r="B70" s="87" t="s">
        <v>1634</v>
      </c>
      <c r="C70" s="88" t="s">
        <v>1635</v>
      </c>
      <c r="D70" s="89" t="s">
        <v>28</v>
      </c>
      <c r="E70" s="88"/>
      <c r="F70" s="89" t="s">
        <v>1528</v>
      </c>
      <c r="G70" s="89" t="s">
        <v>122</v>
      </c>
      <c r="H70" s="91">
        <v>3.0474920000000001</v>
      </c>
      <c r="I70" s="103">
        <v>20215</v>
      </c>
      <c r="J70" s="91"/>
      <c r="K70" s="91">
        <v>2.4969143120000004</v>
      </c>
      <c r="L70" s="92">
        <v>1.1051648232094289E-6</v>
      </c>
      <c r="M70" s="92">
        <f t="shared" si="0"/>
        <v>1.4518885161858428E-2</v>
      </c>
      <c r="N70" s="92">
        <f>K70/'סכום נכסי הקרן'!$C$42</f>
        <v>3.3758551941301461E-3</v>
      </c>
    </row>
    <row r="71" spans="2:14">
      <c r="B71" s="87" t="s">
        <v>1636</v>
      </c>
      <c r="C71" s="88" t="s">
        <v>1637</v>
      </c>
      <c r="D71" s="89" t="s">
        <v>1366</v>
      </c>
      <c r="E71" s="88"/>
      <c r="F71" s="89" t="s">
        <v>1528</v>
      </c>
      <c r="G71" s="89" t="s">
        <v>120</v>
      </c>
      <c r="H71" s="91">
        <v>4.8307380000000002</v>
      </c>
      <c r="I71" s="103">
        <v>7302</v>
      </c>
      <c r="J71" s="91"/>
      <c r="K71" s="91">
        <v>1.3488795170000003</v>
      </c>
      <c r="L71" s="92">
        <v>6.4217188434695911E-8</v>
      </c>
      <c r="M71" s="92">
        <f t="shared" si="0"/>
        <v>7.8433716008537453E-3</v>
      </c>
      <c r="N71" s="92">
        <f>K71/'סכום נכסי הקרן'!$C$42</f>
        <v>1.8236997168208041E-3</v>
      </c>
    </row>
    <row r="72" spans="2:14">
      <c r="B72" s="87" t="s">
        <v>1638</v>
      </c>
      <c r="C72" s="88" t="s">
        <v>1639</v>
      </c>
      <c r="D72" s="89" t="s">
        <v>109</v>
      </c>
      <c r="E72" s="88"/>
      <c r="F72" s="89" t="s">
        <v>1528</v>
      </c>
      <c r="G72" s="89" t="s">
        <v>120</v>
      </c>
      <c r="H72" s="91">
        <v>21.904920000000001</v>
      </c>
      <c r="I72" s="103">
        <v>3381</v>
      </c>
      <c r="J72" s="91"/>
      <c r="K72" s="91">
        <v>2.8320748400000006</v>
      </c>
      <c r="L72" s="92">
        <v>7.135153094462541E-7</v>
      </c>
      <c r="M72" s="92">
        <f t="shared" si="0"/>
        <v>1.6467753488429916E-2</v>
      </c>
      <c r="N72" s="92">
        <f>K72/'סכום נכסי הקרן'!$C$42</f>
        <v>3.8289958581403266E-3</v>
      </c>
    </row>
    <row r="73" spans="2:14">
      <c r="B73" s="87" t="s">
        <v>1640</v>
      </c>
      <c r="C73" s="88" t="s">
        <v>1641</v>
      </c>
      <c r="D73" s="89" t="s">
        <v>1366</v>
      </c>
      <c r="E73" s="88"/>
      <c r="F73" s="89" t="s">
        <v>1528</v>
      </c>
      <c r="G73" s="89" t="s">
        <v>120</v>
      </c>
      <c r="H73" s="91">
        <v>5.7520190000000007</v>
      </c>
      <c r="I73" s="103">
        <v>16393</v>
      </c>
      <c r="J73" s="91"/>
      <c r="K73" s="91">
        <v>3.6057587730000007</v>
      </c>
      <c r="L73" s="92">
        <v>1.9779581704974849E-8</v>
      </c>
      <c r="M73" s="92">
        <f t="shared" si="0"/>
        <v>2.096651747116525E-2</v>
      </c>
      <c r="N73" s="92">
        <f>K73/'סכום נכסי הקרן'!$C$42</f>
        <v>4.8750249153974136E-3</v>
      </c>
    </row>
    <row r="74" spans="2:14">
      <c r="B74" s="87" t="s">
        <v>1642</v>
      </c>
      <c r="C74" s="88" t="s">
        <v>1643</v>
      </c>
      <c r="D74" s="89" t="s">
        <v>1366</v>
      </c>
      <c r="E74" s="88"/>
      <c r="F74" s="89" t="s">
        <v>1528</v>
      </c>
      <c r="G74" s="89" t="s">
        <v>120</v>
      </c>
      <c r="H74" s="91">
        <v>1.4466160000000001</v>
      </c>
      <c r="I74" s="103">
        <v>14498</v>
      </c>
      <c r="J74" s="91"/>
      <c r="K74" s="91">
        <v>0.80200900200000025</v>
      </c>
      <c r="L74" s="92">
        <v>2.2275550594674865E-8</v>
      </c>
      <c r="M74" s="92">
        <f t="shared" si="0"/>
        <v>4.6634666407465762E-3</v>
      </c>
      <c r="N74" s="92">
        <f>K74/'סכום נכסי הקרן'!$C$42</f>
        <v>1.0843248573364881E-3</v>
      </c>
    </row>
    <row r="75" spans="2:14">
      <c r="B75" s="87" t="s">
        <v>1644</v>
      </c>
      <c r="C75" s="88" t="s">
        <v>1645</v>
      </c>
      <c r="D75" s="89" t="s">
        <v>111</v>
      </c>
      <c r="E75" s="88"/>
      <c r="F75" s="89" t="s">
        <v>1528</v>
      </c>
      <c r="G75" s="89" t="s">
        <v>124</v>
      </c>
      <c r="H75" s="91">
        <v>10.9696</v>
      </c>
      <c r="I75" s="103">
        <v>8843</v>
      </c>
      <c r="J75" s="91"/>
      <c r="K75" s="91">
        <v>2.4031813770000001</v>
      </c>
      <c r="L75" s="92">
        <v>7.7426858507349836E-8</v>
      </c>
      <c r="M75" s="92">
        <f t="shared" si="0"/>
        <v>1.3973853354956382E-2</v>
      </c>
      <c r="N75" s="92">
        <f>K75/'סכום נכסי הקרן'!$C$42</f>
        <v>3.2491272507801962E-3</v>
      </c>
    </row>
    <row r="76" spans="2:14">
      <c r="B76" s="93"/>
      <c r="C76" s="88"/>
      <c r="D76" s="88"/>
      <c r="E76" s="88"/>
      <c r="F76" s="88"/>
      <c r="G76" s="88"/>
      <c r="H76" s="91"/>
      <c r="I76" s="103"/>
      <c r="J76" s="88"/>
      <c r="K76" s="88"/>
      <c r="L76" s="88"/>
      <c r="M76" s="92"/>
      <c r="N76" s="88"/>
    </row>
    <row r="77" spans="2:14">
      <c r="B77" s="86" t="s">
        <v>211</v>
      </c>
      <c r="C77" s="81"/>
      <c r="D77" s="82"/>
      <c r="E77" s="81"/>
      <c r="F77" s="82"/>
      <c r="G77" s="82"/>
      <c r="H77" s="84"/>
      <c r="I77" s="101"/>
      <c r="J77" s="84"/>
      <c r="K77" s="84">
        <v>1.1691237310000002</v>
      </c>
      <c r="L77" s="85"/>
      <c r="M77" s="85">
        <f t="shared" ref="M77:M78" si="1">IFERROR(K77/$K$11,0)</f>
        <v>6.7981400518290856E-3</v>
      </c>
      <c r="N77" s="85">
        <f>K77/'סכום נכסי הקרן'!$C$42</f>
        <v>1.580667947197527E-3</v>
      </c>
    </row>
    <row r="78" spans="2:14">
      <c r="B78" s="87" t="s">
        <v>1646</v>
      </c>
      <c r="C78" s="88" t="s">
        <v>1647</v>
      </c>
      <c r="D78" s="89" t="s">
        <v>109</v>
      </c>
      <c r="E78" s="88"/>
      <c r="F78" s="89" t="s">
        <v>1554</v>
      </c>
      <c r="G78" s="89" t="s">
        <v>120</v>
      </c>
      <c r="H78" s="91">
        <v>3.3921360000000003</v>
      </c>
      <c r="I78" s="103">
        <v>9013</v>
      </c>
      <c r="J78" s="91"/>
      <c r="K78" s="91">
        <v>1.1691237310000002</v>
      </c>
      <c r="L78" s="92">
        <v>9.6392348413906473E-8</v>
      </c>
      <c r="M78" s="92">
        <f t="shared" si="1"/>
        <v>6.7981400518290856E-3</v>
      </c>
      <c r="N78" s="92">
        <f>K78/'סכום נכסי הקרן'!$C$42</f>
        <v>1.580667947197527E-3</v>
      </c>
    </row>
    <row r="79" spans="2:14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>
      <c r="B82" s="110" t="s">
        <v>205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>
      <c r="B83" s="110" t="s">
        <v>100</v>
      </c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110" t="s">
        <v>188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110" t="s">
        <v>196</v>
      </c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110" t="s">
        <v>203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3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3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7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6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134</v>
      </c>
      <c r="C1" s="46" t="s" vm="1">
        <v>214</v>
      </c>
    </row>
    <row r="2" spans="2:15">
      <c r="B2" s="46" t="s">
        <v>133</v>
      </c>
      <c r="C2" s="46" t="s">
        <v>2403</v>
      </c>
    </row>
    <row r="3" spans="2:15">
      <c r="B3" s="46" t="s">
        <v>135</v>
      </c>
      <c r="C3" s="68" t="s">
        <v>2404</v>
      </c>
    </row>
    <row r="4" spans="2:15">
      <c r="B4" s="46" t="s">
        <v>136</v>
      </c>
      <c r="C4" s="68">
        <v>14244</v>
      </c>
    </row>
    <row r="6" spans="2:15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15" ht="26.25" customHeight="1">
      <c r="B7" s="134" t="s">
        <v>81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</row>
    <row r="8" spans="2:15" s="3" customFormat="1" ht="63">
      <c r="B8" s="21" t="s">
        <v>103</v>
      </c>
      <c r="C8" s="29" t="s">
        <v>40</v>
      </c>
      <c r="D8" s="29" t="s">
        <v>107</v>
      </c>
      <c r="E8" s="29" t="s">
        <v>105</v>
      </c>
      <c r="F8" s="29" t="s">
        <v>58</v>
      </c>
      <c r="G8" s="29" t="s">
        <v>14</v>
      </c>
      <c r="H8" s="29" t="s">
        <v>59</v>
      </c>
      <c r="I8" s="29" t="s">
        <v>91</v>
      </c>
      <c r="J8" s="29" t="s">
        <v>190</v>
      </c>
      <c r="K8" s="29" t="s">
        <v>189</v>
      </c>
      <c r="L8" s="29" t="s">
        <v>54</v>
      </c>
      <c r="M8" s="29" t="s">
        <v>53</v>
      </c>
      <c r="N8" s="29" t="s">
        <v>137</v>
      </c>
      <c r="O8" s="19" t="s">
        <v>139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197</v>
      </c>
      <c r="K9" s="31"/>
      <c r="L9" s="31" t="s">
        <v>193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88"/>
      <c r="D11" s="89"/>
      <c r="E11" s="88"/>
      <c r="F11" s="89"/>
      <c r="G11" s="88"/>
      <c r="H11" s="88"/>
      <c r="I11" s="89"/>
      <c r="J11" s="91"/>
      <c r="K11" s="103"/>
      <c r="L11" s="91">
        <v>12.912839673999999</v>
      </c>
      <c r="M11" s="92"/>
      <c r="N11" s="92">
        <f>IFERROR(L11/$L$11,0)</f>
        <v>1</v>
      </c>
      <c r="O11" s="92">
        <f>L11/'סכום נכסי הקרן'!$C$42</f>
        <v>1.7458299099389642E-2</v>
      </c>
    </row>
    <row r="12" spans="2:15" s="4" customFormat="1" ht="18" customHeight="1">
      <c r="B12" s="115" t="s">
        <v>183</v>
      </c>
      <c r="C12" s="88"/>
      <c r="D12" s="89"/>
      <c r="E12" s="88"/>
      <c r="F12" s="89"/>
      <c r="G12" s="88"/>
      <c r="H12" s="88"/>
      <c r="I12" s="89"/>
      <c r="J12" s="91"/>
      <c r="K12" s="103"/>
      <c r="L12" s="91">
        <v>12.912839674000002</v>
      </c>
      <c r="M12" s="92"/>
      <c r="N12" s="92">
        <f t="shared" ref="N12:N25" si="0">IFERROR(L12/$L$11,0)</f>
        <v>1.0000000000000002</v>
      </c>
      <c r="O12" s="92">
        <f>L12/'סכום נכסי הקרן'!$C$42</f>
        <v>1.7458299099389649E-2</v>
      </c>
    </row>
    <row r="13" spans="2:15">
      <c r="B13" s="86" t="s">
        <v>47</v>
      </c>
      <c r="C13" s="81"/>
      <c r="D13" s="82"/>
      <c r="E13" s="81"/>
      <c r="F13" s="82"/>
      <c r="G13" s="81"/>
      <c r="H13" s="81"/>
      <c r="I13" s="82"/>
      <c r="J13" s="84"/>
      <c r="K13" s="101"/>
      <c r="L13" s="84">
        <v>8.4520364960000016</v>
      </c>
      <c r="M13" s="85"/>
      <c r="N13" s="85">
        <f t="shared" si="0"/>
        <v>0.65454514339074277</v>
      </c>
      <c r="O13" s="85">
        <f>L13/'סכום נכסי הקרן'!$C$42</f>
        <v>1.142724488736847E-2</v>
      </c>
    </row>
    <row r="14" spans="2:15">
      <c r="B14" s="87" t="s">
        <v>1648</v>
      </c>
      <c r="C14" s="88" t="s">
        <v>1649</v>
      </c>
      <c r="D14" s="89" t="s">
        <v>28</v>
      </c>
      <c r="E14" s="88"/>
      <c r="F14" s="89" t="s">
        <v>1554</v>
      </c>
      <c r="G14" s="88" t="s">
        <v>632</v>
      </c>
      <c r="H14" s="88" t="s">
        <v>633</v>
      </c>
      <c r="I14" s="89" t="s">
        <v>122</v>
      </c>
      <c r="J14" s="91">
        <v>0.16288</v>
      </c>
      <c r="K14" s="103">
        <v>106693.59239999999</v>
      </c>
      <c r="L14" s="91">
        <v>0.70435852800000009</v>
      </c>
      <c r="M14" s="92">
        <v>4.19708834639124E-7</v>
      </c>
      <c r="N14" s="92">
        <f t="shared" si="0"/>
        <v>5.4547144220974564E-2</v>
      </c>
      <c r="O14" s="92">
        <f>L14/'סכום נכסי הקרן'!$C$42</f>
        <v>9.5230035882731714E-4</v>
      </c>
    </row>
    <row r="15" spans="2:15">
      <c r="B15" s="87" t="s">
        <v>1650</v>
      </c>
      <c r="C15" s="88" t="s">
        <v>1651</v>
      </c>
      <c r="D15" s="89" t="s">
        <v>28</v>
      </c>
      <c r="E15" s="88"/>
      <c r="F15" s="89" t="s">
        <v>1554</v>
      </c>
      <c r="G15" s="88" t="s">
        <v>643</v>
      </c>
      <c r="H15" s="88" t="s">
        <v>633</v>
      </c>
      <c r="I15" s="89" t="s">
        <v>120</v>
      </c>
      <c r="J15" s="91">
        <v>2.8469000000000008E-2</v>
      </c>
      <c r="K15" s="103">
        <v>1007522</v>
      </c>
      <c r="L15" s="91">
        <v>1.0968606370000002</v>
      </c>
      <c r="M15" s="92">
        <v>1.9839638659351222E-7</v>
      </c>
      <c r="N15" s="92">
        <f t="shared" si="0"/>
        <v>8.4943410178671158E-2</v>
      </c>
      <c r="O15" s="92">
        <f>L15/'סכום נכסי הקרן'!$C$42</f>
        <v>1.4829674614213796E-3</v>
      </c>
    </row>
    <row r="16" spans="2:15">
      <c r="B16" s="87" t="s">
        <v>1652</v>
      </c>
      <c r="C16" s="88" t="s">
        <v>1653</v>
      </c>
      <c r="D16" s="89" t="s">
        <v>28</v>
      </c>
      <c r="E16" s="88"/>
      <c r="F16" s="89" t="s">
        <v>1554</v>
      </c>
      <c r="G16" s="88" t="s">
        <v>862</v>
      </c>
      <c r="H16" s="88" t="s">
        <v>633</v>
      </c>
      <c r="I16" s="89" t="s">
        <v>120</v>
      </c>
      <c r="J16" s="91">
        <v>0.67039900000000008</v>
      </c>
      <c r="K16" s="103">
        <v>34912.99</v>
      </c>
      <c r="L16" s="91">
        <v>0.89503157500000019</v>
      </c>
      <c r="M16" s="92">
        <v>8.0342985424720894E-8</v>
      </c>
      <c r="N16" s="92">
        <f t="shared" si="0"/>
        <v>6.9313303471284185E-2</v>
      </c>
      <c r="O16" s="92">
        <f>L16/'סכום נכסי הקרן'!$C$42</f>
        <v>1.2100923835684416E-3</v>
      </c>
    </row>
    <row r="17" spans="2:15">
      <c r="B17" s="87" t="s">
        <v>1654</v>
      </c>
      <c r="C17" s="88" t="s">
        <v>1655</v>
      </c>
      <c r="D17" s="89" t="s">
        <v>28</v>
      </c>
      <c r="E17" s="88"/>
      <c r="F17" s="89" t="s">
        <v>1554</v>
      </c>
      <c r="G17" s="88" t="s">
        <v>1656</v>
      </c>
      <c r="H17" s="88" t="s">
        <v>633</v>
      </c>
      <c r="I17" s="89" t="s">
        <v>122</v>
      </c>
      <c r="J17" s="91">
        <v>0.15656700000000004</v>
      </c>
      <c r="K17" s="103">
        <v>236239</v>
      </c>
      <c r="L17" s="91">
        <v>1.4991293840000006</v>
      </c>
      <c r="M17" s="92">
        <v>5.9883918876225718E-7</v>
      </c>
      <c r="N17" s="92">
        <f t="shared" si="0"/>
        <v>0.11609602704341614</v>
      </c>
      <c r="O17" s="92">
        <f>L17/'סכום נכסי הקרן'!$C$42</f>
        <v>2.0268391643747876E-3</v>
      </c>
    </row>
    <row r="18" spans="2:15">
      <c r="B18" s="87" t="s">
        <v>1657</v>
      </c>
      <c r="C18" s="88" t="s">
        <v>1658</v>
      </c>
      <c r="D18" s="89" t="s">
        <v>28</v>
      </c>
      <c r="E18" s="88"/>
      <c r="F18" s="89" t="s">
        <v>1554</v>
      </c>
      <c r="G18" s="88" t="s">
        <v>1659</v>
      </c>
      <c r="H18" s="88" t="s">
        <v>633</v>
      </c>
      <c r="I18" s="89" t="s">
        <v>120</v>
      </c>
      <c r="J18" s="91">
        <v>0.38396800000000009</v>
      </c>
      <c r="K18" s="103">
        <v>122601.60000000001</v>
      </c>
      <c r="L18" s="91">
        <v>1.8001495100000002</v>
      </c>
      <c r="M18" s="92">
        <v>6.5477004602995081E-7</v>
      </c>
      <c r="N18" s="92">
        <f t="shared" si="0"/>
        <v>0.13940771785656109</v>
      </c>
      <c r="O18" s="92">
        <f>L18/'סכום נכסי הקרן'!$C$42</f>
        <v>2.4338216351031659E-3</v>
      </c>
    </row>
    <row r="19" spans="2:15">
      <c r="B19" s="87" t="s">
        <v>1660</v>
      </c>
      <c r="C19" s="88" t="s">
        <v>1661</v>
      </c>
      <c r="D19" s="89" t="s">
        <v>28</v>
      </c>
      <c r="E19" s="88"/>
      <c r="F19" s="89" t="s">
        <v>1554</v>
      </c>
      <c r="G19" s="88" t="s">
        <v>1659</v>
      </c>
      <c r="H19" s="88" t="s">
        <v>633</v>
      </c>
      <c r="I19" s="89" t="s">
        <v>123</v>
      </c>
      <c r="J19" s="91">
        <v>66.823323000000016</v>
      </c>
      <c r="K19" s="103">
        <v>131.5</v>
      </c>
      <c r="L19" s="91">
        <v>0.41105956500000007</v>
      </c>
      <c r="M19" s="92">
        <v>2.9601134551492438E-7</v>
      </c>
      <c r="N19" s="92">
        <f t="shared" si="0"/>
        <v>3.1833398026900966E-2</v>
      </c>
      <c r="O19" s="92">
        <f>L19/'סכום נכסי הקרן'!$C$42</f>
        <v>5.5575698410355713E-4</v>
      </c>
    </row>
    <row r="20" spans="2:15">
      <c r="B20" s="87" t="s">
        <v>1662</v>
      </c>
      <c r="C20" s="88" t="s">
        <v>1663</v>
      </c>
      <c r="D20" s="89" t="s">
        <v>28</v>
      </c>
      <c r="E20" s="88"/>
      <c r="F20" s="89" t="s">
        <v>1554</v>
      </c>
      <c r="G20" s="88" t="s">
        <v>509</v>
      </c>
      <c r="H20" s="88"/>
      <c r="I20" s="89" t="s">
        <v>123</v>
      </c>
      <c r="J20" s="91">
        <v>2.6190600000000006</v>
      </c>
      <c r="K20" s="103">
        <v>16695.21</v>
      </c>
      <c r="L20" s="91">
        <v>2.0454472969999999</v>
      </c>
      <c r="M20" s="92">
        <v>2.6730294338768528E-6</v>
      </c>
      <c r="N20" s="92">
        <f t="shared" si="0"/>
        <v>0.15840414259293467</v>
      </c>
      <c r="O20" s="92">
        <f>L20/'סכום נכסי הקרן'!$C$42</f>
        <v>2.7654668999698199E-3</v>
      </c>
    </row>
    <row r="21" spans="2:15">
      <c r="B21" s="93"/>
      <c r="C21" s="88"/>
      <c r="D21" s="88"/>
      <c r="E21" s="88"/>
      <c r="F21" s="88"/>
      <c r="G21" s="88"/>
      <c r="H21" s="88"/>
      <c r="I21" s="88"/>
      <c r="J21" s="91"/>
      <c r="K21" s="103"/>
      <c r="L21" s="88"/>
      <c r="M21" s="88"/>
      <c r="N21" s="92"/>
      <c r="O21" s="88"/>
    </row>
    <row r="22" spans="2:15">
      <c r="B22" s="86" t="s">
        <v>30</v>
      </c>
      <c r="C22" s="81"/>
      <c r="D22" s="82"/>
      <c r="E22" s="81"/>
      <c r="F22" s="82"/>
      <c r="G22" s="81"/>
      <c r="H22" s="81"/>
      <c r="I22" s="82"/>
      <c r="J22" s="84"/>
      <c r="K22" s="101"/>
      <c r="L22" s="84">
        <v>4.4608031780000008</v>
      </c>
      <c r="M22" s="85"/>
      <c r="N22" s="85">
        <f t="shared" si="0"/>
        <v>0.34545485660925751</v>
      </c>
      <c r="O22" s="85">
        <f>L22/'סכום נכסי הקרן'!$C$42</f>
        <v>6.0310542120211785E-3</v>
      </c>
    </row>
    <row r="23" spans="2:15">
      <c r="B23" s="87" t="s">
        <v>1664</v>
      </c>
      <c r="C23" s="88" t="s">
        <v>1665</v>
      </c>
      <c r="D23" s="89" t="s">
        <v>28</v>
      </c>
      <c r="E23" s="88"/>
      <c r="F23" s="89" t="s">
        <v>1528</v>
      </c>
      <c r="G23" s="88" t="s">
        <v>509</v>
      </c>
      <c r="H23" s="88"/>
      <c r="I23" s="89" t="s">
        <v>120</v>
      </c>
      <c r="J23" s="91">
        <v>0.62502700000000011</v>
      </c>
      <c r="K23" s="103">
        <v>20511</v>
      </c>
      <c r="L23" s="91">
        <v>0.49023426500000011</v>
      </c>
      <c r="M23" s="92">
        <v>8.2034240246123186E-8</v>
      </c>
      <c r="N23" s="92">
        <f t="shared" si="0"/>
        <v>3.7964868872885235E-2</v>
      </c>
      <c r="O23" s="92">
        <f>L23/'סכום נכסי הקרן'!$C$42</f>
        <v>6.6280203605193822E-4</v>
      </c>
    </row>
    <row r="24" spans="2:15">
      <c r="B24" s="87" t="s">
        <v>1666</v>
      </c>
      <c r="C24" s="88" t="s">
        <v>1667</v>
      </c>
      <c r="D24" s="89" t="s">
        <v>28</v>
      </c>
      <c r="E24" s="88"/>
      <c r="F24" s="89" t="s">
        <v>1528</v>
      </c>
      <c r="G24" s="88" t="s">
        <v>509</v>
      </c>
      <c r="H24" s="88"/>
      <c r="I24" s="89" t="s">
        <v>120</v>
      </c>
      <c r="J24" s="91">
        <v>3.5145230000000005</v>
      </c>
      <c r="K24" s="103">
        <v>3721</v>
      </c>
      <c r="L24" s="91">
        <v>0.50008509300000004</v>
      </c>
      <c r="M24" s="92">
        <v>5.4895653624202245E-8</v>
      </c>
      <c r="N24" s="92">
        <f t="shared" si="0"/>
        <v>3.8727739647145258E-2</v>
      </c>
      <c r="O24" s="92">
        <f>L24/'סכום נכסי הקרן'!$C$42</f>
        <v>6.761204622031527E-4</v>
      </c>
    </row>
    <row r="25" spans="2:15">
      <c r="B25" s="87" t="s">
        <v>1668</v>
      </c>
      <c r="C25" s="88" t="s">
        <v>1669</v>
      </c>
      <c r="D25" s="89" t="s">
        <v>112</v>
      </c>
      <c r="E25" s="88"/>
      <c r="F25" s="89" t="s">
        <v>1528</v>
      </c>
      <c r="G25" s="88" t="s">
        <v>509</v>
      </c>
      <c r="H25" s="88"/>
      <c r="I25" s="89" t="s">
        <v>120</v>
      </c>
      <c r="J25" s="91">
        <v>7.6545320000000006</v>
      </c>
      <c r="K25" s="103">
        <v>11856.42</v>
      </c>
      <c r="L25" s="91">
        <v>3.4704838200000006</v>
      </c>
      <c r="M25" s="92">
        <v>7.7335264275865332E-8</v>
      </c>
      <c r="N25" s="92">
        <f t="shared" si="0"/>
        <v>0.268762248089227</v>
      </c>
      <c r="O25" s="92">
        <f>L25/'סכום נכסי הקרן'!$C$42</f>
        <v>4.6921317137660875E-3</v>
      </c>
    </row>
    <row r="26" spans="2:15">
      <c r="B26" s="93"/>
      <c r="C26" s="88"/>
      <c r="D26" s="88"/>
      <c r="E26" s="88"/>
      <c r="F26" s="88"/>
      <c r="G26" s="88"/>
      <c r="H26" s="88"/>
      <c r="I26" s="88"/>
      <c r="J26" s="91"/>
      <c r="K26" s="103"/>
      <c r="L26" s="88"/>
      <c r="M26" s="88"/>
      <c r="N26" s="92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10" t="s">
        <v>205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10" t="s">
        <v>100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10" t="s">
        <v>188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10" t="s">
        <v>196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3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3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16.71093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134</v>
      </c>
      <c r="C1" s="46" t="s" vm="1">
        <v>214</v>
      </c>
    </row>
    <row r="2" spans="2:12">
      <c r="B2" s="46" t="s">
        <v>133</v>
      </c>
      <c r="C2" s="46" t="s">
        <v>2403</v>
      </c>
    </row>
    <row r="3" spans="2:12">
      <c r="B3" s="46" t="s">
        <v>135</v>
      </c>
      <c r="C3" s="68" t="s">
        <v>2404</v>
      </c>
    </row>
    <row r="4" spans="2:12">
      <c r="B4" s="46" t="s">
        <v>136</v>
      </c>
      <c r="C4" s="68">
        <v>14244</v>
      </c>
    </row>
    <row r="6" spans="2:12" ht="26.25" customHeight="1">
      <c r="B6" s="134" t="s">
        <v>161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ht="26.25" customHeight="1">
      <c r="B7" s="134" t="s">
        <v>82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12" s="3" customFormat="1" ht="63">
      <c r="B8" s="21" t="s">
        <v>104</v>
      </c>
      <c r="C8" s="29" t="s">
        <v>40</v>
      </c>
      <c r="D8" s="29" t="s">
        <v>107</v>
      </c>
      <c r="E8" s="29" t="s">
        <v>58</v>
      </c>
      <c r="F8" s="29" t="s">
        <v>91</v>
      </c>
      <c r="G8" s="29" t="s">
        <v>190</v>
      </c>
      <c r="H8" s="29" t="s">
        <v>189</v>
      </c>
      <c r="I8" s="29" t="s">
        <v>54</v>
      </c>
      <c r="J8" s="29" t="s">
        <v>53</v>
      </c>
      <c r="K8" s="29" t="s">
        <v>137</v>
      </c>
      <c r="L8" s="65" t="s">
        <v>139</v>
      </c>
    </row>
    <row r="9" spans="2:12" s="3" customFormat="1" ht="25.5">
      <c r="B9" s="14"/>
      <c r="C9" s="15"/>
      <c r="D9" s="15"/>
      <c r="E9" s="15"/>
      <c r="F9" s="15"/>
      <c r="G9" s="15" t="s">
        <v>197</v>
      </c>
      <c r="H9" s="15"/>
      <c r="I9" s="15" t="s">
        <v>193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43</v>
      </c>
      <c r="C11" s="88"/>
      <c r="D11" s="89"/>
      <c r="E11" s="89"/>
      <c r="F11" s="89"/>
      <c r="G11" s="91"/>
      <c r="H11" s="103"/>
      <c r="I11" s="91">
        <v>6.1062260000000002E-3</v>
      </c>
      <c r="J11" s="92"/>
      <c r="K11" s="92">
        <f>IFERROR(I11/$I$11,0)</f>
        <v>1</v>
      </c>
      <c r="L11" s="92">
        <f>I11/'סכום נכסי הקרן'!$C$42</f>
        <v>8.2556836890895051E-6</v>
      </c>
    </row>
    <row r="12" spans="2:12" s="4" customFormat="1" ht="18" customHeight="1">
      <c r="B12" s="115" t="s">
        <v>26</v>
      </c>
      <c r="C12" s="88"/>
      <c r="D12" s="89"/>
      <c r="E12" s="89"/>
      <c r="F12" s="89"/>
      <c r="G12" s="91"/>
      <c r="H12" s="103"/>
      <c r="I12" s="91">
        <v>4.516079000000001E-3</v>
      </c>
      <c r="J12" s="92"/>
      <c r="K12" s="92">
        <f t="shared" ref="K12:K20" si="0">IFERROR(I12/$I$11,0)</f>
        <v>0.73958595702157126</v>
      </c>
      <c r="L12" s="92">
        <f>I12/'סכום נכסי הקרן'!$C$42</f>
        <v>6.1057877220626366E-6</v>
      </c>
    </row>
    <row r="13" spans="2:12">
      <c r="B13" s="86" t="s">
        <v>1670</v>
      </c>
      <c r="C13" s="81"/>
      <c r="D13" s="82"/>
      <c r="E13" s="82"/>
      <c r="F13" s="82"/>
      <c r="G13" s="84"/>
      <c r="H13" s="101"/>
      <c r="I13" s="84">
        <v>4.516079000000001E-3</v>
      </c>
      <c r="J13" s="85"/>
      <c r="K13" s="85">
        <f t="shared" si="0"/>
        <v>0.73958595702157126</v>
      </c>
      <c r="L13" s="85">
        <f>I13/'סכום נכסי הקרן'!$C$42</f>
        <v>6.1057877220626366E-6</v>
      </c>
    </row>
    <row r="14" spans="2:12">
      <c r="B14" s="87" t="s">
        <v>1671</v>
      </c>
      <c r="C14" s="88" t="s">
        <v>1672</v>
      </c>
      <c r="D14" s="89" t="s">
        <v>108</v>
      </c>
      <c r="E14" s="89" t="s">
        <v>301</v>
      </c>
      <c r="F14" s="89" t="s">
        <v>121</v>
      </c>
      <c r="G14" s="91">
        <v>41.283894000000004</v>
      </c>
      <c r="H14" s="103">
        <v>8.1999999999999993</v>
      </c>
      <c r="I14" s="91">
        <v>3.3852790000000006E-3</v>
      </c>
      <c r="J14" s="92">
        <v>4.7278256916140549E-7</v>
      </c>
      <c r="K14" s="92">
        <f t="shared" si="0"/>
        <v>0.55439792107268882</v>
      </c>
      <c r="L14" s="92">
        <f>I14/'סכום נכסי הקרן'!$C$42</f>
        <v>4.5769338742649274E-6</v>
      </c>
    </row>
    <row r="15" spans="2:12">
      <c r="B15" s="87" t="s">
        <v>1673</v>
      </c>
      <c r="C15" s="88" t="s">
        <v>1674</v>
      </c>
      <c r="D15" s="89" t="s">
        <v>108</v>
      </c>
      <c r="E15" s="89" t="s">
        <v>145</v>
      </c>
      <c r="F15" s="89" t="s">
        <v>121</v>
      </c>
      <c r="G15" s="91">
        <v>11.086275000000002</v>
      </c>
      <c r="H15" s="103">
        <v>10.199999999999999</v>
      </c>
      <c r="I15" s="91">
        <v>1.1307999999999999E-3</v>
      </c>
      <c r="J15" s="92">
        <v>7.3931428600389953E-7</v>
      </c>
      <c r="K15" s="92">
        <f t="shared" si="0"/>
        <v>0.18518803594888233</v>
      </c>
      <c r="L15" s="92">
        <f>I15/'סכום נכסי הקרן'!$C$42</f>
        <v>1.5288538477977086E-6</v>
      </c>
    </row>
    <row r="16" spans="2:12">
      <c r="B16" s="93"/>
      <c r="C16" s="88"/>
      <c r="D16" s="88"/>
      <c r="E16" s="88"/>
      <c r="F16" s="88"/>
      <c r="G16" s="91"/>
      <c r="H16" s="103"/>
      <c r="I16" s="88"/>
      <c r="J16" s="88"/>
      <c r="K16" s="92"/>
      <c r="L16" s="88"/>
    </row>
    <row r="17" spans="2:12">
      <c r="B17" s="115" t="s">
        <v>36</v>
      </c>
      <c r="C17" s="88"/>
      <c r="D17" s="89"/>
      <c r="E17" s="89"/>
      <c r="F17" s="89"/>
      <c r="G17" s="91"/>
      <c r="H17" s="103"/>
      <c r="I17" s="91">
        <v>1.5901470000000005E-3</v>
      </c>
      <c r="J17" s="92"/>
      <c r="K17" s="92">
        <f t="shared" si="0"/>
        <v>0.26041404297842896</v>
      </c>
      <c r="L17" s="92">
        <f>I17/'סכום נכסי הקרן'!$C$42</f>
        <v>2.1498959670268694E-6</v>
      </c>
    </row>
    <row r="18" spans="2:12">
      <c r="B18" s="86" t="s">
        <v>1675</v>
      </c>
      <c r="C18" s="81"/>
      <c r="D18" s="82"/>
      <c r="E18" s="82"/>
      <c r="F18" s="82"/>
      <c r="G18" s="84"/>
      <c r="H18" s="101"/>
      <c r="I18" s="84">
        <v>1.5901470000000005E-3</v>
      </c>
      <c r="J18" s="85"/>
      <c r="K18" s="85">
        <f t="shared" si="0"/>
        <v>0.26041404297842896</v>
      </c>
      <c r="L18" s="85">
        <f>I18/'סכום נכסי הקרן'!$C$42</f>
        <v>2.1498959670268694E-6</v>
      </c>
    </row>
    <row r="19" spans="2:12">
      <c r="B19" s="87" t="s">
        <v>1676</v>
      </c>
      <c r="C19" s="88" t="s">
        <v>1677</v>
      </c>
      <c r="D19" s="89" t="s">
        <v>1344</v>
      </c>
      <c r="E19" s="89" t="s">
        <v>707</v>
      </c>
      <c r="F19" s="89" t="s">
        <v>120</v>
      </c>
      <c r="G19" s="91">
        <v>1.6734000000000002</v>
      </c>
      <c r="H19" s="103">
        <v>23</v>
      </c>
      <c r="I19" s="91">
        <v>1.4717890000000003E-3</v>
      </c>
      <c r="J19" s="92">
        <v>5.0101796407185634E-8</v>
      </c>
      <c r="K19" s="92">
        <f t="shared" si="0"/>
        <v>0.24103087569965478</v>
      </c>
      <c r="L19" s="92">
        <f>I19/'סכום נכסי הקרן'!$C$42</f>
        <v>1.9898746690806E-6</v>
      </c>
    </row>
    <row r="20" spans="2:12">
      <c r="B20" s="87" t="s">
        <v>1678</v>
      </c>
      <c r="C20" s="88" t="s">
        <v>1679</v>
      </c>
      <c r="D20" s="89" t="s">
        <v>1366</v>
      </c>
      <c r="E20" s="89" t="s">
        <v>774</v>
      </c>
      <c r="F20" s="89" t="s">
        <v>120</v>
      </c>
      <c r="G20" s="91">
        <v>0.44216200000000005</v>
      </c>
      <c r="H20" s="103">
        <v>7</v>
      </c>
      <c r="I20" s="91">
        <v>1.1835800000000002E-4</v>
      </c>
      <c r="J20" s="92">
        <v>1.7476758893280636E-8</v>
      </c>
      <c r="K20" s="92">
        <f t="shared" si="0"/>
        <v>1.938316727877416E-2</v>
      </c>
      <c r="L20" s="92">
        <f>I20/'סכום נכסי הקרן'!$C$42</f>
        <v>1.6002129794626923E-7</v>
      </c>
    </row>
    <row r="21" spans="2:12">
      <c r="B21" s="93"/>
      <c r="C21" s="88"/>
      <c r="D21" s="88"/>
      <c r="E21" s="88"/>
      <c r="F21" s="88"/>
      <c r="G21" s="91"/>
      <c r="H21" s="103"/>
      <c r="I21" s="88"/>
      <c r="J21" s="88"/>
      <c r="K21" s="92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205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0" t="s">
        <v>100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188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196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