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F650B51A-A870-4148-BBDB-8E314E8028B1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'!$B$7:$K$610</definedName>
    <definedName name="_xlnm._FilterDatabase" localSheetId="23" hidden="1">'זכויות מקרקעין'!$B$7:$I$101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השקעה'!$B$12:$K$352</definedName>
    <definedName name="_xlnm._FilterDatabase" localSheetId="1" hidden="1">מזומנים!$B$7:$L$199</definedName>
    <definedName name="_xlnm._FilterDatabase" localSheetId="5" hidden="1">מניות!$B$8:$O$497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'!$B$6:$K$14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71" l="1"/>
  <c r="P12" i="71"/>
  <c r="P35" i="71"/>
  <c r="P26" i="71"/>
  <c r="P13" i="71"/>
  <c r="G17" i="80" l="1"/>
  <c r="G12" i="80"/>
  <c r="G11" i="80" s="1"/>
  <c r="G10" i="80" s="1"/>
  <c r="H37" i="73" l="1"/>
  <c r="H27" i="73"/>
  <c r="C37" i="88"/>
  <c r="J11" i="81"/>
  <c r="J12" i="81"/>
  <c r="J13" i="81"/>
  <c r="I11" i="81"/>
  <c r="I10" i="81" s="1"/>
  <c r="J10" i="81" s="1"/>
  <c r="M14" i="70"/>
  <c r="C43" i="88"/>
  <c r="P41" i="78" l="1"/>
  <c r="O33" i="78"/>
  <c r="P12" i="78"/>
  <c r="P11" i="78" l="1"/>
  <c r="P10" i="78" s="1"/>
  <c r="C33" i="88" s="1"/>
  <c r="H62" i="73"/>
  <c r="H13" i="73"/>
  <c r="H12" i="73" s="1"/>
  <c r="L14" i="72"/>
  <c r="L15" i="72"/>
  <c r="L16" i="72"/>
  <c r="L17" i="72"/>
  <c r="L18" i="72"/>
  <c r="S14" i="70"/>
  <c r="R13" i="70"/>
  <c r="S13" i="70" s="1"/>
  <c r="R12" i="70"/>
  <c r="S12" i="70" s="1"/>
  <c r="S11" i="70"/>
  <c r="H36" i="73" l="1"/>
  <c r="H11" i="73"/>
  <c r="P11" i="70"/>
  <c r="P13" i="70"/>
  <c r="L12" i="62"/>
  <c r="L118" i="62"/>
  <c r="L189" i="62"/>
  <c r="L221" i="62"/>
  <c r="R13" i="61"/>
  <c r="R12" i="61" s="1"/>
  <c r="R11" i="61" s="1"/>
  <c r="C15" i="88" s="1"/>
  <c r="C28" i="88" l="1"/>
  <c r="L188" i="62"/>
  <c r="L11" i="62" s="1"/>
  <c r="C16" i="88" s="1"/>
  <c r="C23" i="88" l="1"/>
  <c r="C12" i="88"/>
  <c r="J12" i="58"/>
  <c r="J57" i="58"/>
  <c r="J56" i="58" s="1"/>
  <c r="J21" i="58"/>
  <c r="J11" i="58"/>
  <c r="H15" i="80"/>
  <c r="H19" i="80"/>
  <c r="H18" i="80"/>
  <c r="H17" i="80"/>
  <c r="H14" i="80"/>
  <c r="H13" i="80"/>
  <c r="H12" i="80"/>
  <c r="H11" i="80"/>
  <c r="H10" i="80"/>
  <c r="Q357" i="78"/>
  <c r="Q356" i="78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88" i="76"/>
  <c r="J387" i="76"/>
  <c r="J385" i="76"/>
  <c r="J384" i="76"/>
  <c r="J383" i="76"/>
  <c r="J382" i="76"/>
  <c r="J381" i="76"/>
  <c r="J380" i="76"/>
  <c r="J379" i="76"/>
  <c r="J378" i="76"/>
  <c r="J377" i="76"/>
  <c r="J376" i="76"/>
  <c r="J375" i="76"/>
  <c r="J373" i="76"/>
  <c r="J372" i="76"/>
  <c r="J371" i="76"/>
  <c r="J370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0" i="73"/>
  <c r="J59" i="73"/>
  <c r="J58" i="73"/>
  <c r="J56" i="73"/>
  <c r="J55" i="73"/>
  <c r="J54" i="73"/>
  <c r="J53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J33" i="73"/>
  <c r="J32" i="73"/>
  <c r="J31" i="73"/>
  <c r="J30" i="73"/>
  <c r="J29" i="73"/>
  <c r="J28" i="73"/>
  <c r="J27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3" i="72"/>
  <c r="L12" i="72"/>
  <c r="L11" i="72"/>
  <c r="R41" i="71"/>
  <c r="R40" i="71"/>
  <c r="R39" i="71"/>
  <c r="R38" i="71"/>
  <c r="R22" i="71"/>
  <c r="R21" i="71"/>
  <c r="R36" i="71"/>
  <c r="R35" i="71"/>
  <c r="R33" i="71"/>
  <c r="R32" i="71"/>
  <c r="R31" i="71"/>
  <c r="R30" i="71"/>
  <c r="R29" i="71"/>
  <c r="R28" i="71"/>
  <c r="R27" i="71"/>
  <c r="R26" i="71"/>
  <c r="R24" i="71"/>
  <c r="R23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2" i="63"/>
  <c r="M81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8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9" i="62"/>
  <c r="N268" i="62"/>
  <c r="N266" i="62"/>
  <c r="N265" i="62"/>
  <c r="N264" i="62"/>
  <c r="N263" i="62"/>
  <c r="N262" i="62"/>
  <c r="N261" i="62"/>
  <c r="N260" i="62"/>
  <c r="N259" i="62"/>
  <c r="N258" i="62"/>
  <c r="N257" i="62"/>
  <c r="N255" i="62"/>
  <c r="N254" i="62"/>
  <c r="N253" i="62"/>
  <c r="N252" i="62"/>
  <c r="N251" i="62"/>
  <c r="N250" i="62"/>
  <c r="N249" i="62"/>
  <c r="N248" i="62"/>
  <c r="N247" i="62"/>
  <c r="N246" i="62"/>
  <c r="N245" i="62"/>
  <c r="N244" i="62"/>
  <c r="N242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18" i="62"/>
  <c r="N217" i="62"/>
  <c r="N267" i="62"/>
  <c r="N216" i="62"/>
  <c r="N215" i="62"/>
  <c r="N214" i="62"/>
  <c r="N213" i="62"/>
  <c r="N212" i="62"/>
  <c r="N211" i="62"/>
  <c r="N210" i="62"/>
  <c r="N209" i="62"/>
  <c r="N208" i="62"/>
  <c r="N207" i="62"/>
  <c r="N256" i="62"/>
  <c r="N206" i="62"/>
  <c r="N205" i="62"/>
  <c r="N204" i="62"/>
  <c r="N203" i="62"/>
  <c r="N202" i="62"/>
  <c r="N201" i="62"/>
  <c r="N200" i="62"/>
  <c r="N199" i="62"/>
  <c r="N198" i="62"/>
  <c r="N197" i="62"/>
  <c r="N196" i="62"/>
  <c r="N243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0" i="58" l="1"/>
  <c r="K11" i="58"/>
  <c r="K21" i="58"/>
  <c r="K56" i="58"/>
  <c r="C11" i="88" l="1"/>
  <c r="C10" i="88" s="1"/>
  <c r="K53" i="58"/>
  <c r="K47" i="58"/>
  <c r="K41" i="58"/>
  <c r="K35" i="58"/>
  <c r="K29" i="58"/>
  <c r="K23" i="58"/>
  <c r="K15" i="58"/>
  <c r="K59" i="58"/>
  <c r="K38" i="58"/>
  <c r="K18" i="58"/>
  <c r="K57" i="58"/>
  <c r="K52" i="58"/>
  <c r="K46" i="58"/>
  <c r="K40" i="58"/>
  <c r="K34" i="58"/>
  <c r="K28" i="58"/>
  <c r="K22" i="58"/>
  <c r="K14" i="58"/>
  <c r="K32" i="58"/>
  <c r="K60" i="58"/>
  <c r="K51" i="58"/>
  <c r="K45" i="58"/>
  <c r="K39" i="58"/>
  <c r="K33" i="58"/>
  <c r="K27" i="58"/>
  <c r="K19" i="58"/>
  <c r="K13" i="58"/>
  <c r="K58" i="58"/>
  <c r="K49" i="58"/>
  <c r="K43" i="58"/>
  <c r="K37" i="58"/>
  <c r="K31" i="58"/>
  <c r="K25" i="58"/>
  <c r="K17" i="58"/>
  <c r="K54" i="58"/>
  <c r="K42" i="58"/>
  <c r="K36" i="58"/>
  <c r="K30" i="58"/>
  <c r="K24" i="58"/>
  <c r="K16" i="58"/>
  <c r="K10" i="58"/>
  <c r="K50" i="58"/>
  <c r="K44" i="58"/>
  <c r="K26" i="58"/>
  <c r="K12" i="58"/>
  <c r="K48" i="58"/>
  <c r="C42" i="88" l="1"/>
  <c r="D10" i="88" s="1"/>
  <c r="K10" i="81" l="1"/>
  <c r="D37" i="88"/>
  <c r="K11" i="81"/>
  <c r="K12" i="81"/>
  <c r="K13" i="81"/>
  <c r="M17" i="72"/>
  <c r="M18" i="72"/>
  <c r="M14" i="72"/>
  <c r="M15" i="72"/>
  <c r="M16" i="72"/>
  <c r="L56" i="58"/>
  <c r="L21" i="58"/>
  <c r="I14" i="80"/>
  <c r="R344" i="78"/>
  <c r="R326" i="78"/>
  <c r="R308" i="78"/>
  <c r="R290" i="78"/>
  <c r="R272" i="78"/>
  <c r="R253" i="78"/>
  <c r="R237" i="78"/>
  <c r="R219" i="78"/>
  <c r="R201" i="78"/>
  <c r="R183" i="78"/>
  <c r="R165" i="78"/>
  <c r="R147" i="78"/>
  <c r="I18" i="80"/>
  <c r="R346" i="78"/>
  <c r="R328" i="78"/>
  <c r="R310" i="78"/>
  <c r="R292" i="78"/>
  <c r="R274" i="78"/>
  <c r="R255" i="78"/>
  <c r="R239" i="78"/>
  <c r="R221" i="78"/>
  <c r="R203" i="78"/>
  <c r="R185" i="78"/>
  <c r="R167" i="78"/>
  <c r="I12" i="80"/>
  <c r="R342" i="78"/>
  <c r="R324" i="78"/>
  <c r="R306" i="78"/>
  <c r="R288" i="78"/>
  <c r="R270" i="78"/>
  <c r="R251" i="78"/>
  <c r="R235" i="78"/>
  <c r="R217" i="78"/>
  <c r="R199" i="78"/>
  <c r="R151" i="78"/>
  <c r="L33" i="58"/>
  <c r="L13" i="58"/>
  <c r="R136" i="78"/>
  <c r="R114" i="78"/>
  <c r="R96" i="78"/>
  <c r="R78" i="78"/>
  <c r="R60" i="78"/>
  <c r="R42" i="78"/>
  <c r="R23" i="78"/>
  <c r="K383" i="76"/>
  <c r="K363" i="76"/>
  <c r="K345" i="76"/>
  <c r="K327" i="76"/>
  <c r="K309" i="76"/>
  <c r="K291" i="76"/>
  <c r="K272" i="76"/>
  <c r="L41" i="58"/>
  <c r="L23" i="58"/>
  <c r="R160" i="78"/>
  <c r="R122" i="78"/>
  <c r="R104" i="78"/>
  <c r="R86" i="78"/>
  <c r="R68" i="78"/>
  <c r="R50" i="78"/>
  <c r="R31" i="78"/>
  <c r="R13" i="78"/>
  <c r="K372" i="76"/>
  <c r="K353" i="76"/>
  <c r="K335" i="76"/>
  <c r="K317" i="76"/>
  <c r="K299" i="76"/>
  <c r="K280" i="76"/>
  <c r="R172" i="78"/>
  <c r="R127" i="78"/>
  <c r="R109" i="78"/>
  <c r="R91" i="78"/>
  <c r="R73" i="78"/>
  <c r="R55" i="78"/>
  <c r="R36" i="78"/>
  <c r="R18" i="78"/>
  <c r="K378" i="76"/>
  <c r="K358" i="76"/>
  <c r="K340" i="76"/>
  <c r="K322" i="76"/>
  <c r="K279" i="76"/>
  <c r="K254" i="76"/>
  <c r="I11" i="80"/>
  <c r="R341" i="78"/>
  <c r="R323" i="78"/>
  <c r="R305" i="78"/>
  <c r="R287" i="78"/>
  <c r="R269" i="78"/>
  <c r="R250" i="78"/>
  <c r="R234" i="78"/>
  <c r="R216" i="78"/>
  <c r="R198" i="78"/>
  <c r="R180" i="78"/>
  <c r="R162" i="78"/>
  <c r="R144" i="78"/>
  <c r="I13" i="80"/>
  <c r="R343" i="78"/>
  <c r="R325" i="78"/>
  <c r="R307" i="78"/>
  <c r="R289" i="78"/>
  <c r="R271" i="78"/>
  <c r="R252" i="78"/>
  <c r="R236" i="78"/>
  <c r="R218" i="78"/>
  <c r="R200" i="78"/>
  <c r="R182" i="78"/>
  <c r="R164" i="78"/>
  <c r="R357" i="78"/>
  <c r="R339" i="78"/>
  <c r="R321" i="78"/>
  <c r="R303" i="78"/>
  <c r="R285" i="78"/>
  <c r="R267" i="78"/>
  <c r="R248" i="78"/>
  <c r="R232" i="78"/>
  <c r="R214" i="78"/>
  <c r="R196" i="78"/>
  <c r="R140" i="78"/>
  <c r="L30" i="58"/>
  <c r="R184" i="78"/>
  <c r="R129" i="78"/>
  <c r="R111" i="78"/>
  <c r="R93" i="78"/>
  <c r="R75" i="78"/>
  <c r="R57" i="78"/>
  <c r="R38" i="78"/>
  <c r="R20" i="78"/>
  <c r="K380" i="76"/>
  <c r="K360" i="76"/>
  <c r="K342" i="76"/>
  <c r="K324" i="76"/>
  <c r="K306" i="76"/>
  <c r="K287" i="76"/>
  <c r="K269" i="76"/>
  <c r="L38" i="58"/>
  <c r="L18" i="58"/>
  <c r="R149" i="78"/>
  <c r="R119" i="78"/>
  <c r="R101" i="78"/>
  <c r="R83" i="78"/>
  <c r="R65" i="78"/>
  <c r="R47" i="78"/>
  <c r="R28" i="78"/>
  <c r="R10" i="78"/>
  <c r="K368" i="76"/>
  <c r="K350" i="76"/>
  <c r="K332" i="76"/>
  <c r="K314" i="76"/>
  <c r="K296" i="76"/>
  <c r="K277" i="76"/>
  <c r="R163" i="78"/>
  <c r="R124" i="78"/>
  <c r="R106" i="78"/>
  <c r="R88" i="78"/>
  <c r="R70" i="78"/>
  <c r="R52" i="78"/>
  <c r="R33" i="78"/>
  <c r="R15" i="78"/>
  <c r="K375" i="76"/>
  <c r="R356" i="78"/>
  <c r="R338" i="78"/>
  <c r="R320" i="78"/>
  <c r="R302" i="78"/>
  <c r="R284" i="78"/>
  <c r="R266" i="78"/>
  <c r="R247" i="78"/>
  <c r="R231" i="78"/>
  <c r="R213" i="78"/>
  <c r="R195" i="78"/>
  <c r="R177" i="78"/>
  <c r="R159" i="78"/>
  <c r="R141" i="78"/>
  <c r="I10" i="80"/>
  <c r="R340" i="78"/>
  <c r="R322" i="78"/>
  <c r="R304" i="78"/>
  <c r="R286" i="78"/>
  <c r="R268" i="78"/>
  <c r="R249" i="78"/>
  <c r="R233" i="78"/>
  <c r="R215" i="78"/>
  <c r="R197" i="78"/>
  <c r="R179" i="78"/>
  <c r="R161" i="78"/>
  <c r="R354" i="78"/>
  <c r="R336" i="78"/>
  <c r="R318" i="78"/>
  <c r="R300" i="78"/>
  <c r="R282" i="78"/>
  <c r="R263" i="78"/>
  <c r="R245" i="78"/>
  <c r="R229" i="78"/>
  <c r="R211" i="78"/>
  <c r="R193" i="78"/>
  <c r="R133" i="78"/>
  <c r="L27" i="58"/>
  <c r="R175" i="78"/>
  <c r="R126" i="78"/>
  <c r="R108" i="78"/>
  <c r="R90" i="78"/>
  <c r="R72" i="78"/>
  <c r="R54" i="78"/>
  <c r="R35" i="78"/>
  <c r="R17" i="78"/>
  <c r="K377" i="76"/>
  <c r="K357" i="76"/>
  <c r="K339" i="76"/>
  <c r="K321" i="76"/>
  <c r="K303" i="76"/>
  <c r="K284" i="76"/>
  <c r="R157" i="78"/>
  <c r="L35" i="58"/>
  <c r="L15" i="58"/>
  <c r="R142" i="78"/>
  <c r="R116" i="78"/>
  <c r="R98" i="78"/>
  <c r="R80" i="78"/>
  <c r="R62" i="78"/>
  <c r="R44" i="78"/>
  <c r="R25" i="78"/>
  <c r="K385" i="76"/>
  <c r="K365" i="76"/>
  <c r="K347" i="76"/>
  <c r="K329" i="76"/>
  <c r="K311" i="76"/>
  <c r="K293" i="76"/>
  <c r="K274" i="76"/>
  <c r="R155" i="78"/>
  <c r="R121" i="78"/>
  <c r="R103" i="78"/>
  <c r="R85" i="78"/>
  <c r="R67" i="78"/>
  <c r="R49" i="78"/>
  <c r="R30" i="78"/>
  <c r="R12" i="78"/>
  <c r="K371" i="76"/>
  <c r="I19" i="80"/>
  <c r="R347" i="78"/>
  <c r="R329" i="78"/>
  <c r="R311" i="78"/>
  <c r="R293" i="78"/>
  <c r="R275" i="78"/>
  <c r="R256" i="78"/>
  <c r="R240" i="78"/>
  <c r="R222" i="78"/>
  <c r="R204" i="78"/>
  <c r="R186" i="78"/>
  <c r="R168" i="78"/>
  <c r="R150" i="78"/>
  <c r="R132" i="78"/>
  <c r="R349" i="78"/>
  <c r="R331" i="78"/>
  <c r="R313" i="78"/>
  <c r="R295" i="78"/>
  <c r="R277" i="78"/>
  <c r="R258" i="78"/>
  <c r="R242" i="78"/>
  <c r="R224" i="78"/>
  <c r="R206" i="78"/>
  <c r="R188" i="78"/>
  <c r="R170" i="78"/>
  <c r="I17" i="80"/>
  <c r="R345" i="78"/>
  <c r="R327" i="78"/>
  <c r="R309" i="78"/>
  <c r="R291" i="78"/>
  <c r="R273" i="78"/>
  <c r="R254" i="78"/>
  <c r="R238" i="78"/>
  <c r="R220" i="78"/>
  <c r="R202" i="78"/>
  <c r="R158" i="78"/>
  <c r="L36" i="58"/>
  <c r="L16" i="58"/>
  <c r="R143" i="78"/>
  <c r="R117" i="78"/>
  <c r="R99" i="78"/>
  <c r="R81" i="78"/>
  <c r="R63" i="78"/>
  <c r="R45" i="78"/>
  <c r="R26" i="78"/>
  <c r="K387" i="76"/>
  <c r="R350" i="78"/>
  <c r="R296" i="78"/>
  <c r="R207" i="78"/>
  <c r="R153" i="78"/>
  <c r="R334" i="78"/>
  <c r="R280" i="78"/>
  <c r="R191" i="78"/>
  <c r="R348" i="78"/>
  <c r="R294" i="78"/>
  <c r="R205" i="78"/>
  <c r="L19" i="58"/>
  <c r="R102" i="78"/>
  <c r="R48" i="78"/>
  <c r="K370" i="76"/>
  <c r="K333" i="76"/>
  <c r="K297" i="76"/>
  <c r="R139" i="78"/>
  <c r="R178" i="78"/>
  <c r="R110" i="78"/>
  <c r="R74" i="78"/>
  <c r="R37" i="78"/>
  <c r="K379" i="76"/>
  <c r="K341" i="76"/>
  <c r="K305" i="76"/>
  <c r="K268" i="76"/>
  <c r="R115" i="78"/>
  <c r="R79" i="78"/>
  <c r="R43" i="78"/>
  <c r="K384" i="76"/>
  <c r="K352" i="76"/>
  <c r="K331" i="76"/>
  <c r="K298" i="76"/>
  <c r="K257" i="76"/>
  <c r="K236" i="76"/>
  <c r="K218" i="76"/>
  <c r="K200" i="76"/>
  <c r="K182" i="76"/>
  <c r="K164" i="76"/>
  <c r="K146" i="76"/>
  <c r="K128" i="76"/>
  <c r="K110" i="76"/>
  <c r="K92" i="76"/>
  <c r="K74" i="76"/>
  <c r="K56" i="76"/>
  <c r="K38" i="76"/>
  <c r="D19" i="88"/>
  <c r="K273" i="76"/>
  <c r="K250" i="76"/>
  <c r="K232" i="76"/>
  <c r="K214" i="76"/>
  <c r="K196" i="76"/>
  <c r="K178" i="76"/>
  <c r="K160" i="76"/>
  <c r="K142" i="76"/>
  <c r="K124" i="76"/>
  <c r="K106" i="76"/>
  <c r="K88" i="76"/>
  <c r="K70" i="76"/>
  <c r="K52" i="76"/>
  <c r="K313" i="76"/>
  <c r="K264" i="76"/>
  <c r="K246" i="76"/>
  <c r="K228" i="76"/>
  <c r="K210" i="76"/>
  <c r="K192" i="76"/>
  <c r="K174" i="76"/>
  <c r="K156" i="76"/>
  <c r="K20" i="76"/>
  <c r="L11" i="75"/>
  <c r="K135" i="73"/>
  <c r="K117" i="73"/>
  <c r="K99" i="73"/>
  <c r="K81" i="73"/>
  <c r="K63" i="73"/>
  <c r="K43" i="73"/>
  <c r="K25" i="73"/>
  <c r="M47" i="72"/>
  <c r="M28" i="72"/>
  <c r="S41" i="71"/>
  <c r="S20" i="71"/>
  <c r="K129" i="76"/>
  <c r="K75" i="76"/>
  <c r="D42" i="88"/>
  <c r="K22" i="76"/>
  <c r="L13" i="75"/>
  <c r="K137" i="73"/>
  <c r="K119" i="73"/>
  <c r="K101" i="73"/>
  <c r="K83" i="73"/>
  <c r="K65" i="73"/>
  <c r="R335" i="78"/>
  <c r="R281" i="78"/>
  <c r="R192" i="78"/>
  <c r="R138" i="78"/>
  <c r="R319" i="78"/>
  <c r="R264" i="78"/>
  <c r="R230" i="78"/>
  <c r="R176" i="78"/>
  <c r="R333" i="78"/>
  <c r="R279" i="78"/>
  <c r="R190" i="78"/>
  <c r="R166" i="78"/>
  <c r="R87" i="78"/>
  <c r="R32" i="78"/>
  <c r="K366" i="76"/>
  <c r="K330" i="76"/>
  <c r="K294" i="76"/>
  <c r="L44" i="58"/>
  <c r="R169" i="78"/>
  <c r="R107" i="78"/>
  <c r="R71" i="78"/>
  <c r="R34" i="78"/>
  <c r="K376" i="76"/>
  <c r="K338" i="76"/>
  <c r="K302" i="76"/>
  <c r="R181" i="78"/>
  <c r="R112" i="78"/>
  <c r="R76" i="78"/>
  <c r="R39" i="78"/>
  <c r="K381" i="76"/>
  <c r="K349" i="76"/>
  <c r="K328" i="76"/>
  <c r="K288" i="76"/>
  <c r="K251" i="76"/>
  <c r="K233" i="76"/>
  <c r="K215" i="76"/>
  <c r="K197" i="76"/>
  <c r="K179" i="76"/>
  <c r="K161" i="76"/>
  <c r="K143" i="76"/>
  <c r="K125" i="76"/>
  <c r="K107" i="76"/>
  <c r="K89" i="76"/>
  <c r="K71" i="76"/>
  <c r="K53" i="76"/>
  <c r="K35" i="76"/>
  <c r="D12" i="88"/>
  <c r="K265" i="76"/>
  <c r="K247" i="76"/>
  <c r="K229" i="76"/>
  <c r="K211" i="76"/>
  <c r="K193" i="76"/>
  <c r="K175" i="76"/>
  <c r="K157" i="76"/>
  <c r="K139" i="76"/>
  <c r="K121" i="76"/>
  <c r="K103" i="76"/>
  <c r="K85" i="76"/>
  <c r="K67" i="76"/>
  <c r="K49" i="76"/>
  <c r="K304" i="76"/>
  <c r="K261" i="76"/>
  <c r="K243" i="76"/>
  <c r="K225" i="76"/>
  <c r="K207" i="76"/>
  <c r="K189" i="76"/>
  <c r="K171" i="76"/>
  <c r="K153" i="76"/>
  <c r="K17" i="76"/>
  <c r="L14" i="74"/>
  <c r="K132" i="73"/>
  <c r="K114" i="73"/>
  <c r="K96" i="73"/>
  <c r="K78" i="73"/>
  <c r="K59" i="73"/>
  <c r="K21" i="73"/>
  <c r="M44" i="72"/>
  <c r="M25" i="72"/>
  <c r="S38" i="71"/>
  <c r="S17" i="71"/>
  <c r="K120" i="76"/>
  <c r="K66" i="76"/>
  <c r="R332" i="78"/>
  <c r="R278" i="78"/>
  <c r="R189" i="78"/>
  <c r="R135" i="78"/>
  <c r="R316" i="78"/>
  <c r="R261" i="78"/>
  <c r="R227" i="78"/>
  <c r="R173" i="78"/>
  <c r="R330" i="78"/>
  <c r="R276" i="78"/>
  <c r="R241" i="78"/>
  <c r="R187" i="78"/>
  <c r="R154" i="78"/>
  <c r="R84" i="78"/>
  <c r="R29" i="78"/>
  <c r="K354" i="76"/>
  <c r="K318" i="76"/>
  <c r="K281" i="76"/>
  <c r="L32" i="58"/>
  <c r="R131" i="78"/>
  <c r="R95" i="78"/>
  <c r="R59" i="78"/>
  <c r="R22" i="78"/>
  <c r="K362" i="76"/>
  <c r="K326" i="76"/>
  <c r="K289" i="76"/>
  <c r="R148" i="78"/>
  <c r="R100" i="78"/>
  <c r="R64" i="78"/>
  <c r="R27" i="78"/>
  <c r="K367" i="76"/>
  <c r="K346" i="76"/>
  <c r="K325" i="76"/>
  <c r="K270" i="76"/>
  <c r="K248" i="76"/>
  <c r="K230" i="76"/>
  <c r="K212" i="76"/>
  <c r="K194" i="76"/>
  <c r="K176" i="76"/>
  <c r="K158" i="76"/>
  <c r="R317" i="78"/>
  <c r="R262" i="78"/>
  <c r="R228" i="78"/>
  <c r="R174" i="78"/>
  <c r="R355" i="78"/>
  <c r="R301" i="78"/>
  <c r="R246" i="78"/>
  <c r="R212" i="78"/>
  <c r="L45" i="58"/>
  <c r="R315" i="78"/>
  <c r="R260" i="78"/>
  <c r="R226" i="78"/>
  <c r="L42" i="58"/>
  <c r="R123" i="78"/>
  <c r="R69" i="78"/>
  <c r="R14" i="78"/>
  <c r="K351" i="76"/>
  <c r="K315" i="76"/>
  <c r="K278" i="76"/>
  <c r="L29" i="58"/>
  <c r="R128" i="78"/>
  <c r="R92" i="78"/>
  <c r="R56" i="78"/>
  <c r="R19" i="78"/>
  <c r="K359" i="76"/>
  <c r="K323" i="76"/>
  <c r="K286" i="76"/>
  <c r="R137" i="78"/>
  <c r="R97" i="78"/>
  <c r="R61" i="78"/>
  <c r="R24" i="78"/>
  <c r="K364" i="76"/>
  <c r="K343" i="76"/>
  <c r="K319" i="76"/>
  <c r="K266" i="76"/>
  <c r="K245" i="76"/>
  <c r="K227" i="76"/>
  <c r="K209" i="76"/>
  <c r="K191" i="76"/>
  <c r="K173" i="76"/>
  <c r="K155" i="76"/>
  <c r="K137" i="76"/>
  <c r="K119" i="76"/>
  <c r="K101" i="76"/>
  <c r="K83" i="76"/>
  <c r="K65" i="76"/>
  <c r="K47" i="76"/>
  <c r="K29" i="76"/>
  <c r="K301" i="76"/>
  <c r="K259" i="76"/>
  <c r="K241" i="76"/>
  <c r="K223" i="76"/>
  <c r="K205" i="76"/>
  <c r="K187" i="76"/>
  <c r="K169" i="76"/>
  <c r="K151" i="76"/>
  <c r="K133" i="76"/>
  <c r="K115" i="76"/>
  <c r="K97" i="76"/>
  <c r="K79" i="76"/>
  <c r="K61" i="76"/>
  <c r="D31" i="88"/>
  <c r="K285" i="76"/>
  <c r="K255" i="76"/>
  <c r="K237" i="76"/>
  <c r="K219" i="76"/>
  <c r="K201" i="76"/>
  <c r="K183" i="76"/>
  <c r="K165" i="76"/>
  <c r="K34" i="76"/>
  <c r="K11" i="76"/>
  <c r="K144" i="73"/>
  <c r="K126" i="73"/>
  <c r="K108" i="73"/>
  <c r="K90" i="73"/>
  <c r="K72" i="73"/>
  <c r="K51" i="73"/>
  <c r="K36" i="73"/>
  <c r="K15" i="73"/>
  <c r="M38" i="72"/>
  <c r="M19" i="72"/>
  <c r="R314" i="78"/>
  <c r="R259" i="78"/>
  <c r="R225" i="78"/>
  <c r="R171" i="78"/>
  <c r="R352" i="78"/>
  <c r="R298" i="78"/>
  <c r="R243" i="78"/>
  <c r="R209" i="78"/>
  <c r="I15" i="80"/>
  <c r="R312" i="78"/>
  <c r="R257" i="78"/>
  <c r="R223" i="78"/>
  <c r="L39" i="58"/>
  <c r="R120" i="78"/>
  <c r="R66" i="78"/>
  <c r="R299" i="78"/>
  <c r="L24" i="58"/>
  <c r="K336" i="76"/>
  <c r="L12" i="58"/>
  <c r="R41" i="78"/>
  <c r="K308" i="76"/>
  <c r="R82" i="78"/>
  <c r="K355" i="76"/>
  <c r="K260" i="76"/>
  <c r="K203" i="76"/>
  <c r="K149" i="76"/>
  <c r="K113" i="76"/>
  <c r="K77" i="76"/>
  <c r="K41" i="76"/>
  <c r="K282" i="76"/>
  <c r="K235" i="76"/>
  <c r="K199" i="76"/>
  <c r="K163" i="76"/>
  <c r="K127" i="76"/>
  <c r="K91" i="76"/>
  <c r="K55" i="76"/>
  <c r="K267" i="76"/>
  <c r="K231" i="76"/>
  <c r="K195" i="76"/>
  <c r="K159" i="76"/>
  <c r="L14" i="75"/>
  <c r="K120" i="73"/>
  <c r="K84" i="73"/>
  <c r="K46" i="73"/>
  <c r="M50" i="72"/>
  <c r="S11" i="71"/>
  <c r="K84" i="76"/>
  <c r="D15" i="88"/>
  <c r="K13" i="76"/>
  <c r="K143" i="73"/>
  <c r="K122" i="73"/>
  <c r="K98" i="73"/>
  <c r="K77" i="73"/>
  <c r="K54" i="73"/>
  <c r="K38" i="73"/>
  <c r="M40" i="72"/>
  <c r="M21" i="72"/>
  <c r="S35" i="71"/>
  <c r="S13" i="71"/>
  <c r="L14" i="66"/>
  <c r="K105" i="76"/>
  <c r="K51" i="76"/>
  <c r="K25" i="76"/>
  <c r="K121" i="73"/>
  <c r="K67" i="73"/>
  <c r="M51" i="72"/>
  <c r="S27" i="71"/>
  <c r="O74" i="62"/>
  <c r="U295" i="61"/>
  <c r="U267" i="61"/>
  <c r="U238" i="61"/>
  <c r="K54" i="76"/>
  <c r="L14" i="65"/>
  <c r="N82" i="63"/>
  <c r="N63" i="63"/>
  <c r="N45" i="63"/>
  <c r="N25" i="63"/>
  <c r="O265" i="62"/>
  <c r="O246" i="62"/>
  <c r="O227" i="62"/>
  <c r="O208" i="62"/>
  <c r="O192" i="62"/>
  <c r="O173" i="62"/>
  <c r="O156" i="62"/>
  <c r="O138" i="62"/>
  <c r="O120" i="62"/>
  <c r="O101" i="62"/>
  <c r="O83" i="62"/>
  <c r="O62" i="62"/>
  <c r="O43" i="62"/>
  <c r="O25" i="62"/>
  <c r="U358" i="61"/>
  <c r="U340" i="61"/>
  <c r="U316" i="61"/>
  <c r="U274" i="61"/>
  <c r="K18" i="76"/>
  <c r="K115" i="73"/>
  <c r="K60" i="73"/>
  <c r="M45" i="72"/>
  <c r="S18" i="71"/>
  <c r="U222" i="61"/>
  <c r="K12" i="67"/>
  <c r="O22" i="64"/>
  <c r="N74" i="63"/>
  <c r="N56" i="63"/>
  <c r="N37" i="63"/>
  <c r="N18" i="63"/>
  <c r="O258" i="62"/>
  <c r="O238" i="62"/>
  <c r="O218" i="62"/>
  <c r="O202" i="62"/>
  <c r="R244" i="78"/>
  <c r="R194" i="78"/>
  <c r="R105" i="78"/>
  <c r="K312" i="76"/>
  <c r="R125" i="78"/>
  <c r="R16" i="78"/>
  <c r="R210" i="78"/>
  <c r="R351" i="78"/>
  <c r="R51" i="78"/>
  <c r="R156" i="78"/>
  <c r="R297" i="78"/>
  <c r="R11" i="78"/>
  <c r="K275" i="76"/>
  <c r="R89" i="78"/>
  <c r="K356" i="76"/>
  <c r="R130" i="78"/>
  <c r="R21" i="78"/>
  <c r="K316" i="76"/>
  <c r="K224" i="76"/>
  <c r="K170" i="76"/>
  <c r="K131" i="76"/>
  <c r="K95" i="76"/>
  <c r="K59" i="76"/>
  <c r="D27" i="88"/>
  <c r="K253" i="76"/>
  <c r="K217" i="76"/>
  <c r="K181" i="76"/>
  <c r="K145" i="76"/>
  <c r="K109" i="76"/>
  <c r="K73" i="76"/>
  <c r="D17" i="88"/>
  <c r="K249" i="76"/>
  <c r="K213" i="76"/>
  <c r="K177" i="76"/>
  <c r="K24" i="76"/>
  <c r="K138" i="73"/>
  <c r="R353" i="78"/>
  <c r="R283" i="78"/>
  <c r="R208" i="78"/>
  <c r="K348" i="76"/>
  <c r="L26" i="58"/>
  <c r="R53" i="78"/>
  <c r="K320" i="76"/>
  <c r="R94" i="78"/>
  <c r="K361" i="76"/>
  <c r="K263" i="76"/>
  <c r="K206" i="76"/>
  <c r="K152" i="76"/>
  <c r="K116" i="76"/>
  <c r="K80" i="76"/>
  <c r="K44" i="76"/>
  <c r="K292" i="76"/>
  <c r="K238" i="76"/>
  <c r="K202" i="76"/>
  <c r="K166" i="76"/>
  <c r="K130" i="76"/>
  <c r="K94" i="76"/>
  <c r="K58" i="76"/>
  <c r="K276" i="76"/>
  <c r="K234" i="76"/>
  <c r="K198" i="76"/>
  <c r="K162" i="76"/>
  <c r="L17" i="75"/>
  <c r="K123" i="73"/>
  <c r="K87" i="73"/>
  <c r="K49" i="73"/>
  <c r="K12" i="73"/>
  <c r="S14" i="71"/>
  <c r="K93" i="76"/>
  <c r="D26" i="88"/>
  <c r="K16" i="76"/>
  <c r="K146" i="73"/>
  <c r="K125" i="73"/>
  <c r="K104" i="73"/>
  <c r="K80" i="73"/>
  <c r="K58" i="73"/>
  <c r="K41" i="73"/>
  <c r="K19" i="73"/>
  <c r="M43" i="72"/>
  <c r="M24" i="72"/>
  <c r="S22" i="71"/>
  <c r="S16" i="71"/>
  <c r="L17" i="66"/>
  <c r="K114" i="76"/>
  <c r="K60" i="76"/>
  <c r="D13" i="88"/>
  <c r="K130" i="73"/>
  <c r="K76" i="73"/>
  <c r="K18" i="73"/>
  <c r="S21" i="71"/>
  <c r="D18" i="88"/>
  <c r="U301" i="61"/>
  <c r="U271" i="61"/>
  <c r="U241" i="61"/>
  <c r="K81" i="76"/>
  <c r="L18" i="65"/>
  <c r="O13" i="64"/>
  <c r="N66" i="63"/>
  <c r="N48" i="63"/>
  <c r="N29" i="63"/>
  <c r="O269" i="62"/>
  <c r="O249" i="62"/>
  <c r="O230" i="62"/>
  <c r="O211" i="62"/>
  <c r="O195" i="62"/>
  <c r="O176" i="62"/>
  <c r="O159" i="62"/>
  <c r="O141" i="62"/>
  <c r="O123" i="62"/>
  <c r="O104" i="62"/>
  <c r="O86" i="62"/>
  <c r="O65" i="62"/>
  <c r="O46" i="62"/>
  <c r="O28" i="62"/>
  <c r="U361" i="61"/>
  <c r="U343" i="61"/>
  <c r="U322" i="61"/>
  <c r="U280" i="61"/>
  <c r="K28" i="76"/>
  <c r="K124" i="73"/>
  <c r="K382" i="76"/>
  <c r="R46" i="78"/>
  <c r="K239" i="76"/>
  <c r="K134" i="76"/>
  <c r="K62" i="76"/>
  <c r="K256" i="76"/>
  <c r="K184" i="76"/>
  <c r="K112" i="76"/>
  <c r="D25" i="88"/>
  <c r="K216" i="76"/>
  <c r="K27" i="76"/>
  <c r="K105" i="73"/>
  <c r="K55" i="73"/>
  <c r="M34" i="72"/>
  <c r="S26" i="71"/>
  <c r="K48" i="76"/>
  <c r="K19" i="76"/>
  <c r="K134" i="73"/>
  <c r="K107" i="73"/>
  <c r="K71" i="73"/>
  <c r="K42" i="73"/>
  <c r="K11" i="73"/>
  <c r="M27" i="72"/>
  <c r="S28" i="71"/>
  <c r="L21" i="66"/>
  <c r="K87" i="76"/>
  <c r="D21" i="88"/>
  <c r="K103" i="73"/>
  <c r="K30" i="73"/>
  <c r="L23" i="66"/>
  <c r="U307" i="61"/>
  <c r="U258" i="61"/>
  <c r="K108" i="76"/>
  <c r="O23" i="64"/>
  <c r="N69" i="63"/>
  <c r="N38" i="63"/>
  <c r="N13" i="63"/>
  <c r="O239" i="62"/>
  <c r="O214" i="62"/>
  <c r="O185" i="62"/>
  <c r="O161" i="62"/>
  <c r="O132" i="62"/>
  <c r="O107" i="62"/>
  <c r="O77" i="62"/>
  <c r="O50" i="62"/>
  <c r="O19" i="62"/>
  <c r="U346" i="61"/>
  <c r="U304" i="61"/>
  <c r="U235" i="61"/>
  <c r="K97" i="73"/>
  <c r="K33" i="73"/>
  <c r="S39" i="71"/>
  <c r="U348" i="61"/>
  <c r="L13" i="66"/>
  <c r="O15" i="64"/>
  <c r="N65" i="63"/>
  <c r="N44" i="63"/>
  <c r="N21" i="63"/>
  <c r="O254" i="62"/>
  <c r="O232" i="62"/>
  <c r="O210" i="62"/>
  <c r="O191" i="62"/>
  <c r="O172" i="62"/>
  <c r="O155" i="62"/>
  <c r="O137" i="62"/>
  <c r="O119" i="62"/>
  <c r="O100" i="62"/>
  <c r="O82" i="62"/>
  <c r="O64" i="62"/>
  <c r="O45" i="62"/>
  <c r="O27" i="62"/>
  <c r="U360" i="61"/>
  <c r="U339" i="61"/>
  <c r="U321" i="61"/>
  <c r="U303" i="61"/>
  <c r="U285" i="61"/>
  <c r="U266" i="61"/>
  <c r="U246" i="61"/>
  <c r="U228" i="61"/>
  <c r="R134" i="78"/>
  <c r="K145" i="73"/>
  <c r="K91" i="73"/>
  <c r="K37" i="73"/>
  <c r="M20" i="72"/>
  <c r="L16" i="66"/>
  <c r="U205" i="61"/>
  <c r="U187" i="61"/>
  <c r="U169" i="61"/>
  <c r="U151" i="61"/>
  <c r="U133" i="61"/>
  <c r="U115" i="61"/>
  <c r="U97" i="61"/>
  <c r="U79" i="61"/>
  <c r="U61" i="61"/>
  <c r="U43" i="61"/>
  <c r="U25" i="61"/>
  <c r="R57" i="59"/>
  <c r="R37" i="59"/>
  <c r="R18" i="59"/>
  <c r="K373" i="76"/>
  <c r="K344" i="76"/>
  <c r="K388" i="76"/>
  <c r="K221" i="76"/>
  <c r="K122" i="76"/>
  <c r="K50" i="76"/>
  <c r="K244" i="76"/>
  <c r="K172" i="76"/>
  <c r="K100" i="76"/>
  <c r="K295" i="76"/>
  <c r="K204" i="76"/>
  <c r="K14" i="76"/>
  <c r="K102" i="73"/>
  <c r="K39" i="73"/>
  <c r="M31" i="72"/>
  <c r="K147" i="76"/>
  <c r="K37" i="76"/>
  <c r="L19" i="75"/>
  <c r="K131" i="73"/>
  <c r="K95" i="73"/>
  <c r="K68" i="73"/>
  <c r="K34" i="73"/>
  <c r="M49" i="72"/>
  <c r="S24" i="71"/>
  <c r="K150" i="76"/>
  <c r="K78" i="76"/>
  <c r="K15" i="76"/>
  <c r="K94" i="73"/>
  <c r="M42" i="72"/>
  <c r="L15" i="66"/>
  <c r="U292" i="61"/>
  <c r="U250" i="61"/>
  <c r="K39" i="76"/>
  <c r="O19" i="64"/>
  <c r="N60" i="63"/>
  <c r="N35" i="63"/>
  <c r="O262" i="62"/>
  <c r="O236" i="62"/>
  <c r="O206" i="62"/>
  <c r="O182" i="62"/>
  <c r="O153" i="62"/>
  <c r="O129" i="62"/>
  <c r="O98" i="62"/>
  <c r="O71" i="62"/>
  <c r="O40" i="62"/>
  <c r="O16" i="62"/>
  <c r="U337" i="61"/>
  <c r="U298" i="61"/>
  <c r="L18" i="75"/>
  <c r="K88" i="73"/>
  <c r="K22" i="73"/>
  <c r="S30" i="71"/>
  <c r="K144" i="76"/>
  <c r="L20" i="65"/>
  <c r="O12" i="64"/>
  <c r="N62" i="63"/>
  <c r="N41" i="63"/>
  <c r="N15" i="63"/>
  <c r="O251" i="62"/>
  <c r="O229" i="62"/>
  <c r="O207" i="62"/>
  <c r="O188" i="62"/>
  <c r="O169" i="62"/>
  <c r="O152" i="62"/>
  <c r="O134" i="62"/>
  <c r="O115" i="62"/>
  <c r="O97" i="62"/>
  <c r="O79" i="62"/>
  <c r="O61" i="62"/>
  <c r="O42" i="62"/>
  <c r="O24" i="62"/>
  <c r="U357" i="61"/>
  <c r="U336" i="61"/>
  <c r="U318" i="61"/>
  <c r="U300" i="61"/>
  <c r="U282" i="61"/>
  <c r="U263" i="61"/>
  <c r="U243" i="61"/>
  <c r="U225" i="61"/>
  <c r="K46" i="76"/>
  <c r="K136" i="73"/>
  <c r="K82" i="73"/>
  <c r="K27" i="73"/>
  <c r="M11" i="72"/>
  <c r="D23" i="88"/>
  <c r="U202" i="61"/>
  <c r="U184" i="61"/>
  <c r="U165" i="61"/>
  <c r="U148" i="61"/>
  <c r="U130" i="61"/>
  <c r="U112" i="61"/>
  <c r="U94" i="61"/>
  <c r="U76" i="61"/>
  <c r="U58" i="61"/>
  <c r="U40" i="61"/>
  <c r="U22" i="61"/>
  <c r="R53" i="59"/>
  <c r="R34" i="59"/>
  <c r="R15" i="59"/>
  <c r="L40" i="58"/>
  <c r="L15" i="65"/>
  <c r="K300" i="76"/>
  <c r="K283" i="76"/>
  <c r="K337" i="76"/>
  <c r="K188" i="76"/>
  <c r="K104" i="76"/>
  <c r="K32" i="76"/>
  <c r="K226" i="76"/>
  <c r="K154" i="76"/>
  <c r="K82" i="76"/>
  <c r="K258" i="76"/>
  <c r="K186" i="76"/>
  <c r="L11" i="74"/>
  <c r="K93" i="73"/>
  <c r="K32" i="73"/>
  <c r="M22" i="72"/>
  <c r="K138" i="76"/>
  <c r="K30" i="76"/>
  <c r="L16" i="75"/>
  <c r="K128" i="73"/>
  <c r="K92" i="73"/>
  <c r="K62" i="73"/>
  <c r="K31" i="73"/>
  <c r="M46" i="72"/>
  <c r="S19" i="71"/>
  <c r="K141" i="76"/>
  <c r="K69" i="76"/>
  <c r="L15" i="75"/>
  <c r="K85" i="73"/>
  <c r="M32" i="72"/>
  <c r="D38" i="88"/>
  <c r="U286" i="61"/>
  <c r="U244" i="61"/>
  <c r="K13" i="67"/>
  <c r="O16" i="64"/>
  <c r="N57" i="63"/>
  <c r="N32" i="63"/>
  <c r="O259" i="62"/>
  <c r="O233" i="62"/>
  <c r="O203" i="62"/>
  <c r="O179" i="62"/>
  <c r="O150" i="62"/>
  <c r="O126" i="62"/>
  <c r="O95" i="62"/>
  <c r="O68" i="62"/>
  <c r="O37" i="62"/>
  <c r="O13" i="62"/>
  <c r="U334" i="61"/>
  <c r="U289" i="61"/>
  <c r="L15" i="74"/>
  <c r="K79" i="73"/>
  <c r="K13" i="73"/>
  <c r="K16" i="67"/>
  <c r="K117" i="76"/>
  <c r="L17" i="65"/>
  <c r="N81" i="63"/>
  <c r="N59" i="63"/>
  <c r="N34" i="63"/>
  <c r="N12" i="63"/>
  <c r="O248" i="62"/>
  <c r="O226" i="62"/>
  <c r="O205" i="62"/>
  <c r="O184" i="62"/>
  <c r="O166" i="62"/>
  <c r="O149" i="62"/>
  <c r="O131" i="62"/>
  <c r="O112" i="62"/>
  <c r="O94" i="62"/>
  <c r="O76" i="62"/>
  <c r="O58" i="62"/>
  <c r="O39" i="62"/>
  <c r="O21" i="62"/>
  <c r="U354" i="61"/>
  <c r="U333" i="61"/>
  <c r="U315" i="61"/>
  <c r="U297" i="61"/>
  <c r="U279" i="61"/>
  <c r="U260" i="61"/>
  <c r="U240" i="61"/>
  <c r="U219" i="61"/>
  <c r="K31" i="76"/>
  <c r="K127" i="73"/>
  <c r="K73" i="73"/>
  <c r="K16" i="73"/>
  <c r="S33" i="71"/>
  <c r="R146" i="78"/>
  <c r="K334" i="76"/>
  <c r="K98" i="76"/>
  <c r="K220" i="76"/>
  <c r="K76" i="76"/>
  <c r="K180" i="76"/>
  <c r="K75" i="73"/>
  <c r="S36" i="71"/>
  <c r="K40" i="76"/>
  <c r="K116" i="73"/>
  <c r="K50" i="73"/>
  <c r="M37" i="72"/>
  <c r="K17" i="67"/>
  <c r="K43" i="76"/>
  <c r="K56" i="73"/>
  <c r="U328" i="61"/>
  <c r="U232" i="61"/>
  <c r="N78" i="63"/>
  <c r="N22" i="63"/>
  <c r="O224" i="62"/>
  <c r="O170" i="62"/>
  <c r="O116" i="62"/>
  <c r="O59" i="62"/>
  <c r="U355" i="61"/>
  <c r="U264" i="61"/>
  <c r="K70" i="73"/>
  <c r="L22" i="66"/>
  <c r="L13" i="65"/>
  <c r="N53" i="63"/>
  <c r="O268" i="62"/>
  <c r="O223" i="62"/>
  <c r="O181" i="62"/>
  <c r="O146" i="62"/>
  <c r="O109" i="62"/>
  <c r="O73" i="62"/>
  <c r="O36" i="62"/>
  <c r="U351" i="61"/>
  <c r="U312" i="61"/>
  <c r="U276" i="61"/>
  <c r="U237" i="61"/>
  <c r="K21" i="76"/>
  <c r="K64" i="73"/>
  <c r="S23" i="71"/>
  <c r="U208" i="61"/>
  <c r="U178" i="61"/>
  <c r="U154" i="61"/>
  <c r="U124" i="61"/>
  <c r="U100" i="61"/>
  <c r="U70" i="61"/>
  <c r="U46" i="61"/>
  <c r="U16" i="61"/>
  <c r="R41" i="59"/>
  <c r="L60" i="58"/>
  <c r="L11" i="58"/>
  <c r="N64" i="63"/>
  <c r="O266" i="62"/>
  <c r="O209" i="62"/>
  <c r="O157" i="62"/>
  <c r="O102" i="62"/>
  <c r="O47" i="62"/>
  <c r="U344" i="61"/>
  <c r="U290" i="61"/>
  <c r="U233" i="61"/>
  <c r="U207" i="61"/>
  <c r="U189" i="61"/>
  <c r="U171" i="61"/>
  <c r="U153" i="61"/>
  <c r="U135" i="61"/>
  <c r="U117" i="61"/>
  <c r="U99" i="61"/>
  <c r="U81" i="61"/>
  <c r="U63" i="61"/>
  <c r="U45" i="61"/>
  <c r="U27" i="61"/>
  <c r="R58" i="59"/>
  <c r="R40" i="59"/>
  <c r="R20" i="59"/>
  <c r="L50" i="58"/>
  <c r="L10" i="58"/>
  <c r="N76" i="63"/>
  <c r="N20" i="63"/>
  <c r="O222" i="62"/>
  <c r="O168" i="62"/>
  <c r="O114" i="62"/>
  <c r="O60" i="62"/>
  <c r="U356" i="61"/>
  <c r="U302" i="61"/>
  <c r="U245" i="61"/>
  <c r="U209" i="61"/>
  <c r="U191" i="61"/>
  <c r="U173" i="61"/>
  <c r="U155" i="61"/>
  <c r="U137" i="61"/>
  <c r="U119" i="61"/>
  <c r="U101" i="61"/>
  <c r="U83" i="61"/>
  <c r="U65" i="61"/>
  <c r="U47" i="61"/>
  <c r="U29" i="61"/>
  <c r="U11" i="61"/>
  <c r="R42" i="59"/>
  <c r="R22" i="59"/>
  <c r="N70" i="63"/>
  <c r="O162" i="62"/>
  <c r="U350" i="61"/>
  <c r="O72" i="62"/>
  <c r="L12" i="66"/>
  <c r="O198" i="62"/>
  <c r="O35" i="62"/>
  <c r="N61" i="63"/>
  <c r="U341" i="61"/>
  <c r="L28" i="58"/>
  <c r="O99" i="62"/>
  <c r="R113" i="78"/>
  <c r="K307" i="76"/>
  <c r="K86" i="76"/>
  <c r="K208" i="76"/>
  <c r="K64" i="76"/>
  <c r="K168" i="76"/>
  <c r="K69" i="73"/>
  <c r="S32" i="71"/>
  <c r="K33" i="76"/>
  <c r="K113" i="73"/>
  <c r="K48" i="73"/>
  <c r="M33" i="72"/>
  <c r="K14" i="67"/>
  <c r="K36" i="76"/>
  <c r="K47" i="73"/>
  <c r="U319" i="61"/>
  <c r="U229" i="61"/>
  <c r="N75" i="63"/>
  <c r="N19" i="63"/>
  <c r="O221" i="62"/>
  <c r="O167" i="62"/>
  <c r="O113" i="62"/>
  <c r="O56" i="62"/>
  <c r="U352" i="61"/>
  <c r="U254" i="61"/>
  <c r="D29" i="88"/>
  <c r="O25" i="64"/>
  <c r="N50" i="63"/>
  <c r="O264" i="62"/>
  <c r="O216" i="62"/>
  <c r="O178" i="62"/>
  <c r="O143" i="62"/>
  <c r="O106" i="62"/>
  <c r="O70" i="62"/>
  <c r="O33" i="62"/>
  <c r="U345" i="61"/>
  <c r="U309" i="61"/>
  <c r="U273" i="61"/>
  <c r="U234" i="61"/>
  <c r="K12" i="76"/>
  <c r="K53" i="73"/>
  <c r="S12" i="71"/>
  <c r="U199" i="61"/>
  <c r="U175" i="61"/>
  <c r="U145" i="61"/>
  <c r="U121" i="61"/>
  <c r="U91" i="61"/>
  <c r="U67" i="61"/>
  <c r="U37" i="61"/>
  <c r="U13" i="61"/>
  <c r="R31" i="59"/>
  <c r="L54" i="58"/>
  <c r="D28" i="88"/>
  <c r="N55" i="63"/>
  <c r="O257" i="62"/>
  <c r="O201" i="62"/>
  <c r="O148" i="62"/>
  <c r="O93" i="62"/>
  <c r="O38" i="62"/>
  <c r="U335" i="61"/>
  <c r="U281" i="61"/>
  <c r="U221" i="61"/>
  <c r="U204" i="61"/>
  <c r="U186" i="61"/>
  <c r="U168" i="61"/>
  <c r="U150" i="61"/>
  <c r="U132" i="61"/>
  <c r="U114" i="61"/>
  <c r="U96" i="61"/>
  <c r="U78" i="61"/>
  <c r="U60" i="61"/>
  <c r="U42" i="61"/>
  <c r="U24" i="61"/>
  <c r="R55" i="59"/>
  <c r="R36" i="59"/>
  <c r="R17" i="59"/>
  <c r="L47" i="58"/>
  <c r="K72" i="76"/>
  <c r="N67" i="63"/>
  <c r="N11" i="63"/>
  <c r="O212" i="62"/>
  <c r="O105" i="62"/>
  <c r="O51" i="62"/>
  <c r="U347" i="61"/>
  <c r="U293" i="61"/>
  <c r="U236" i="61"/>
  <c r="U206" i="61"/>
  <c r="U188" i="61"/>
  <c r="U170" i="61"/>
  <c r="U152" i="61"/>
  <c r="U134" i="61"/>
  <c r="U116" i="61"/>
  <c r="U98" i="61"/>
  <c r="U80" i="61"/>
  <c r="U62" i="61"/>
  <c r="U44" i="61"/>
  <c r="U26" i="61"/>
  <c r="R39" i="59"/>
  <c r="R19" i="59"/>
  <c r="N43" i="63"/>
  <c r="O136" i="62"/>
  <c r="U323" i="61"/>
  <c r="U230" i="61"/>
  <c r="N79" i="63"/>
  <c r="O171" i="62"/>
  <c r="U359" i="61"/>
  <c r="N33" i="63"/>
  <c r="U259" i="61"/>
  <c r="K99" i="76"/>
  <c r="O17" i="62"/>
  <c r="R77" i="78"/>
  <c r="K242" i="76"/>
  <c r="K68" i="76"/>
  <c r="K190" i="76"/>
  <c r="R152" i="78"/>
  <c r="K45" i="76"/>
  <c r="K66" i="73"/>
  <c r="S29" i="71"/>
  <c r="K26" i="76"/>
  <c r="K110" i="73"/>
  <c r="K45" i="73"/>
  <c r="M30" i="72"/>
  <c r="K11" i="67"/>
  <c r="D33" i="88"/>
  <c r="K40" i="73"/>
  <c r="U310" i="61"/>
  <c r="K135" i="76"/>
  <c r="N72" i="63"/>
  <c r="N16" i="63"/>
  <c r="O267" i="62"/>
  <c r="O164" i="62"/>
  <c r="O110" i="62"/>
  <c r="O53" i="62"/>
  <c r="U349" i="61"/>
  <c r="U247" i="61"/>
  <c r="D11" i="88"/>
  <c r="O18" i="64"/>
  <c r="N47" i="63"/>
  <c r="O261" i="62"/>
  <c r="O213" i="62"/>
  <c r="O175" i="62"/>
  <c r="O140" i="62"/>
  <c r="O103" i="62"/>
  <c r="O67" i="62"/>
  <c r="O30" i="62"/>
  <c r="U342" i="61"/>
  <c r="U306" i="61"/>
  <c r="U269" i="61"/>
  <c r="U231" i="61"/>
  <c r="L12" i="75"/>
  <c r="K44" i="73"/>
  <c r="K15" i="67"/>
  <c r="U196" i="61"/>
  <c r="U172" i="61"/>
  <c r="U142" i="61"/>
  <c r="U118" i="61"/>
  <c r="U88" i="61"/>
  <c r="U64" i="61"/>
  <c r="U34" i="61"/>
  <c r="R59" i="59"/>
  <c r="R28" i="59"/>
  <c r="L51" i="58"/>
  <c r="K126" i="76"/>
  <c r="N46" i="63"/>
  <c r="O247" i="62"/>
  <c r="O193" i="62"/>
  <c r="O139" i="62"/>
  <c r="O84" i="62"/>
  <c r="O29" i="62"/>
  <c r="U326" i="61"/>
  <c r="U272" i="61"/>
  <c r="U214" i="61"/>
  <c r="U201" i="61"/>
  <c r="U183" i="61"/>
  <c r="U164" i="61"/>
  <c r="U147" i="61"/>
  <c r="U129" i="61"/>
  <c r="U111" i="61"/>
  <c r="U93" i="61"/>
  <c r="U75" i="61"/>
  <c r="U57" i="61"/>
  <c r="U39" i="61"/>
  <c r="U21" i="61"/>
  <c r="R52" i="59"/>
  <c r="R33" i="59"/>
  <c r="R14" i="59"/>
  <c r="L43" i="58"/>
  <c r="L20" i="66"/>
  <c r="N58" i="63"/>
  <c r="O260" i="62"/>
  <c r="O204" i="62"/>
  <c r="O151" i="62"/>
  <c r="K271" i="76"/>
  <c r="K185" i="76"/>
  <c r="D35" i="88"/>
  <c r="K148" i="76"/>
  <c r="K252" i="76"/>
  <c r="K141" i="73"/>
  <c r="K29" i="73"/>
  <c r="K111" i="76"/>
  <c r="L16" i="74"/>
  <c r="K89" i="73"/>
  <c r="K28" i="73"/>
  <c r="M12" i="72"/>
  <c r="K132" i="76"/>
  <c r="L12" i="74"/>
  <c r="M23" i="72"/>
  <c r="U283" i="61"/>
  <c r="L19" i="66"/>
  <c r="N54" i="63"/>
  <c r="O255" i="62"/>
  <c r="O200" i="62"/>
  <c r="O147" i="62"/>
  <c r="O92" i="62"/>
  <c r="O34" i="62"/>
  <c r="U331" i="61"/>
  <c r="K142" i="73"/>
  <c r="M35" i="72"/>
  <c r="K90" i="76"/>
  <c r="N77" i="63"/>
  <c r="N31" i="63"/>
  <c r="O245" i="62"/>
  <c r="O199" i="62"/>
  <c r="O163" i="62"/>
  <c r="O128" i="62"/>
  <c r="O91" i="62"/>
  <c r="O55" i="62"/>
  <c r="O18" i="62"/>
  <c r="U330" i="61"/>
  <c r="U294" i="61"/>
  <c r="U256" i="61"/>
  <c r="U216" i="61"/>
  <c r="K118" i="73"/>
  <c r="M48" i="72"/>
  <c r="U193" i="61"/>
  <c r="U139" i="61"/>
  <c r="U109" i="61"/>
  <c r="U85" i="61"/>
  <c r="U55" i="61"/>
  <c r="U31" i="61"/>
  <c r="R50" i="59"/>
  <c r="R24" i="59"/>
  <c r="L48" i="58"/>
  <c r="O20" i="64"/>
  <c r="N36" i="63"/>
  <c r="O237" i="62"/>
  <c r="O183" i="62"/>
  <c r="O130" i="62"/>
  <c r="O75" i="62"/>
  <c r="O20" i="62"/>
  <c r="U317" i="61"/>
  <c r="U262" i="61"/>
  <c r="U224" i="61"/>
  <c r="U198" i="61"/>
  <c r="U180" i="61"/>
  <c r="U162" i="61"/>
  <c r="U144" i="61"/>
  <c r="U126" i="61"/>
  <c r="U108" i="61"/>
  <c r="U90" i="61"/>
  <c r="U72" i="61"/>
  <c r="U54" i="61"/>
  <c r="U36" i="61"/>
  <c r="U18" i="61"/>
  <c r="R49" i="59"/>
  <c r="R30" i="59"/>
  <c r="R11" i="59"/>
  <c r="L34" i="58"/>
  <c r="L19" i="65"/>
  <c r="N49" i="63"/>
  <c r="O250" i="62"/>
  <c r="O243" i="62"/>
  <c r="O142" i="62"/>
  <c r="O87" i="62"/>
  <c r="O32" i="62"/>
  <c r="R337" i="78"/>
  <c r="R58" i="78"/>
  <c r="K140" i="76"/>
  <c r="K262" i="76"/>
  <c r="K118" i="76"/>
  <c r="K222" i="76"/>
  <c r="K111" i="73"/>
  <c r="M41" i="72"/>
  <c r="K57" i="76"/>
  <c r="K140" i="73"/>
  <c r="K74" i="73"/>
  <c r="K14" i="73"/>
  <c r="S31" i="71"/>
  <c r="K96" i="76"/>
  <c r="K112" i="73"/>
  <c r="S15" i="71"/>
  <c r="U261" i="61"/>
  <c r="L11" i="65"/>
  <c r="N42" i="63"/>
  <c r="O242" i="62"/>
  <c r="O189" i="62"/>
  <c r="O135" i="62"/>
  <c r="O80" i="62"/>
  <c r="O22" i="62"/>
  <c r="U313" i="61"/>
  <c r="K106" i="73"/>
  <c r="K167" i="76"/>
  <c r="K102" i="76"/>
  <c r="K139" i="73"/>
  <c r="O197" i="62"/>
  <c r="M26" i="72"/>
  <c r="N24" i="63"/>
  <c r="O158" i="62"/>
  <c r="O49" i="62"/>
  <c r="U288" i="61"/>
  <c r="K100" i="73"/>
  <c r="U181" i="61"/>
  <c r="U103" i="61"/>
  <c r="U19" i="61"/>
  <c r="L22" i="58"/>
  <c r="O217" i="62"/>
  <c r="O57" i="62"/>
  <c r="U242" i="61"/>
  <c r="U174" i="61"/>
  <c r="U120" i="61"/>
  <c r="U66" i="61"/>
  <c r="U12" i="61"/>
  <c r="L53" i="58"/>
  <c r="N30" i="63"/>
  <c r="O124" i="62"/>
  <c r="O14" i="62"/>
  <c r="U275" i="61"/>
  <c r="U212" i="61"/>
  <c r="U182" i="61"/>
  <c r="U158" i="61"/>
  <c r="U128" i="61"/>
  <c r="U104" i="61"/>
  <c r="U74" i="61"/>
  <c r="U50" i="61"/>
  <c r="U20" i="61"/>
  <c r="R45" i="59"/>
  <c r="R13" i="59"/>
  <c r="O190" i="62"/>
  <c r="U268" i="61"/>
  <c r="D16" i="88"/>
  <c r="O118" i="62"/>
  <c r="U248" i="61"/>
  <c r="U226" i="61"/>
  <c r="O154" i="62"/>
  <c r="U305" i="61"/>
  <c r="R118" i="78"/>
  <c r="K17" i="73"/>
  <c r="K123" i="76"/>
  <c r="O252" i="62"/>
  <c r="K133" i="73"/>
  <c r="O160" i="62"/>
  <c r="O52" i="62"/>
  <c r="K109" i="73"/>
  <c r="U106" i="61"/>
  <c r="L31" i="58"/>
  <c r="O228" i="62"/>
  <c r="U252" i="61"/>
  <c r="U177" i="61"/>
  <c r="U69" i="61"/>
  <c r="N40" i="63"/>
  <c r="O23" i="62"/>
  <c r="U284" i="61"/>
  <c r="U131" i="61"/>
  <c r="U53" i="61"/>
  <c r="O215" i="62"/>
  <c r="O145" i="62"/>
  <c r="O256" i="62"/>
  <c r="K310" i="76"/>
  <c r="L13" i="74"/>
  <c r="M13" i="72"/>
  <c r="O144" i="62"/>
  <c r="K63" i="76"/>
  <c r="O241" i="62"/>
  <c r="O125" i="62"/>
  <c r="O15" i="62"/>
  <c r="U253" i="61"/>
  <c r="M39" i="72"/>
  <c r="U160" i="61"/>
  <c r="U82" i="61"/>
  <c r="R47" i="59"/>
  <c r="O11" i="64"/>
  <c r="O174" i="62"/>
  <c r="O11" i="62"/>
  <c r="U217" i="61"/>
  <c r="U159" i="61"/>
  <c r="U105" i="61"/>
  <c r="U51" i="61"/>
  <c r="R46" i="59"/>
  <c r="L25" i="58"/>
  <c r="O240" i="62"/>
  <c r="O96" i="62"/>
  <c r="U338" i="61"/>
  <c r="U265" i="61"/>
  <c r="U203" i="61"/>
  <c r="U179" i="61"/>
  <c r="U149" i="61"/>
  <c r="U125" i="61"/>
  <c r="U95" i="61"/>
  <c r="U71" i="61"/>
  <c r="U41" i="61"/>
  <c r="U17" i="61"/>
  <c r="R35" i="59"/>
  <c r="L57" i="58"/>
  <c r="O108" i="62"/>
  <c r="U239" i="61"/>
  <c r="N52" i="63"/>
  <c r="O90" i="62"/>
  <c r="O234" i="62"/>
  <c r="U215" i="61"/>
  <c r="U314" i="61"/>
  <c r="L46" i="58"/>
  <c r="U185" i="61"/>
  <c r="U23" i="61"/>
  <c r="U296" i="61"/>
  <c r="K136" i="76"/>
  <c r="K86" i="73"/>
  <c r="U277" i="61"/>
  <c r="O89" i="62"/>
  <c r="K42" i="76"/>
  <c r="O235" i="62"/>
  <c r="O122" i="62"/>
  <c r="O12" i="62"/>
  <c r="U249" i="61"/>
  <c r="M29" i="72"/>
  <c r="U157" i="61"/>
  <c r="U73" i="61"/>
  <c r="R44" i="59"/>
  <c r="N73" i="63"/>
  <c r="O165" i="62"/>
  <c r="U353" i="61"/>
  <c r="U210" i="61"/>
  <c r="U156" i="61"/>
  <c r="U102" i="61"/>
  <c r="U48" i="61"/>
  <c r="R43" i="59"/>
  <c r="L14" i="58"/>
  <c r="O231" i="62"/>
  <c r="O78" i="62"/>
  <c r="U329" i="61"/>
  <c r="U255" i="61"/>
  <c r="U200" i="61"/>
  <c r="U176" i="61"/>
  <c r="U146" i="61"/>
  <c r="U122" i="61"/>
  <c r="U92" i="61"/>
  <c r="U68" i="61"/>
  <c r="U38" i="61"/>
  <c r="U14" i="61"/>
  <c r="R32" i="59"/>
  <c r="L12" i="65"/>
  <c r="O81" i="62"/>
  <c r="D20" i="88"/>
  <c r="N23" i="63"/>
  <c r="O63" i="62"/>
  <c r="O180" i="62"/>
  <c r="L49" i="58"/>
  <c r="U287" i="61"/>
  <c r="O26" i="62"/>
  <c r="K240" i="76"/>
  <c r="K24" i="73"/>
  <c r="L11" i="66"/>
  <c r="O31" i="62"/>
  <c r="N71" i="63"/>
  <c r="O196" i="62"/>
  <c r="O88" i="62"/>
  <c r="U327" i="61"/>
  <c r="U213" i="61"/>
  <c r="U218" i="61"/>
  <c r="U136" i="61"/>
  <c r="U52" i="61"/>
  <c r="R21" i="59"/>
  <c r="N26" i="63"/>
  <c r="O121" i="62"/>
  <c r="U308" i="61"/>
  <c r="U195" i="61"/>
  <c r="U141" i="61"/>
  <c r="U87" i="61"/>
  <c r="U33" i="61"/>
  <c r="R27" i="59"/>
  <c r="O24" i="64"/>
  <c r="O186" i="62"/>
  <c r="O69" i="62"/>
  <c r="U320" i="61"/>
  <c r="U227" i="61"/>
  <c r="U197" i="61"/>
  <c r="U166" i="61"/>
  <c r="U143" i="61"/>
  <c r="U113" i="61"/>
  <c r="U89" i="61"/>
  <c r="U59" i="61"/>
  <c r="U35" i="61"/>
  <c r="R54" i="59"/>
  <c r="R29" i="59"/>
  <c r="N14" i="63"/>
  <c r="O54" i="62"/>
  <c r="L58" i="58"/>
  <c r="O253" i="62"/>
  <c r="U332" i="61"/>
  <c r="O127" i="62"/>
  <c r="O17" i="64"/>
  <c r="L52" i="58"/>
  <c r="O244" i="62"/>
  <c r="N28" i="63"/>
  <c r="U291" i="61"/>
  <c r="U190" i="61"/>
  <c r="U28" i="61"/>
  <c r="O66" i="62"/>
  <c r="U123" i="61"/>
  <c r="L59" i="58"/>
  <c r="O133" i="62"/>
  <c r="U161" i="61"/>
  <c r="U77" i="61"/>
  <c r="R48" i="59"/>
  <c r="L17" i="58"/>
  <c r="L37" i="58"/>
  <c r="K129" i="73"/>
  <c r="S40" i="71"/>
  <c r="N51" i="63"/>
  <c r="U325" i="61"/>
  <c r="N68" i="63"/>
  <c r="O194" i="62"/>
  <c r="O85" i="62"/>
  <c r="U324" i="61"/>
  <c r="R145" i="78"/>
  <c r="U211" i="61"/>
  <c r="U127" i="61"/>
  <c r="U49" i="61"/>
  <c r="R12" i="59"/>
  <c r="N17" i="63"/>
  <c r="O111" i="62"/>
  <c r="U299" i="61"/>
  <c r="U192" i="61"/>
  <c r="U138" i="61"/>
  <c r="U84" i="61"/>
  <c r="U30" i="61"/>
  <c r="R23" i="59"/>
  <c r="O14" i="64"/>
  <c r="O177" i="62"/>
  <c r="O41" i="62"/>
  <c r="U311" i="61"/>
  <c r="U220" i="61"/>
  <c r="U194" i="61"/>
  <c r="U163" i="61"/>
  <c r="U140" i="61"/>
  <c r="U110" i="61"/>
  <c r="U86" i="61"/>
  <c r="U56" i="61"/>
  <c r="U32" i="61"/>
  <c r="R51" i="59"/>
  <c r="R25" i="59"/>
  <c r="O225" i="62"/>
  <c r="O44" i="62"/>
  <c r="O263" i="62"/>
  <c r="D30" i="88"/>
  <c r="U15" i="61"/>
  <c r="U223" i="61"/>
  <c r="U107" i="61"/>
  <c r="R16" i="59"/>
  <c r="U278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7].&amp;[Kod_Peilut_L7_712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2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4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</valueMetadata>
</metadata>
</file>

<file path=xl/sharedStrings.xml><?xml version="1.0" encoding="utf-8"?>
<sst xmlns="http://schemas.openxmlformats.org/spreadsheetml/2006/main" count="11350" uniqueCount="3316">
  <si>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</si>
  <si>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</si>
  <si>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</si>
  <si>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</si>
  <si>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</si>
  <si>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</si>
  <si>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</si>
  <si>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</si>
  <si>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</si>
  <si>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</si>
  <si>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</si>
  <si>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</si>
  <si>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</si>
  <si>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</si>
  <si>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</si>
  <si>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</si>
  <si>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</si>
  <si>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</si>
  <si>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</si>
  <si>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</si>
  <si>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</si>
  <si>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</si>
  <si>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</si>
  <si>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</si>
  <si>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</si>
  <si>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</si>
  <si>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</si>
  <si>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</si>
  <si>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</si>
  <si>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</si>
  <si>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</si>
  <si>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</si>
  <si>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</si>
  <si>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</si>
  <si>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</si>
  <si>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</si>
  <si>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</si>
  <si>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</si>
  <si>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</si>
  <si>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</si>
  <si>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</si>
  <si>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</si>
  <si>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</si>
  <si>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</si>
  <si>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</si>
  <si>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</si>
  <si>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</si>
  <si>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</si>
  <si>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</si>
  <si>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</si>
  <si>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</si>
  <si>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</si>
  <si>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</si>
  <si>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</si>
  <si>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</si>
  <si>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</si>
  <si>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</si>
  <si>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</si>
  <si>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</si>
  <si>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</si>
  <si>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</si>
  <si>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</si>
  <si>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</si>
  <si>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</si>
  <si>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</si>
  <si>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</si>
  <si>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</si>
  <si>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</si>
  <si>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</si>
  <si>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</si>
  <si>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</si>
  <si>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</si>
  <si>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</si>
  <si>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</si>
  <si>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</si>
  <si>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</si>
  <si>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</si>
  <si>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</si>
  <si>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</si>
  <si>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</si>
  <si>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</si>
  <si>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</si>
  <si>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</si>
  <si>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</si>
  <si>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</si>
  <si>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</si>
  <si>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</si>
  <si>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</si>
  <si>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</si>
  <si>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</si>
  <si>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</si>
  <si>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</si>
  <si>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</si>
  <si>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</si>
  <si>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</si>
  <si>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</si>
  <si>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</si>
  <si>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</si>
  <si>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</si>
  <si>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</si>
  <si>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</si>
  <si>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</si>
  <si>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</si>
  <si>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</si>
  <si>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</si>
  <si>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</si>
  <si>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</si>
  <si>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</si>
  <si>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</si>
  <si>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</si>
  <si>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</si>
  <si>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</si>
  <si>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</si>
  <si>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</si>
  <si>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</si>
  <si>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</si>
  <si>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</si>
  <si>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</si>
  <si>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</si>
  <si>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</si>
  <si>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</si>
  <si>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</si>
  <si>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</si>
  <si>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</si>
  <si>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</si>
  <si>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</si>
  <si>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</si>
  <si>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</si>
  <si>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</si>
  <si>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</si>
  <si>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</si>
  <si>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</si>
  <si>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</si>
  <si>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</si>
  <si>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</si>
  <si>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</si>
  <si>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</si>
  <si>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</si>
  <si>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</si>
  <si>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</si>
  <si>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</si>
  <si>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</si>
  <si>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</si>
  <si>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</si>
  <si>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</si>
  <si>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</si>
  <si>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</si>
  <si>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</si>
  <si>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</si>
  <si>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</si>
  <si>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</si>
  <si>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</si>
  <si>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</si>
  <si>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</si>
  <si>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</si>
  <si>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</si>
  <si>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</si>
  <si>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</si>
  <si>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</si>
  <si>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</si>
  <si>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</si>
  <si>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</si>
  <si>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</si>
  <si>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</si>
  <si>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</si>
  <si>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</si>
  <si>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</si>
  <si>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</si>
  <si>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</si>
  <si>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</si>
  <si>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</si>
  <si>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</si>
  <si>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</si>
  <si>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</si>
  <si>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</si>
  <si>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</si>
  <si>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</si>
  <si>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</si>
  <si>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</si>
  <si>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</si>
  <si>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</si>
  <si>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</si>
  <si>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</si>
  <si>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</si>
  <si>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</si>
  <si>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</si>
  <si>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</si>
  <si>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</si>
  <si>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</si>
  <si>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</si>
  <si>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</si>
  <si>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</si>
  <si>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</si>
  <si>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</si>
  <si>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</si>
  <si>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</si>
  <si>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</si>
  <si>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</si>
  <si>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</si>
  <si>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</si>
  <si>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</si>
  <si>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</si>
  <si>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</si>
  <si>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</si>
  <si>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</si>
  <si>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</si>
  <si>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</si>
  <si>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</si>
  <si>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</si>
  <si>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</si>
  <si>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</si>
  <si>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</si>
  <si>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</si>
  <si>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</si>
  <si>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</si>
  <si>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</si>
  <si>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</si>
  <si>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</si>
  <si>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</si>
  <si>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</si>
  <si>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</si>
  <si>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</si>
  <si>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</si>
  <si>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</si>
  <si>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</si>
  <si>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</si>
  <si>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</si>
  <si>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</si>
  <si>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</si>
  <si>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</si>
  <si>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</si>
  <si>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</si>
  <si>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</si>
  <si>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</si>
  <si>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</si>
  <si>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</si>
  <si>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</si>
  <si>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</si>
  <si>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</si>
  <si>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</si>
  <si>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</si>
  <si>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</si>
  <si>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</si>
  <si>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</si>
  <si>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</si>
  <si>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</si>
  <si>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</si>
  <si>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</si>
  <si>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</si>
  <si>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</si>
  <si>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</si>
  <si>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</si>
  <si>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</si>
  <si>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</si>
  <si>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</si>
  <si>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</si>
  <si>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</si>
  <si>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</si>
  <si>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</si>
  <si>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</si>
  <si>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</si>
  <si>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</si>
  <si>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</si>
  <si>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</si>
  <si>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</si>
  <si>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</si>
  <si>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</si>
  <si>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</si>
  <si>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</si>
  <si>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</si>
  <si>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</si>
  <si>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</si>
  <si>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</si>
  <si>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</si>
  <si>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</si>
  <si>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</si>
  <si>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</si>
  <si>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</si>
  <si>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</si>
  <si>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</si>
  <si>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</si>
  <si>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</si>
  <si>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</si>
  <si>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</si>
  <si>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</si>
  <si>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</si>
  <si>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</si>
  <si>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</si>
  <si>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</si>
  <si>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</si>
  <si>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</si>
  <si>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</si>
  <si>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</si>
  <si>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</si>
  <si>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</si>
  <si>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</si>
  <si>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</si>
  <si>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</si>
  <si>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</si>
  <si>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</si>
  <si>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</si>
  <si>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</si>
  <si>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</si>
  <si>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</si>
  <si>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</si>
  <si>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</si>
  <si>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</si>
  <si>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</si>
  <si>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</si>
  <si>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</si>
  <si>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</si>
  <si>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</si>
  <si>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</si>
  <si>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</si>
  <si>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</si>
  <si>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</si>
  <si>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</si>
  <si>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</si>
  <si>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</si>
  <si>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</si>
  <si>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</si>
  <si>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</si>
  <si>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</si>
  <si>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</si>
  <si>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</si>
  <si>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</si>
  <si>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</si>
  <si>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</si>
  <si>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</si>
  <si>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</si>
  <si>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</si>
  <si>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</si>
  <si>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</si>
  <si>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</si>
  <si>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</si>
  <si>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</si>
  <si>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</si>
  <si>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</si>
  <si>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</si>
  <si>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</si>
  <si>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</si>
  <si>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</si>
  <si>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</si>
  <si>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</si>
  <si>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</si>
  <si>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</si>
  <si>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</si>
  <si>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</si>
  <si>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</si>
  <si>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</si>
  <si>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</si>
  <si>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</si>
  <si>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</si>
  <si>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</si>
  <si>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</si>
  <si>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</si>
  <si>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</si>
  <si>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</si>
  <si>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</si>
  <si>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</si>
  <si>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</si>
  <si>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</si>
  <si>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</si>
  <si>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</si>
  <si>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</si>
  <si>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</si>
  <si>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</si>
  <si>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</si>
  <si>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</si>
  <si>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</si>
  <si>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</si>
  <si>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</si>
  <si>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</si>
  <si>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</si>
  <si>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</si>
  <si>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</si>
  <si>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</si>
  <si>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</si>
  <si>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</si>
  <si>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</si>
  <si>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</si>
  <si>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</si>
  <si>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</si>
  <si>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</si>
  <si>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</si>
  <si>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</si>
  <si>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</si>
  <si>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</si>
  <si>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</si>
  <si>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</si>
  <si>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</si>
  <si>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</si>
  <si>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</si>
  <si>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</si>
  <si>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</si>
  <si>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</si>
  <si>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</si>
  <si>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</si>
  <si>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</si>
  <si>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</si>
  <si>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</si>
  <si>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</si>
  <si>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</si>
  <si>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</si>
  <si>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</si>
  <si>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</si>
  <si>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</si>
  <si>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</si>
  <si>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</si>
  <si>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</si>
  <si>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</si>
  <si>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</si>
  <si>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</si>
  <si>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</si>
  <si>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</si>
  <si>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</si>
  <si>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</si>
  <si>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</si>
  <si>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</si>
  <si>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</si>
  <si>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</si>
  <si>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</si>
  <si>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</si>
  <si>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</si>
  <si>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</si>
  <si>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</si>
  <si>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</si>
  <si>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</si>
  <si>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</si>
  <si>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</si>
  <si>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</si>
  <si>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</si>
  <si>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</si>
  <si>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</si>
  <si>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</si>
  <si>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</si>
  <si>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</si>
  <si>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</si>
  <si>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</si>
  <si>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</si>
  <si>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</si>
  <si>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</si>
  <si>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</si>
  <si>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</si>
  <si>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</si>
  <si>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</si>
  <si>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</si>
  <si>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</si>
  <si>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</si>
  <si>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</si>
  <si>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</si>
  <si>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</si>
  <si>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</si>
  <si>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</si>
  <si>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</si>
  <si>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</si>
  <si>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</si>
  <si>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</si>
  <si>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</si>
  <si>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</si>
  <si>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</si>
  <si>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</si>
  <si>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</si>
  <si>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</si>
  <si>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</si>
  <si>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</si>
  <si>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</si>
  <si>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</si>
  <si>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</si>
  <si>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</si>
  <si>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</si>
  <si>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</si>
  <si>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</si>
  <si>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</si>
  <si>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</si>
  <si>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</si>
  <si>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</si>
  <si>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</si>
  <si>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</si>
  <si>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</si>
  <si>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</si>
  <si>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</si>
  <si>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</si>
  <si>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</si>
  <si>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</si>
  <si>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</si>
  <si>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</si>
  <si>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</si>
  <si>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</si>
  <si>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</si>
  <si>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</si>
  <si>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</si>
  <si>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</si>
  <si>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</si>
  <si>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</si>
  <si>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</si>
  <si>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</si>
  <si>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</si>
  <si>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</si>
  <si>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</si>
  <si>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</si>
  <si>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</si>
  <si>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</si>
  <si>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</si>
  <si>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</si>
  <si>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</si>
  <si>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</si>
  <si>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</si>
  <si>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</si>
  <si>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</si>
  <si>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</si>
  <si>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</si>
  <si>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</si>
  <si>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</si>
  <si>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</si>
  <si>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</si>
  <si>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</si>
  <si>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</si>
  <si>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</si>
  <si>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</si>
  <si>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</si>
  <si>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</si>
  <si>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</si>
  <si>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</si>
  <si>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</si>
  <si>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</si>
  <si>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</si>
  <si>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</si>
  <si>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</si>
  <si>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</si>
  <si>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</si>
  <si>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</si>
  <si>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</si>
  <si>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</si>
  <si>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</si>
  <si>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</si>
  <si>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</si>
  <si>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</si>
  <si>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</si>
  <si>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</si>
  <si>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</si>
  <si>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</si>
  <si>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</si>
  <si>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</si>
  <si>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</si>
  <si>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</si>
  <si>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</si>
  <si>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</si>
  <si>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</si>
  <si>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</si>
  <si>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</si>
  <si>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</si>
  <si>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</si>
  <si>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</si>
  <si>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</si>
  <si>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</si>
  <si>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</si>
  <si>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</si>
  <si>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</si>
  <si>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</si>
  <si>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</si>
  <si>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</si>
  <si>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</si>
  <si>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</si>
  <si>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</si>
  <si>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</si>
  <si>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</si>
  <si>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</si>
  <si>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</si>
  <si>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</si>
  <si>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</si>
  <si>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</si>
  <si>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</si>
  <si>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</si>
  <si>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</si>
  <si>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</si>
  <si>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</si>
  <si>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</si>
  <si>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</si>
  <si>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</si>
  <si>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</si>
  <si>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</si>
  <si>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</si>
  <si>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</si>
  <si>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</si>
  <si>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</si>
  <si>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</si>
  <si>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</si>
  <si>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</si>
  <si>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</si>
  <si>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</si>
  <si>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</si>
  <si>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</si>
  <si>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</si>
  <si>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</si>
  <si>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</si>
  <si>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</si>
  <si>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</si>
  <si>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</si>
  <si>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</si>
  <si>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</si>
  <si>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</si>
  <si>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</si>
  <si>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</si>
  <si>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</si>
  <si>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</si>
  <si>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</si>
  <si>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</si>
  <si>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</si>
  <si>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</si>
  <si>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</si>
  <si>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</si>
  <si>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</si>
  <si>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</si>
  <si>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</si>
  <si>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</si>
  <si>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</si>
  <si>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</si>
  <si>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</si>
  <si>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</si>
  <si>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</si>
  <si>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</si>
  <si>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</si>
  <si>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</si>
  <si>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</si>
  <si>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</si>
  <si>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</si>
  <si>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</si>
  <si>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</si>
  <si>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</si>
  <si>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</si>
  <si>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</si>
  <si>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</si>
  <si>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</si>
  <si>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</si>
  <si>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</si>
  <si>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</si>
  <si>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</si>
  <si>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</si>
  <si>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</si>
  <si>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</si>
  <si>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</si>
  <si>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</si>
  <si>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</si>
  <si>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</si>
  <si>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</si>
  <si>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</si>
  <si>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</si>
  <si>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</si>
  <si>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</si>
  <si>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</si>
  <si>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</si>
  <si>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</si>
  <si>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</si>
  <si>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</si>
  <si>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</si>
  <si>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</si>
  <si>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</si>
  <si>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</si>
  <si>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</si>
  <si>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</si>
  <si>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</si>
  <si>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</si>
  <si>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</si>
  <si>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</si>
  <si>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</si>
  <si>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</si>
  <si>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</si>
  <si>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</si>
  <si>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</si>
  <si>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</si>
  <si>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</si>
  <si>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</si>
  <si>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</si>
  <si>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</si>
  <si>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</si>
  <si>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</si>
  <si>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</si>
  <si>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</si>
  <si>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</si>
  <si>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</si>
  <si>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</si>
  <si>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</si>
  <si>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</si>
  <si>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</si>
  <si>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</si>
  <si>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</si>
  <si>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</si>
  <si>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</si>
  <si>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</si>
  <si>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</si>
  <si>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</si>
  <si>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</si>
  <si>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</si>
  <si>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</si>
  <si>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</si>
  <si>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</si>
  <si>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</si>
  <si>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</si>
  <si>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</si>
  <si>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</si>
  <si>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</si>
  <si>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</si>
  <si>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</si>
  <si>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</si>
  <si>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</si>
  <si>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</si>
  <si>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</si>
  <si>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</si>
  <si>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</si>
  <si>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</si>
  <si>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</si>
  <si>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</si>
  <si>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</si>
  <si>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</si>
  <si>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</si>
  <si>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</si>
  <si>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</si>
  <si>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</si>
  <si>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</si>
  <si>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</si>
  <si>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</si>
  <si>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</si>
  <si>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</si>
  <si>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</si>
  <si>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</si>
  <si>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</si>
  <si>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</si>
  <si>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</si>
  <si>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</si>
  <si>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</si>
  <si>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</si>
  <si>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</si>
  <si>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</si>
  <si>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</si>
  <si>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</si>
  <si>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</si>
  <si>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</si>
  <si>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</si>
  <si>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</si>
  <si>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</si>
  <si>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</si>
  <si>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</si>
  <si>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</si>
  <si>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</si>
  <si>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</si>
  <si>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</si>
  <si>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</si>
  <si>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</si>
  <si>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</si>
  <si>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</si>
  <si>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</si>
  <si>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</si>
  <si>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</si>
  <si>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</si>
  <si>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</si>
  <si>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</si>
  <si>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</si>
  <si>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</si>
  <si>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</si>
  <si>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</si>
  <si>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</si>
  <si>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</si>
  <si>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</si>
  <si>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</si>
  <si>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</si>
  <si>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</si>
  <si>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</si>
  <si>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</si>
  <si>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</si>
  <si>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</si>
  <si>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</si>
  <si>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</si>
  <si>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</si>
  <si>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</si>
  <si>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</si>
  <si>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</si>
  <si>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</si>
  <si>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</si>
  <si>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</si>
  <si>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</si>
  <si>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</si>
  <si>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</si>
  <si>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</si>
  <si>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</si>
  <si>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</si>
  <si>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</si>
  <si>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</si>
  <si>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</si>
  <si>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</si>
  <si>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</si>
  <si>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</si>
  <si>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</si>
  <si>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</si>
  <si>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</si>
  <si>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</si>
  <si>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</si>
  <si>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</si>
  <si>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</si>
  <si>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</si>
  <si>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</si>
  <si>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</si>
  <si>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</si>
  <si>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</si>
  <si>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</si>
  <si>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</si>
  <si>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</si>
  <si>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</si>
  <si>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</si>
  <si>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</si>
  <si>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</si>
  <si>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</si>
  <si>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</si>
  <si>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</si>
  <si>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</si>
  <si>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</si>
  <si>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</si>
  <si>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</si>
  <si>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</si>
  <si>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</si>
  <si>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</si>
  <si>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</si>
  <si>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</si>
  <si>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</si>
  <si>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</si>
  <si>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</si>
  <si>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</si>
  <si>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</si>
  <si>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</si>
  <si>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</si>
  <si>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</si>
  <si>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</si>
  <si>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</si>
  <si>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</si>
  <si>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</si>
  <si>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</si>
  <si>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</si>
  <si>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</si>
  <si>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</si>
  <si>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</si>
  <si>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</si>
  <si>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</si>
  <si>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</si>
  <si>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</si>
  <si>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</si>
  <si>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</si>
  <si>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</si>
  <si>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</si>
  <si>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</si>
  <si>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</si>
  <si>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</si>
  <si>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</si>
  <si>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</si>
  <si>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</si>
  <si>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</si>
  <si>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</si>
  <si>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</si>
  <si>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</si>
  <si>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</si>
  <si>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</si>
  <si>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</si>
  <si>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</si>
  <si>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</si>
  <si>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</si>
  <si>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</si>
  <si>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</si>
  <si>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</si>
  <si>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</si>
  <si>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</si>
  <si>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</si>
  <si>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</si>
  <si>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</si>
  <si>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</si>
  <si>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</si>
  <si>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</si>
  <si>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</si>
  <si>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</si>
  <si>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</si>
  <si>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</si>
  <si>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</si>
  <si>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</si>
  <si>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</si>
  <si>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</si>
  <si>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</si>
  <si>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</si>
  <si>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</si>
  <si>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</si>
  <si>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</si>
  <si>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</si>
  <si>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</si>
  <si>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</si>
  <si>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</si>
  <si>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</si>
  <si>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</si>
  <si>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</si>
  <si>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</si>
  <si>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</si>
  <si>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</si>
  <si>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</si>
  <si>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</si>
  <si>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</si>
  <si>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</si>
  <si>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</si>
  <si>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</si>
  <si>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</si>
  <si>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</si>
  <si>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</si>
  <si>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</si>
  <si>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</si>
  <si>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</si>
  <si>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</si>
  <si>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</si>
  <si>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</si>
  <si>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</si>
  <si>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</si>
  <si>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</si>
  <si>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</si>
  <si>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</si>
  <si>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</si>
  <si>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</si>
  <si>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</si>
  <si>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</si>
  <si>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</si>
  <si>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</si>
  <si>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</si>
  <si>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</si>
  <si>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</si>
  <si>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</si>
  <si>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</si>
  <si>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</si>
  <si>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</si>
  <si>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</si>
  <si>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</si>
  <si>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</si>
  <si>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</si>
  <si>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</si>
  <si>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</si>
  <si>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</si>
  <si>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</si>
  <si>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</si>
  <si>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</si>
  <si>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</si>
  <si>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</si>
  <si>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</si>
  <si>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</si>
  <si>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</si>
  <si>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</si>
  <si>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</si>
  <si>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</si>
  <si>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</si>
  <si>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</si>
  <si>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</si>
  <si>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</si>
  <si>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</si>
  <si>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</si>
  <si>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</si>
  <si>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</si>
  <si>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</si>
  <si>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</si>
  <si>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</si>
  <si>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</si>
  <si>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</si>
  <si>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</si>
  <si>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</si>
  <si>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</si>
  <si>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</si>
  <si>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</si>
  <si>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</si>
  <si>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</si>
  <si>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</si>
  <si>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</si>
  <si>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</si>
  <si>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</si>
  <si>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</si>
  <si>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</si>
  <si>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</si>
  <si>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</si>
  <si>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</si>
  <si>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</si>
  <si>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</si>
  <si>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</si>
  <si>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</si>
  <si>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</si>
  <si>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</si>
  <si>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</si>
  <si>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</si>
  <si>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</si>
  <si>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</si>
  <si>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</si>
  <si>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</si>
  <si>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</si>
  <si>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</si>
  <si>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</si>
  <si>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</si>
  <si>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</si>
  <si>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</si>
  <si>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</si>
  <si>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</si>
  <si>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</si>
  <si>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</si>
  <si>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</si>
  <si>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</si>
  <si>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</si>
  <si>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</si>
  <si>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</si>
  <si>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</si>
  <si>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</si>
  <si>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</si>
  <si>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</si>
  <si>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</si>
  <si>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</si>
  <si>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</si>
  <si>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</si>
  <si>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</si>
  <si>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</si>
  <si>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</si>
  <si>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</si>
  <si>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</si>
  <si>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</si>
  <si>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</si>
  <si>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</si>
  <si>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</si>
  <si>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</si>
  <si>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</si>
  <si>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</si>
  <si>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</si>
  <si>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</si>
  <si>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</si>
  <si>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</si>
  <si>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</si>
  <si>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</si>
  <si>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</si>
  <si>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</si>
  <si>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</si>
  <si>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</si>
  <si>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</si>
  <si>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</si>
  <si>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</si>
  <si>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</si>
  <si>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</si>
  <si>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</si>
  <si>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</si>
  <si>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</si>
  <si>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</si>
  <si>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</si>
  <si>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</si>
  <si>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</si>
  <si>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</si>
  <si>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</si>
  <si>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</si>
  <si>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</si>
  <si>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</si>
  <si>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</si>
  <si>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</si>
  <si>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</si>
  <si>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</si>
  <si>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</si>
  <si>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</si>
  <si>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</si>
  <si>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</si>
  <si>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</si>
  <si>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</si>
  <si>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</si>
  <si>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</si>
  <si>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</si>
  <si>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</si>
  <si>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</si>
  <si>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</si>
  <si>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</si>
  <si>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</si>
  <si>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</si>
  <si>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</si>
  <si>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</si>
  <si>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</si>
  <si>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</si>
  <si>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</si>
  <si>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</si>
  <si>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</si>
  <si>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</si>
  <si>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</si>
  <si>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</si>
  <si>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</si>
  <si>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</si>
  <si>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</si>
  <si>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</si>
  <si>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</si>
  <si>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</si>
  <si>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</si>
  <si>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</si>
  <si>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</si>
  <si>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</si>
  <si>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</si>
  <si>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</si>
  <si>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</si>
  <si>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</si>
  <si>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</si>
  <si>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</si>
  <si>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</si>
  <si>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</si>
  <si>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</si>
  <si>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</si>
  <si>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</si>
  <si>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</si>
  <si>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</si>
  <si>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</si>
  <si>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</si>
  <si>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</si>
  <si>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</si>
  <si>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</si>
  <si>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</si>
  <si>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</si>
  <si>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</si>
  <si>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</si>
  <si>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</si>
  <si>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</si>
  <si>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</si>
  <si>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</si>
  <si>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</si>
  <si>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</si>
  <si>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</si>
  <si>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</si>
  <si>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</si>
  <si>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</si>
  <si>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</si>
  <si>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</si>
  <si>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</si>
  <si>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</si>
  <si>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</si>
  <si>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</si>
  <si>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</si>
  <si>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</si>
  <si>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</si>
  <si>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</si>
  <si>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</si>
  <si>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</si>
  <si>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</si>
  <si>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</si>
  <si>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</si>
  <si>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</si>
  <si>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</si>
  <si>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</si>
  <si>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</si>
  <si>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</si>
  <si>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</si>
  <si>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</si>
  <si>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</si>
  <si>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</si>
  <si>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</si>
  <si>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</si>
  <si>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</si>
  <si>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</si>
  <si>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</si>
  <si>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</si>
  <si>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</si>
  <si>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</si>
  <si>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</si>
  <si>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</si>
  <si>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</si>
  <si>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</si>
  <si>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</si>
  <si>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</si>
  <si>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</si>
  <si>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</si>
  <si>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</si>
  <si>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</si>
  <si>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</si>
  <si>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</si>
  <si>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</si>
  <si>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</si>
  <si>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</si>
  <si>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</si>
  <si>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</si>
  <si>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</si>
  <si>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</si>
  <si>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</si>
  <si>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</si>
  <si>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</si>
  <si>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</si>
  <si>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</si>
  <si>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</si>
  <si>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</si>
  <si>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</si>
  <si>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</si>
  <si>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</si>
  <si>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</si>
  <si>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</si>
  <si>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</si>
  <si>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</si>
  <si>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</si>
  <si>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</si>
  <si>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</si>
  <si>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</si>
  <si>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</si>
  <si>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</si>
  <si>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</si>
  <si>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</si>
  <si>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</si>
  <si>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</si>
  <si>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</si>
  <si>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</si>
  <si>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</si>
  <si>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</si>
  <si>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</si>
  <si>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</si>
  <si>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</si>
  <si>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</si>
  <si>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</si>
  <si>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</si>
  <si>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</si>
  <si>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</si>
  <si>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</si>
  <si>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</si>
  <si>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</si>
  <si>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</si>
  <si>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</si>
  <si>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</si>
  <si>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</si>
  <si>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</si>
  <si>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</si>
  <si>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</si>
  <si>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</si>
  <si>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</si>
  <si>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</si>
  <si>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</si>
  <si>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</si>
  <si>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</si>
  <si>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</si>
  <si>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</si>
  <si>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</si>
  <si>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</si>
  <si>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</si>
  <si>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</si>
  <si>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</si>
  <si>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</si>
  <si>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</si>
  <si>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</si>
  <si>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</si>
  <si>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</si>
  <si>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</si>
  <si>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</si>
  <si>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</si>
  <si>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</si>
  <si>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</si>
  <si>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</si>
  <si>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</si>
  <si>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</si>
  <si>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</si>
  <si>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</si>
  <si>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</si>
  <si>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</si>
  <si>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</si>
  <si>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</si>
  <si>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</si>
  <si>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</si>
  <si>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</si>
  <si>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</si>
  <si>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</si>
  <si>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</si>
  <si>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</si>
  <si>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</si>
  <si>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</si>
  <si>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</si>
  <si>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</si>
  <si>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</si>
  <si>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</si>
  <si>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</si>
  <si>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</si>
  <si>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</si>
  <si>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</si>
  <si>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</si>
  <si>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</si>
  <si>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</si>
  <si>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</si>
  <si>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</si>
  <si>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</si>
  <si>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</si>
  <si>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</si>
  <si>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</si>
  <si>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</si>
  <si>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</si>
  <si>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</si>
  <si>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</si>
  <si>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</si>
  <si>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</si>
  <si>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</si>
  <si>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</si>
  <si>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</si>
  <si>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</si>
  <si>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</si>
  <si>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</si>
  <si>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</si>
  <si>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</si>
  <si>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</si>
  <si>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</si>
  <si>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</si>
  <si>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</si>
  <si>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</si>
  <si>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</si>
  <si>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</si>
  <si>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</si>
  <si>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</si>
  <si>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</si>
  <si>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</si>
  <si>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</si>
  <si>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</si>
  <si>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</si>
  <si>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</si>
  <si>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</si>
  <si>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</si>
  <si>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</si>
  <si>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</si>
  <si>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</si>
  <si>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</si>
  <si>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</si>
  <si>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</si>
  <si>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</si>
  <si>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</si>
  <si>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</si>
  <si>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</si>
  <si>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</si>
  <si>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</si>
  <si>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</si>
  <si>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</si>
  <si>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</si>
  <si>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</si>
  <si>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</si>
  <si>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</si>
  <si>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</si>
  <si>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</si>
  <si>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</si>
  <si>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</si>
  <si>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</si>
  <si>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</si>
  <si>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</si>
  <si>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</si>
  <si>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</si>
  <si>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</si>
  <si>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</si>
  <si>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</si>
  <si>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</si>
  <si>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</si>
  <si>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</si>
  <si>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</si>
  <si>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</si>
  <si>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</si>
  <si>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</si>
  <si>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</si>
  <si>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</si>
  <si>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</si>
  <si>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</si>
  <si>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</si>
  <si>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</si>
  <si>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</si>
  <si>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</si>
  <si>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</si>
  <si>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</si>
  <si>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</si>
  <si>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</si>
  <si>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</si>
  <si>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</si>
  <si>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</si>
  <si>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</si>
  <si>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</si>
  <si>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</si>
  <si>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</si>
  <si>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</si>
  <si>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</si>
  <si>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</si>
  <si>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</si>
  <si>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</si>
  <si>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</si>
  <si>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</si>
  <si>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</si>
  <si>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</si>
  <si>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</si>
  <si>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</si>
  <si>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</si>
  <si>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</si>
  <si>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</si>
  <si>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</si>
  <si>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</si>
  <si>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</si>
  <si>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</si>
  <si>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</si>
  <si>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</si>
  <si>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</si>
  <si>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</si>
  <si>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</si>
  <si>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</si>
  <si>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</si>
  <si>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</si>
  <si>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</si>
  <si>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</si>
  <si>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</si>
  <si>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</si>
  <si>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</si>
  <si>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</si>
  <si>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</si>
  <si>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</si>
  <si>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</si>
  <si>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</si>
  <si>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</si>
  <si>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</si>
  <si>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</si>
  <si>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</si>
  <si>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</si>
  <si>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</si>
  <si>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</si>
  <si>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</si>
  <si>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</si>
  <si>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</si>
  <si>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</si>
  <si>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</si>
  <si>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</si>
  <si>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</si>
  <si>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</si>
  <si>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</si>
  <si>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</si>
  <si>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</si>
  <si>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</si>
  <si>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</si>
  <si>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</si>
  <si>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</si>
  <si>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</si>
  <si>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</si>
  <si>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</si>
  <si>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</si>
  <si>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</si>
  <si>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</si>
  <si>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</si>
  <si>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</si>
  <si>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</si>
  <si>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</si>
  <si>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</si>
  <si>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</si>
  <si>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</si>
  <si>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</si>
  <si>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</si>
  <si>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</si>
  <si>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</si>
  <si>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</si>
  <si>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</si>
  <si>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</si>
  <si>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</si>
  <si>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</si>
  <si>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</si>
  <si>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</si>
  <si>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</si>
  <si>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</si>
  <si>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</si>
  <si>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</si>
  <si>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</si>
  <si>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</si>
  <si>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</si>
  <si>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</si>
  <si>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</si>
  <si>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</si>
  <si>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</si>
  <si>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</si>
  <si>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</si>
  <si>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</si>
  <si>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</si>
  <si>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</si>
  <si>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</si>
  <si>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</si>
  <si>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</si>
  <si>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</si>
  <si>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</si>
  <si>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</si>
  <si>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</si>
  <si>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</si>
  <si>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</si>
  <si>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</si>
  <si>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</si>
  <si>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</si>
  <si>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</si>
  <si>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</si>
  <si>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</si>
  <si>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</si>
  <si>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</si>
  <si>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</si>
  <si>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</si>
  <si>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</si>
  <si>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</si>
  <si>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</si>
  <si>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</si>
  <si>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</si>
  <si>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</si>
  <si>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</si>
  <si>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</si>
  <si>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</si>
  <si>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</si>
  <si>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</si>
  <si>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</si>
  <si>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</si>
  <si>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</si>
  <si>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</si>
  <si>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</si>
  <si>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</si>
  <si>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</si>
  <si>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</si>
  <si>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</si>
  <si>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</si>
  <si>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</si>
  <si>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</si>
  <si>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</si>
  <si>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</si>
  <si>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</si>
  <si>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</si>
  <si>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</si>
  <si>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</si>
  <si>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</si>
  <si>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</si>
  <si>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</si>
  <si>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</si>
  <si>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</si>
  <si>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</si>
  <si>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</si>
  <si>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</si>
  <si>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</si>
  <si>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</si>
  <si>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</si>
  <si>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</si>
  <si>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</si>
  <si>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</si>
  <si>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</si>
  <si>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</si>
  <si>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</si>
  <si>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</si>
  <si>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</si>
  <si>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</si>
  <si>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</si>
  <si>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</si>
  <si>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</si>
  <si>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</si>
  <si>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</si>
  <si>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</si>
  <si>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</si>
  <si>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</si>
  <si>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</si>
  <si>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</si>
  <si>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</si>
  <si>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</si>
  <si>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</si>
  <si>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</si>
  <si>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</si>
  <si>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</si>
  <si>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</si>
  <si>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</si>
  <si>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</si>
  <si>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</si>
  <si>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</si>
  <si>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</si>
  <si>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</si>
  <si>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</si>
  <si>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</si>
  <si>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</si>
  <si>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</si>
  <si>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</si>
  <si>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</si>
  <si>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</si>
  <si>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</si>
  <si>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</si>
  <si>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</si>
  <si>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</si>
  <si>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</si>
  <si>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</si>
  <si>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</si>
  <si>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</si>
  <si>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</si>
  <si>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</si>
  <si>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</si>
  <si>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</si>
  <si>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</si>
  <si>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</si>
  <si>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</si>
  <si>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</si>
  <si>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</si>
  <si>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</si>
  <si>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</si>
  <si>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</si>
  <si>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</si>
  <si>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</si>
  <si>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</si>
  <si>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</si>
  <si>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</si>
  <si>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</si>
  <si>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</si>
  <si>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</si>
  <si>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</si>
  <si>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</si>
  <si>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</si>
  <si>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</si>
  <si>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</si>
  <si>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</si>
  <si>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</si>
  <si>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</si>
  <si>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</si>
  <si>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</si>
  <si>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</si>
  <si>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</si>
  <si>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</si>
  <si>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</si>
  <si>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</si>
  <si>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</si>
  <si>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</si>
  <si>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</si>
  <si>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</si>
  <si>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</si>
  <si>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</si>
  <si>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</si>
  <si>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</si>
  <si>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</si>
  <si>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</si>
  <si>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</si>
  <si>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</si>
  <si>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</si>
  <si>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</si>
  <si>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</si>
  <si>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</si>
  <si>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</si>
  <si>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</si>
  <si>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</si>
  <si>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</si>
  <si>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</si>
  <si>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</si>
  <si>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</si>
  <si>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</si>
  <si>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</si>
  <si>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</si>
  <si>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</si>
  <si>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</si>
  <si>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</si>
  <si>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</si>
  <si>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</si>
  <si>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</si>
  <si>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</si>
  <si>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</si>
  <si>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</si>
  <si>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</si>
  <si>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</si>
  <si>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</si>
  <si>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</si>
  <si>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</si>
  <si>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</si>
  <si>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</si>
  <si>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</si>
  <si>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</si>
  <si>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</si>
  <si>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</si>
  <si>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</si>
  <si>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</si>
  <si>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</si>
  <si>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</si>
  <si>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</si>
  <si>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</si>
  <si>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</si>
  <si>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</si>
  <si>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</si>
  <si>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</si>
  <si>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</si>
  <si>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</si>
  <si>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</si>
  <si>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</si>
  <si>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</si>
  <si>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</si>
  <si>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</si>
  <si>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</si>
  <si>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</si>
  <si>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</si>
  <si>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</si>
  <si>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</si>
  <si>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</si>
  <si>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</si>
  <si>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</si>
  <si>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</si>
  <si>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</si>
  <si>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</si>
  <si>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</si>
  <si>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</si>
  <si>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</si>
  <si>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</si>
  <si>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</si>
  <si>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</si>
  <si>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</si>
  <si>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</si>
  <si>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</si>
  <si>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</si>
  <si>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</si>
  <si>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</si>
  <si>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</si>
  <si>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</si>
  <si>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</si>
  <si>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</si>
  <si>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</si>
  <si>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</si>
  <si>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</si>
  <si>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</si>
  <si>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</si>
  <si>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</si>
  <si>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</si>
  <si>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</si>
  <si>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</si>
  <si>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</si>
  <si>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</si>
  <si>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</si>
  <si>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</si>
  <si>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</si>
  <si>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</si>
  <si>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</si>
  <si>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</si>
  <si>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</si>
  <si>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</si>
  <si>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</si>
  <si>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</si>
  <si>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</si>
  <si>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</si>
  <si>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</si>
  <si>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</si>
  <si>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</si>
  <si>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</si>
  <si>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</si>
  <si>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</si>
  <si>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</si>
  <si>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</si>
  <si>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</si>
  <si>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</si>
  <si>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</si>
  <si>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</si>
  <si>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</si>
  <si>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</si>
  <si>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</si>
  <si>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</si>
  <si>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</si>
  <si>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</si>
  <si>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</si>
  <si>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</si>
  <si>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</si>
  <si>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</si>
  <si>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</si>
  <si>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</si>
  <si>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</si>
  <si>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</si>
  <si>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</si>
  <si>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</si>
  <si>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</si>
  <si>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</si>
  <si>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</si>
  <si>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</si>
  <si>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</si>
  <si>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</si>
  <si>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</si>
  <si>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</si>
  <si>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</si>
  <si>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</si>
  <si>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</si>
  <si>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</si>
  <si>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</si>
  <si>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</si>
  <si>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</si>
  <si>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</si>
  <si>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</si>
  <si>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</si>
  <si>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</si>
  <si>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</si>
  <si>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</si>
  <si>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</si>
  <si>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</si>
  <si>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</si>
  <si>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</si>
  <si>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</si>
  <si>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</si>
  <si>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</si>
  <si>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</si>
  <si>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</si>
  <si>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</si>
  <si>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</si>
  <si>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</si>
  <si>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</si>
  <si>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</si>
  <si>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</si>
  <si>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</si>
  <si>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</si>
  <si>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</si>
  <si>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</si>
  <si>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</si>
  <si>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</si>
  <si>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</si>
  <si>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</si>
  <si>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</si>
  <si>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</si>
  <si>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</si>
  <si>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</si>
  <si>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</si>
  <si>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</si>
  <si>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</si>
  <si>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</si>
  <si>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</si>
  <si>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</si>
  <si>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</si>
  <si>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</si>
  <si>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</si>
  <si>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</si>
  <si>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</si>
  <si>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</si>
  <si>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</si>
  <si>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</si>
  <si>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</si>
  <si>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</si>
  <si>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</si>
  <si>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</si>
  <si>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</si>
  <si>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</si>
  <si>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</si>
  <si>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</si>
  <si>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</si>
  <si>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</si>
  <si>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</si>
  <si>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</si>
  <si>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</si>
  <si>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</si>
  <si>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</si>
  <si>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</si>
  <si>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</si>
  <si>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</si>
  <si>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</si>
  <si>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</si>
  <si>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</si>
  <si>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</si>
  <si>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</si>
  <si>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</si>
  <si>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</si>
  <si>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</si>
  <si>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</si>
  <si>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</si>
  <si>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</si>
  <si>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</si>
  <si>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</si>
  <si>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</si>
  <si>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</si>
  <si>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</si>
  <si>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</si>
  <si>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</si>
  <si>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</si>
  <si>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</si>
  <si>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</si>
  <si>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</si>
  <si>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</si>
  <si>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</si>
  <si>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</si>
  <si>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</si>
  <si>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</si>
  <si>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</si>
  <si>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</si>
  <si>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</si>
  <si>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</si>
  <si>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</si>
  <si>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</si>
  <si>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</si>
  <si>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</si>
  <si>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</si>
  <si>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</si>
  <si>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</si>
  <si>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</si>
  <si>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</si>
  <si>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</si>
  <si>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</si>
  <si>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</si>
  <si>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</si>
  <si>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</si>
  <si>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</si>
  <si>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</si>
  <si>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</si>
  <si>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</si>
  <si>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</si>
  <si>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</si>
  <si>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</si>
  <si>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</si>
  <si>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</si>
  <si>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</si>
  <si>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</si>
  <si>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</si>
  <si>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</si>
  <si>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</si>
  <si>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</si>
  <si>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</si>
  <si>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</si>
  <si>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</si>
  <si>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</si>
  <si>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</si>
  <si>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</si>
  <si>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</si>
  <si>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</si>
  <si>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</si>
  <si>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</si>
  <si>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</si>
  <si>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</si>
  <si>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</si>
  <si>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</si>
  <si>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</si>
  <si>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</si>
  <si>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</si>
  <si>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</si>
  <si>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</si>
  <si>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</si>
  <si>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</si>
  <si>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</si>
  <si>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</si>
  <si>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</si>
  <si>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</si>
  <si>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</si>
  <si>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</si>
  <si>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</si>
  <si>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</si>
  <si>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</si>
  <si>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</si>
  <si>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</si>
  <si>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</si>
  <si>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</si>
  <si>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</si>
  <si>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</si>
  <si>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</si>
  <si>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</si>
  <si>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</si>
  <si>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</si>
  <si>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</si>
  <si>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</si>
  <si>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</si>
  <si>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</si>
  <si>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</si>
  <si>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</si>
  <si>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</si>
  <si>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</si>
  <si>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</si>
  <si>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</si>
  <si>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</si>
  <si>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</si>
  <si>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</si>
  <si>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</si>
  <si>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</si>
  <si>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</si>
  <si>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</si>
  <si>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</si>
  <si>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</si>
  <si>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1234564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</si>
  <si>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</si>
  <si>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</si>
  <si>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</si>
  <si>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</si>
  <si>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</si>
  <si>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</si>
  <si>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</si>
  <si>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</si>
  <si>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</si>
  <si>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</si>
  <si>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</si>
  <si>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</si>
  <si>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</si>
  <si>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</si>
  <si>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</si>
  <si>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</si>
  <si>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</si>
  <si>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</si>
  <si>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</si>
  <si>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</si>
  <si>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</si>
  <si>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</si>
  <si>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</si>
  <si>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</si>
  <si>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</si>
  <si>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</si>
  <si>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</si>
  <si>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</si>
  <si>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</si>
  <si>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</si>
  <si>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</si>
  <si>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</si>
  <si>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</si>
  <si>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</si>
  <si>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</si>
  <si>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מרווח הוגן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</si>
  <si>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</si>
  <si>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</si>
  <si>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</si>
  <si>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</si>
  <si>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</si>
  <si>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</si>
  <si>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</si>
  <si>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</si>
  <si>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</si>
  <si>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</si>
  <si>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</si>
  <si>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</si>
  <si>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</si>
  <si>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</si>
  <si>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</si>
  <si>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</si>
  <si>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</si>
  <si>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</si>
  <si>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</si>
  <si>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</si>
  <si>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</si>
  <si>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</si>
  <si>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</si>
  <si>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</si>
  <si>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</si>
  <si>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</si>
  <si>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</si>
  <si>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</si>
  <si>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</si>
  <si>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</si>
  <si>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</si>
  <si>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</si>
  <si>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</si>
  <si>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</si>
  <si>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</si>
  <si>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</si>
  <si>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</si>
  <si>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</si>
  <si>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</si>
  <si>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</si>
  <si>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</si>
  <si>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</si>
  <si>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</si>
  <si>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</si>
  <si>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</si>
  <si>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</si>
  <si>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</si>
  <si>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</si>
  <si>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</si>
  <si>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</si>
  <si>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</si>
  <si>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</si>
  <si>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</si>
  <si>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</si>
  <si>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</si>
  <si>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</si>
  <si>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</si>
  <si>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</si>
  <si>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</si>
  <si>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</si>
  <si>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</si>
  <si>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</si>
  <si>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</si>
  <si>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</si>
  <si>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</si>
  <si>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</si>
  <si>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</si>
  <si>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</si>
  <si>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</si>
  <si>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</si>
  <si>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</si>
  <si>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</si>
  <si>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</si>
  <si>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</si>
  <si>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</si>
  <si>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</si>
  <si>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</si>
  <si>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</si>
  <si>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</si>
  <si>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</si>
  <si>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</si>
  <si>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</si>
  <si>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</si>
  <si>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</si>
  <si>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</si>
  <si>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</si>
  <si>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</si>
  <si>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</si>
  <si>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</si>
  <si>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</si>
  <si>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</si>
  <si>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</si>
  <si>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</si>
  <si>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</si>
  <si>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</si>
  <si>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</si>
  <si>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</si>
  <si>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</si>
  <si>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</si>
  <si>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</si>
  <si>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</si>
  <si>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</si>
  <si>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</si>
  <si>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OHA Private Credit Advisors</t>
  </si>
  <si>
    <t>SPVNI 2 Next 2021 LP</t>
  </si>
  <si>
    <t>Sunbit</t>
  </si>
  <si>
    <t>חברת Earnix</t>
  </si>
  <si>
    <t>סה"כ קרנות השקעה</t>
  </si>
  <si>
    <t>סה"כ קרנות השקעה בישראל</t>
  </si>
  <si>
    <t>Cynet Security LTD (ISR)</t>
  </si>
  <si>
    <t>F2 Capital Partners 3 LP</t>
  </si>
  <si>
    <t>F2 Select I LP</t>
  </si>
  <si>
    <t>Greenfield Partners II L.P</t>
  </si>
  <si>
    <t>Stage One Venture Capital Fund IV</t>
  </si>
  <si>
    <t>StageOne S.P.V R.S</t>
  </si>
  <si>
    <t>Noked Long L.P</t>
  </si>
  <si>
    <t>JTLV III LIMITED PARTNERSHIP</t>
  </si>
  <si>
    <t>Diagnostic Robotics Ltd</t>
  </si>
  <si>
    <t>FIMI ISRAEL OPPORTUNITY 6</t>
  </si>
  <si>
    <t>Noy 4 Infrastructure and energy</t>
  </si>
  <si>
    <t>Panorays. Ltd (ISR)</t>
  </si>
  <si>
    <t>S.H. SKY 3 L.P</t>
  </si>
  <si>
    <t>S.H. SKY 4 L.P</t>
  </si>
  <si>
    <t>S.H. SKY II L.P.s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</si>
  <si>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</si>
  <si>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</si>
  <si>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</si>
  <si>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</si>
  <si>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</si>
  <si>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</si>
  <si>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</si>
  <si>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</si>
  <si>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XII LP</t>
  </si>
  <si>
    <t>Israel Secondary fund III L.P</t>
  </si>
  <si>
    <t>JoyTunes Ltd.</t>
  </si>
  <si>
    <t>Lightricks Ltd.</t>
  </si>
  <si>
    <t>Minute Media Inc.</t>
  </si>
  <si>
    <t>QUMRA OPPORTUNITY FUND I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</si>
  <si>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</si>
  <si>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</si>
  <si>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</si>
  <si>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</si>
  <si>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</si>
  <si>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</si>
  <si>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</si>
  <si>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ELECTRA AMERICA PRINCIPAL HOSPITALITY</t>
  </si>
  <si>
    <t>Faropoint III FEEDER 6</t>
  </si>
  <si>
    <t>ACE IV*</t>
  </si>
  <si>
    <t>ACE V*</t>
  </si>
  <si>
    <t>ADLS</t>
  </si>
  <si>
    <t>Advent International GPE X B L.P</t>
  </si>
  <si>
    <t>AIOF II Woolly Co Invest Fund L.P</t>
  </si>
  <si>
    <t>Ambition HOLDINGS OFFSHORE LP</t>
  </si>
  <si>
    <t>Andreessen Horowitz Fund VIII</t>
  </si>
  <si>
    <t>Andreessen Horowitz LSV Fund III</t>
  </si>
  <si>
    <t>AP IX Connect Holdings L.P</t>
  </si>
  <si>
    <t>Astorg MidCap</t>
  </si>
  <si>
    <t>Astorg VIII</t>
  </si>
  <si>
    <t>Audax Direct Lending Solutions Fund II</t>
  </si>
  <si>
    <t>BCP V DEXKO CO INVEST LP</t>
  </si>
  <si>
    <t>Brookfield Capital Partners Fund VI</t>
  </si>
  <si>
    <t>Cerity Partners</t>
  </si>
  <si>
    <t>Cherry Bekaert</t>
  </si>
  <si>
    <t>Cheyne Co Invest 2023 1 SP</t>
  </si>
  <si>
    <t>Cheyne Real Estate Credit Holdings VII</t>
  </si>
  <si>
    <t>Copenhagen Energy Transition</t>
  </si>
  <si>
    <t>Creandum VI Select</t>
  </si>
  <si>
    <t>Crescent Direct Lending III</t>
  </si>
  <si>
    <t>CSC TS HOLDINGS L.P</t>
  </si>
  <si>
    <t>DB Sunshine Holdings</t>
  </si>
  <si>
    <t>DIF VII</t>
  </si>
  <si>
    <t>DIF VII CO INVEST PROJECT 1 C.V</t>
  </si>
  <si>
    <t>DIRECT LENDING FUND IV (EUR) SLP</t>
  </si>
  <si>
    <t>Fitzgerald Fund US LP</t>
  </si>
  <si>
    <t>General Catalyst Group XI - Creation</t>
  </si>
  <si>
    <t>General Catalyst Group XI - Ignition</t>
  </si>
  <si>
    <t>General Catalyst Group XI -Endurance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</si>
  <si>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</si>
  <si>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</si>
  <si>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</si>
  <si>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</si>
  <si>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</si>
  <si>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ICG Real Estate Debt VI</t>
  </si>
  <si>
    <t>ICG Senior Debt Partners Fund 5 A SCSp</t>
  </si>
  <si>
    <t>InnovateMR</t>
  </si>
  <si>
    <t>InterMed Group</t>
  </si>
  <si>
    <t>ISF III Overflow Fund L.P</t>
  </si>
  <si>
    <t>ISQ Global infrastructure Fund III</t>
  </si>
  <si>
    <t>ISQ Kio Co Invest Fund L.P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</si>
  <si>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</si>
  <si>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</si>
  <si>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</si>
  <si>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</si>
  <si>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</si>
  <si>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</si>
  <si>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 BLOCKER PARENT</t>
  </si>
  <si>
    <t>KKR THOR CO INVEST LP</t>
  </si>
  <si>
    <t>Klirmark III</t>
  </si>
  <si>
    <t>Klirmark Opportunity Fund IV</t>
  </si>
  <si>
    <t>Magna Legal Services</t>
  </si>
  <si>
    <t>MIE III Co Investment Fund II S.L.P</t>
  </si>
  <si>
    <t>Monarch MCP VI</t>
  </si>
  <si>
    <t>MORE B 1</t>
  </si>
  <si>
    <t>NCA Co Invest L.P</t>
  </si>
  <si>
    <t>Ned Stevens</t>
  </si>
  <si>
    <t>Nirvana Holdings I LP</t>
  </si>
  <si>
    <t>Oak Hill Advisors   OCREDIT</t>
  </si>
  <si>
    <t>ORCC III</t>
  </si>
  <si>
    <t>Pantheon Global Co Inv Opportunities V</t>
  </si>
  <si>
    <t>PCSIII LP</t>
  </si>
  <si>
    <t>Permira VIII   2 SCSp</t>
  </si>
  <si>
    <t>Point Nine Annex II GmbH &amp; Co. KG</t>
  </si>
  <si>
    <t>Point Nine VI</t>
  </si>
  <si>
    <t>PORCUPINE HOLDINGS (OFFSHORE) LP</t>
  </si>
  <si>
    <t>PPCSIV</t>
  </si>
  <si>
    <t>Proxima Co Invest L.P</t>
  </si>
  <si>
    <t>Qumra MS LP Minute Media</t>
  </si>
  <si>
    <t>SDP IV</t>
  </si>
  <si>
    <t>SDPIII</t>
  </si>
  <si>
    <t>SONNEDIX</t>
  </si>
  <si>
    <t>Spark Capital Growth Fund IV</t>
  </si>
  <si>
    <t>Spark Capital VII</t>
  </si>
  <si>
    <t>Sportority Limited (UK)</t>
  </si>
  <si>
    <t>Thor Investment Trust 1</t>
  </si>
  <si>
    <t>Tikehau Direct Lending V</t>
  </si>
  <si>
    <t>Vintage Fund of Funds VI Access</t>
  </si>
  <si>
    <t>Vintage Fund of Funds VII (Access) LP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</si>
  <si>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</si>
  <si>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</si>
  <si>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</si>
  <si>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</si>
  <si>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</si>
  <si>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</si>
  <si>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</si>
  <si>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</si>
  <si>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</si>
  <si>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</si>
  <si>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</si>
  <si>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</si>
  <si>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</si>
  <si>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</si>
  <si>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</si>
  <si>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</si>
  <si>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</si>
  <si>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</si>
  <si>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</si>
  <si>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</si>
  <si>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</si>
  <si>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</si>
  <si>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</si>
  <si>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</si>
  <si>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</si>
  <si>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</si>
  <si>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</si>
  <si>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</si>
  <si>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</si>
  <si>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</si>
  <si>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</si>
  <si>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</si>
  <si>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</si>
  <si>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</si>
  <si>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</si>
  <si>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</si>
  <si>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</si>
  <si>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</si>
  <si>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</si>
  <si>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</si>
  <si>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</si>
  <si>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</si>
  <si>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</si>
  <si>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</si>
  <si>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</si>
  <si>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</si>
  <si>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</si>
  <si>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</si>
  <si>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</si>
  <si>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</si>
  <si>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</si>
  <si>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</si>
  <si>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</si>
  <si>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</si>
  <si>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</si>
  <si>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</si>
  <si>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</si>
  <si>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</si>
  <si>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</si>
  <si>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</si>
  <si>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</si>
  <si>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</si>
  <si>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</si>
  <si>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</si>
  <si>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</si>
  <si>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</si>
  <si>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</si>
  <si>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</si>
  <si>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</si>
  <si>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</si>
  <si>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</si>
  <si>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</si>
  <si>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</si>
  <si>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</si>
  <si>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</si>
  <si>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</si>
  <si>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</si>
  <si>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</si>
  <si>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</si>
  <si>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</si>
  <si>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</si>
  <si>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</si>
  <si>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</si>
  <si>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</si>
  <si>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</si>
  <si>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</si>
  <si>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</si>
  <si>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</si>
  <si>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</si>
  <si>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</si>
  <si>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</si>
  <si>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</si>
  <si>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</si>
  <si>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</si>
  <si>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</si>
  <si>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</si>
  <si>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</si>
  <si>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</si>
  <si>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</si>
  <si>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</si>
  <si>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</si>
  <si>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</si>
  <si>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</si>
  <si>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</si>
  <si>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</si>
  <si>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</si>
  <si>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</si>
  <si>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</si>
  <si>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</si>
  <si>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</si>
  <si>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</si>
  <si>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</si>
  <si>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</si>
  <si>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</si>
  <si>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</si>
  <si>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</si>
  <si>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</si>
  <si>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</si>
  <si>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</si>
  <si>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</si>
  <si>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</si>
  <si>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</si>
  <si>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</si>
  <si>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</si>
  <si>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</si>
  <si>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</si>
  <si>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</si>
  <si>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</si>
  <si>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</si>
  <si>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</si>
  <si>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</si>
  <si>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</si>
  <si>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</si>
  <si>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</si>
  <si>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</si>
  <si>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</si>
  <si>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</si>
  <si>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</si>
  <si>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</si>
  <si>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</si>
  <si>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</si>
  <si>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</si>
  <si>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</si>
  <si>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</si>
  <si>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</si>
  <si>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</si>
  <si>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</si>
  <si>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</si>
  <si>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</si>
  <si>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</si>
  <si>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</si>
  <si>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</si>
  <si>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</si>
  <si>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</si>
  <si>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</si>
  <si>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</si>
  <si>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</si>
  <si>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</si>
  <si>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</si>
  <si>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</si>
  <si>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</si>
  <si>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</si>
  <si>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</si>
  <si>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</si>
  <si>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</si>
  <si>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</si>
  <si>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</si>
  <si>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</si>
  <si>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</si>
  <si>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</si>
  <si>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</si>
  <si>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</si>
  <si>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</si>
  <si>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</si>
  <si>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</si>
  <si>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</si>
  <si>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</si>
  <si>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</si>
  <si>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</si>
  <si>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</si>
  <si>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</si>
  <si>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</si>
  <si>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</si>
  <si>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</si>
  <si>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</si>
  <si>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</si>
  <si>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</si>
  <si>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</si>
  <si>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</si>
  <si>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</si>
  <si>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</si>
  <si>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</si>
  <si>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</si>
  <si>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</si>
  <si>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</si>
  <si>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</si>
  <si>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</si>
  <si>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</si>
  <si>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</si>
  <si>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</si>
  <si>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</si>
  <si>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</si>
  <si>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</si>
  <si>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</si>
  <si>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</si>
  <si>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</si>
  <si>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</si>
  <si>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</si>
  <si>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</si>
  <si>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</si>
  <si>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</si>
  <si>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</si>
  <si>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</si>
  <si>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</si>
  <si>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</si>
  <si>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</si>
  <si>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</si>
  <si>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</si>
  <si>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</si>
  <si>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</si>
  <si>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</si>
  <si>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</si>
  <si>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</si>
  <si>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</si>
  <si>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</si>
  <si>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</si>
  <si>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</si>
  <si>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</si>
  <si>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</si>
  <si>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</si>
  <si>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</si>
  <si>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</si>
  <si>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</si>
  <si>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</si>
  <si>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</si>
  <si>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</si>
  <si>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</si>
  <si>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</si>
  <si>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</si>
  <si>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</si>
  <si>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</si>
  <si>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</si>
  <si>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</si>
  <si>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</si>
  <si>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</si>
  <si>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</si>
  <si>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</si>
  <si>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</si>
  <si>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</si>
  <si>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</si>
  <si>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</si>
  <si>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</si>
  <si>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</si>
  <si>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</si>
  <si>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</si>
  <si>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</si>
  <si>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</si>
  <si>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</si>
  <si>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</si>
  <si>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</si>
  <si>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</si>
  <si>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</si>
  <si>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</si>
  <si>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</si>
  <si>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</si>
  <si>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</si>
  <si>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</si>
  <si>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</si>
  <si>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</si>
  <si>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</si>
  <si>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</si>
  <si>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</si>
  <si>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</si>
  <si>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</si>
  <si>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</si>
  <si>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</si>
  <si>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</si>
  <si>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</si>
  <si>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</si>
  <si>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</si>
  <si>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</si>
  <si>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</si>
  <si>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</si>
  <si>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</si>
  <si>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</si>
  <si>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</si>
  <si>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</si>
  <si>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</si>
  <si>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</si>
  <si>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</si>
  <si>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</si>
  <si>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</si>
  <si>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</si>
  <si>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</si>
  <si>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</si>
  <si>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</si>
  <si>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</si>
  <si>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</si>
  <si>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</si>
  <si>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</si>
  <si>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</si>
  <si>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</si>
  <si>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</si>
  <si>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</si>
  <si>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</si>
  <si>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</si>
  <si>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</si>
  <si>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</si>
  <si>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</si>
  <si>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</si>
  <si>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</si>
  <si>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</si>
  <si>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</si>
  <si>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</si>
  <si>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</si>
  <si>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</si>
  <si>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</si>
  <si>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</si>
  <si>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</si>
  <si>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</si>
  <si>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</si>
  <si>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</si>
  <si>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</si>
  <si>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</si>
  <si>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</si>
  <si>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</si>
  <si>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</si>
  <si>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</si>
  <si>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</si>
  <si>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</si>
  <si>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</si>
  <si>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</si>
  <si>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</si>
  <si>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</si>
  <si>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</si>
  <si>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</si>
  <si>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</si>
  <si>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</si>
  <si>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</si>
  <si>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</si>
  <si>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</si>
  <si>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</si>
  <si>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</si>
  <si>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</si>
  <si>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</si>
  <si>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</si>
  <si>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</si>
  <si>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</si>
  <si>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</si>
  <si>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</si>
  <si>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</si>
  <si>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</si>
  <si>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</si>
  <si>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</si>
  <si>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</si>
  <si>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</si>
  <si>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</si>
  <si>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</si>
  <si>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</si>
  <si>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</si>
  <si>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</si>
  <si>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</si>
  <si>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</si>
  <si>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</si>
  <si>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</si>
  <si>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</si>
  <si>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</si>
  <si>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</si>
  <si>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</si>
  <si>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</si>
  <si>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</si>
  <si>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</si>
  <si>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</si>
  <si>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</si>
  <si>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</si>
  <si>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</si>
  <si>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</si>
  <si>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</si>
  <si>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</si>
  <si>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</si>
  <si>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</si>
  <si>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</si>
  <si>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</si>
  <si>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</si>
  <si>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</si>
  <si>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</si>
  <si>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</si>
  <si>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</si>
  <si>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</si>
  <si>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</si>
  <si>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</si>
  <si>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</si>
  <si>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</si>
  <si>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</si>
  <si>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</si>
  <si>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</si>
  <si>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</si>
  <si>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</si>
  <si>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</si>
  <si>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</si>
  <si>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</si>
  <si>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</si>
  <si>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</si>
  <si>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</si>
  <si>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</si>
  <si>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</si>
  <si>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</si>
  <si>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</si>
  <si>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</si>
  <si>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</si>
  <si>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</si>
  <si>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</si>
  <si>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</si>
  <si>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</si>
  <si>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</si>
  <si>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</si>
  <si>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</si>
  <si>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</si>
  <si>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</si>
  <si>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</si>
  <si>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</si>
  <si>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</si>
  <si>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</si>
  <si>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</si>
  <si>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</si>
  <si>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</si>
  <si>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</si>
  <si>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</si>
  <si>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</si>
  <si>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</si>
  <si>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</si>
  <si>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</si>
  <si>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</si>
  <si>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</si>
  <si>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</si>
  <si>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</si>
  <si>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</si>
  <si>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</si>
  <si>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</si>
  <si>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</si>
  <si>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</si>
  <si>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</si>
  <si>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</si>
  <si>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</si>
  <si>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</si>
  <si>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</si>
  <si>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</si>
  <si>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</si>
  <si>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</si>
  <si>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</si>
  <si>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</si>
  <si>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</si>
  <si>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</si>
  <si>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</si>
  <si>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</si>
  <si>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</si>
  <si>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</si>
  <si>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</si>
  <si>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</si>
  <si>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</si>
  <si>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</si>
  <si>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</si>
  <si>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</si>
  <si>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</si>
  <si>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</si>
  <si>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</si>
  <si>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</si>
  <si>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</si>
  <si>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</si>
  <si>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</si>
  <si>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</si>
  <si>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</si>
  <si>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</si>
  <si>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</si>
  <si>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</si>
  <si>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</si>
  <si>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</si>
  <si>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</si>
  <si>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</si>
  <si>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</si>
  <si>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</si>
  <si>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</si>
  <si>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</si>
  <si>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</si>
  <si>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</si>
  <si>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</si>
  <si>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</si>
  <si>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</si>
  <si>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</si>
  <si>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</si>
  <si>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</si>
  <si>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</si>
  <si>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</si>
  <si>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</si>
  <si>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</si>
  <si>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</si>
  <si>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</si>
  <si>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</si>
  <si>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</si>
  <si>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</si>
  <si>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3.5911 04-12-23 (10) -259</t>
  </si>
  <si>
    <t>+ILS/-USD 3.6223 04-12-23 (10) -377</t>
  </si>
  <si>
    <t>+ILS/-USD 3.6427 04-12-23 (10) -233</t>
  </si>
  <si>
    <t>+ILS/-USD 3.7403 04-12-23 (10) -197</t>
  </si>
  <si>
    <t>10000814</t>
  </si>
  <si>
    <t>+ILS/-USD 3.7939 04-12-23 (10) -156</t>
  </si>
  <si>
    <t>10000816</t>
  </si>
  <si>
    <t>+USD/-ILS 3.7574 04-12-23 (10) -166</t>
  </si>
  <si>
    <t>10000815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</si>
  <si>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</si>
  <si>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</si>
  <si>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</si>
  <si>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</si>
  <si>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</si>
  <si>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</si>
  <si>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</si>
  <si>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</si>
  <si>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</si>
  <si>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</si>
  <si>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</si>
  <si>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</si>
  <si>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</si>
  <si>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</si>
  <si>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</si>
  <si>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</si>
  <si>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</si>
  <si>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</si>
  <si>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</si>
  <si>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</si>
  <si>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</si>
  <si>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</si>
  <si>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</si>
  <si>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</si>
  <si>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</si>
  <si>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</si>
  <si>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</si>
  <si>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</si>
  <si>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</si>
  <si>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</si>
  <si>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</si>
  <si>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</si>
  <si>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</si>
  <si>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</si>
  <si>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</si>
  <si>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</si>
  <si>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</si>
  <si>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</si>
  <si>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</si>
  <si>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</si>
  <si>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</si>
  <si>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</si>
  <si>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</si>
  <si>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</si>
  <si>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</si>
  <si>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</si>
  <si>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</si>
  <si>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</si>
  <si>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</si>
  <si>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</si>
  <si>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</si>
  <si>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</si>
  <si>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</si>
  <si>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</si>
  <si>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</si>
  <si>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</si>
  <si>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</si>
  <si>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</si>
  <si>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</si>
  <si>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</si>
  <si>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</si>
  <si>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</si>
  <si>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</si>
  <si>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</si>
  <si>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</si>
  <si>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</si>
  <si>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</si>
  <si>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</si>
  <si>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</si>
  <si>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</si>
  <si>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</si>
  <si>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</si>
  <si>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</si>
  <si>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</si>
  <si>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</si>
  <si>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</si>
  <si>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</si>
  <si>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</si>
  <si>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</si>
  <si>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</si>
  <si>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</si>
  <si>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</si>
  <si>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</si>
  <si>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</si>
  <si>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</si>
  <si>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</si>
  <si>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</si>
  <si>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</si>
  <si>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</si>
  <si>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</si>
  <si>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</si>
  <si>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</si>
  <si>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</si>
  <si>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</si>
  <si>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</si>
  <si>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</si>
  <si>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</si>
  <si>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</si>
  <si>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</si>
  <si>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</si>
  <si>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</si>
  <si>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</si>
  <si>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</si>
  <si>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</si>
  <si>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</si>
  <si>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</si>
  <si>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</si>
  <si>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</si>
  <si>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</si>
  <si>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</si>
  <si>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</si>
  <si>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</si>
  <si>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</si>
  <si>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</si>
  <si>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</si>
  <si>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</si>
  <si>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</si>
  <si>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</si>
  <si>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</si>
  <si>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</si>
  <si>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</si>
  <si>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</si>
  <si>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</si>
  <si>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</si>
  <si>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</si>
  <si>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</si>
  <si>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</si>
  <si>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</si>
  <si>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+USD/-AUD 0.68645 16-01-24 (12) +34.5</t>
  </si>
  <si>
    <t>10000807</t>
  </si>
  <si>
    <t>+USD/-EUR 1.05772 13-02-24 (10) +68.2</t>
  </si>
  <si>
    <t>10000824</t>
  </si>
  <si>
    <t>+USD/-EUR 1.0625 13-02-24 (12) +70</t>
  </si>
  <si>
    <t>10000822</t>
  </si>
  <si>
    <t>+USD/-EUR 1.07355 13-02-24 (10) +72.5</t>
  </si>
  <si>
    <t>10000818</t>
  </si>
  <si>
    <t>+USD/-EUR 1.1099 13-02-24 (10) +109</t>
  </si>
  <si>
    <t>10000812</t>
  </si>
  <si>
    <t>+USD/-EUR 1.1099 13-02-24 (12) +109</t>
  </si>
  <si>
    <t>10000810</t>
  </si>
  <si>
    <t>+USD/-GBP 1.21621 11-01-24 (10) +9.1</t>
  </si>
  <si>
    <t>10000825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</si>
  <si>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</si>
  <si>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</si>
  <si>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</si>
  <si>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</si>
  <si>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</si>
  <si>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</si>
  <si>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</si>
  <si>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</si>
  <si>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</si>
  <si>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</si>
  <si>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</si>
  <si>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</si>
  <si>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</si>
  <si>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</si>
  <si>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</si>
  <si>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</si>
  <si>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</si>
  <si>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</si>
  <si>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</si>
  <si>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</si>
  <si>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</si>
  <si>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</si>
  <si>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</si>
  <si>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</si>
  <si>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</si>
  <si>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</si>
  <si>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</si>
  <si>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</si>
  <si>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</si>
  <si>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</si>
  <si>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</si>
  <si>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</si>
  <si>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</si>
  <si>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</si>
  <si>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</si>
  <si>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</si>
  <si>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</si>
  <si>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</si>
  <si>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</si>
  <si>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</si>
  <si>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</si>
  <si>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</si>
  <si>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</si>
  <si>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</si>
  <si>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</si>
  <si>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</si>
  <si>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</si>
  <si>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</si>
  <si>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</si>
  <si>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32610000</t>
  </si>
  <si>
    <t>34510000</t>
  </si>
  <si>
    <t>30310000</t>
  </si>
  <si>
    <t>32010000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</si>
  <si>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</si>
  <si>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</si>
  <si>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</si>
  <si>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</si>
  <si>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</si>
  <si>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</si>
  <si>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</si>
  <si>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</si>
  <si>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</si>
  <si>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</si>
  <si>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</si>
  <si>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</si>
  <si>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</si>
  <si>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</si>
  <si>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</si>
  <si>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</si>
  <si>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</si>
  <si>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</si>
  <si>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</si>
  <si>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</si>
  <si>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</si>
  <si>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</si>
  <si>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</si>
  <si>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</si>
  <si>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</si>
  <si>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</si>
  <si>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</si>
  <si>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</si>
  <si>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</si>
  <si>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</si>
  <si>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</si>
  <si>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</si>
  <si>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</si>
  <si>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</si>
  <si>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</si>
  <si>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</si>
  <si>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</si>
  <si>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</si>
  <si>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</si>
  <si>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</si>
  <si>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</si>
  <si>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</si>
  <si>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</si>
  <si>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</si>
  <si>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</si>
  <si>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</si>
  <si>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</si>
  <si>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</si>
  <si>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</si>
  <si>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</si>
  <si>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</si>
  <si>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</si>
  <si>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</si>
  <si>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</si>
  <si>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</si>
  <si>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</si>
  <si>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</si>
  <si>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</si>
  <si>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</si>
  <si>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</si>
  <si>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</si>
  <si>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</si>
  <si>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</si>
  <si>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</si>
  <si>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</si>
  <si>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</si>
  <si>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</si>
  <si>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</si>
  <si>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</si>
  <si>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</si>
  <si>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</si>
  <si>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</si>
  <si>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</si>
  <si>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</si>
  <si>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</si>
  <si>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</si>
  <si>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</si>
  <si>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</si>
  <si>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</si>
  <si>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</si>
  <si>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</si>
  <si>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</si>
  <si>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</si>
  <si>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</si>
  <si>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</si>
  <si>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</si>
  <si>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</si>
  <si>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</si>
  <si>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</si>
  <si>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</si>
  <si>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</si>
  <si>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</si>
  <si>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</si>
  <si>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</si>
  <si>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</si>
  <si>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</si>
  <si>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</si>
  <si>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</si>
  <si>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</si>
  <si>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</si>
  <si>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</si>
  <si>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</si>
  <si>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</si>
  <si>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</si>
  <si>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</si>
  <si>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</si>
  <si>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</si>
  <si>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</si>
  <si>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</si>
  <si>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</si>
  <si>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</si>
  <si>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</si>
  <si>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</si>
  <si>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</si>
  <si>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</si>
  <si>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</si>
  <si>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</si>
  <si>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</si>
  <si>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</si>
  <si>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</si>
  <si>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</si>
  <si>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</si>
  <si>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</si>
  <si>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</si>
  <si>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</si>
  <si>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</si>
  <si>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</si>
  <si>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</si>
  <si>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</si>
  <si>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</si>
  <si>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</si>
  <si>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</si>
  <si>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</si>
  <si>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</si>
  <si>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</si>
  <si>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</si>
  <si>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</si>
  <si>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</si>
  <si>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</si>
  <si>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</si>
  <si>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</si>
  <si>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</si>
  <si>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</si>
  <si>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</si>
  <si>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</si>
  <si>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</si>
  <si>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</si>
  <si>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</si>
  <si>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</si>
  <si>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</si>
  <si>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</si>
  <si>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</si>
  <si>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</si>
  <si>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</si>
  <si>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</si>
  <si>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</si>
  <si>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</si>
  <si>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</si>
  <si>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</si>
  <si>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</si>
  <si>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</si>
  <si>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</si>
  <si>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</si>
  <si>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</si>
  <si>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</si>
  <si>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</si>
  <si>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</si>
  <si>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</si>
  <si>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</si>
  <si>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</si>
  <si>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</si>
  <si>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</si>
  <si>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</si>
  <si>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</si>
  <si>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</si>
  <si>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</si>
  <si>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</si>
  <si>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</si>
  <si>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</si>
  <si>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</si>
  <si>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</si>
  <si>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</si>
  <si>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</si>
  <si>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</si>
  <si>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</si>
  <si>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</si>
  <si>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</si>
  <si>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</si>
  <si>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</si>
  <si>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</si>
  <si>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</si>
  <si>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</si>
  <si>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</si>
  <si>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</si>
  <si>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</si>
  <si>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</si>
  <si>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</si>
  <si>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</si>
  <si>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</si>
  <si>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</si>
  <si>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</si>
  <si>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</si>
  <si>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</si>
  <si>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</si>
  <si>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</si>
  <si>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</si>
  <si>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</si>
  <si>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</si>
  <si>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</si>
  <si>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</si>
  <si>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</si>
  <si>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</si>
  <si>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</si>
  <si>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</si>
  <si>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</si>
  <si>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</si>
  <si>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</si>
  <si>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</si>
  <si>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</si>
  <si>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</si>
  <si>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</si>
  <si>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</si>
  <si>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</si>
  <si>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</si>
  <si>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</si>
  <si>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</si>
  <si>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</si>
  <si>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</si>
  <si>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</si>
  <si>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</si>
  <si>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</si>
  <si>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</si>
  <si>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</si>
  <si>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</si>
  <si>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</si>
  <si>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</si>
  <si>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</si>
  <si>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</si>
  <si>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</si>
  <si>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</si>
  <si>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</si>
  <si>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נע"מ אלביט</t>
  </si>
  <si>
    <t>Fimi Israel Opportunity 6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</si>
  <si>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</si>
  <si>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</si>
  <si>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</si>
  <si>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</si>
  <si>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</si>
  <si>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IV LP</t>
  </si>
  <si>
    <t>Noy 4 Infrastructure and energy investments l.p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</si>
  <si>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</si>
  <si>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</si>
  <si>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</si>
  <si>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</si>
  <si>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</si>
  <si>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Advent International GPE X-B L.P</t>
  </si>
  <si>
    <t>AIOF II Woolly Co-Invest Parallel Fund L.P</t>
  </si>
  <si>
    <t>Ares Capital Europe IV</t>
  </si>
  <si>
    <t>Ares Capital Europe V</t>
  </si>
  <si>
    <t>Arkin Bio Capital L.P</t>
  </si>
  <si>
    <t>Audax Direct Lending Solutions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</si>
  <si>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</si>
  <si>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</si>
  <si>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</si>
  <si>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</si>
  <si>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CDR XII</t>
  </si>
  <si>
    <t>Copenhagen infrastructure Energy Transition Fund I</t>
  </si>
  <si>
    <t>CVC Capital Partners IX (A) L.P</t>
  </si>
  <si>
    <t>DIF VII CO-INVEST PROJECT 1 C.V</t>
  </si>
  <si>
    <t>ELECTRA AMERICA PRINCIPAL HOSPITALITY LP</t>
  </si>
  <si>
    <t>EQT Exeter Industrial Value Fund VI L.P</t>
  </si>
  <si>
    <t>Faropoint Industrial Value Fund III LP</t>
  </si>
  <si>
    <t>Francisco Partners VII</t>
  </si>
  <si>
    <t>Global Infrastructure Partners Core C L.P</t>
  </si>
  <si>
    <t>Greenfield Partners FloLIVE Co-Investment</t>
  </si>
  <si>
    <t>ICG Senior Debt Partners Fund 5-A (EUR) SCSp</t>
  </si>
  <si>
    <t>ICG Senior Debt Partners III</t>
  </si>
  <si>
    <t>ICG Senior Debt Partners IV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</si>
  <si>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</si>
  <si>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</si>
  <si>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</si>
  <si>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</si>
  <si>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</si>
  <si>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</si>
  <si>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</si>
  <si>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</si>
  <si>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</si>
  <si>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</si>
  <si>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Klirmark Opportunity III</t>
  </si>
  <si>
    <t>LCN European Fund IV SLP</t>
  </si>
  <si>
    <t>MIE III Co-Investment Fund II S.L.P</t>
  </si>
  <si>
    <t>Monarch Opportunistic Real Estate Fund</t>
  </si>
  <si>
    <t>Oak Hill Advisors - OCREDIT</t>
  </si>
  <si>
    <t>Pantheon Global Co-Investment Opportunities Fund V</t>
  </si>
  <si>
    <t>Permira Credit Solutions III</t>
  </si>
  <si>
    <t>Permira Credit Solutions IV</t>
  </si>
  <si>
    <t>Permira VIII - 2 SCSp</t>
  </si>
  <si>
    <t>Proxima Co-Invest L.P</t>
  </si>
  <si>
    <t>Vintage Co-Invest III</t>
  </si>
  <si>
    <t>Vintage Fund of Funds VI (Access, LP)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</si>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</sst>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9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1"/>
    </xf>
    <xf numFmtId="167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32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10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 indent="2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right" indent="5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0" fontId="7" fillId="0" borderId="0" xfId="0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5" fillId="0" borderId="0" xfId="14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10" fontId="33" fillId="0" borderId="0" xfId="0" applyNumberFormat="1" applyFont="1" applyFill="1" applyAlignment="1">
      <alignment horizontal="right"/>
    </xf>
    <xf numFmtId="14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0" fontId="26" fillId="0" borderId="0" xfId="0" applyFont="1" applyAlignment="1">
      <alignment horizontal="right" indent="2"/>
    </xf>
    <xf numFmtId="1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14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right" indent="1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0DA3B8EB-893E-429F-BB39-E5FE7DB08657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504;&#1499;&#1505;%20&#1489;&#1493;&#1491;&#1491;\&#1491;&#1493;&#1495;%20&#1504;&#1499;&#1505;%20&#1489;&#1493;&#1491;&#1491;%202023\Q3-2023\&#1489;&#1497;&#1496;&#1493;&#1495;\&#1491;&#1497;&#1493;&#1493;&#1495;%20&#1500;&#1488;&#1493;&#1510;&#1512;\520004896_bsum_0323%20-%20&#1491;&#1497;&#1493;&#1493;&#1495;%20&#1500;&#1488;&#1493;&#1510;&#1512;.xlsx" TargetMode="External"/><Relationship Id="rId1" Type="http://schemas.openxmlformats.org/officeDocument/2006/relationships/externalLinkPath" Target="/&#1504;&#1499;&#1505;%20&#1489;&#1493;&#1491;&#1491;/&#1491;&#1493;&#1495;%20&#1504;&#1499;&#1505;%20&#1489;&#1493;&#1491;&#1491;%202023/Q3-2023/&#1489;&#1497;&#1496;&#1493;&#1495;/&#1491;&#1497;&#1493;&#1493;&#1495;%20&#1500;&#1488;&#1493;&#1510;&#1512;/520004896_bsum_0323%20-%20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138225742.63946119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3" sqref="G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231</v>
      </c>
    </row>
    <row r="2" spans="1:4">
      <c r="B2" s="46" t="s">
        <v>145</v>
      </c>
      <c r="C2" s="46" t="s">
        <v>232</v>
      </c>
    </row>
    <row r="3" spans="1:4">
      <c r="B3" s="46" t="s">
        <v>147</v>
      </c>
      <c r="C3" s="46" t="s">
        <v>233</v>
      </c>
    </row>
    <row r="4" spans="1:4">
      <c r="B4" s="46" t="s">
        <v>148</v>
      </c>
      <c r="C4" s="46">
        <v>9455</v>
      </c>
    </row>
    <row r="6" spans="1:4" ht="26.25" customHeight="1">
      <c r="B6" s="148" t="s">
        <v>159</v>
      </c>
      <c r="C6" s="149"/>
      <c r="D6" s="150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68">
        <f>C11+C12+C23+C33+C35+C37</f>
        <v>128377.89210418242</v>
      </c>
      <c r="D10" s="69">
        <f>C10/$C$42</f>
        <v>1</v>
      </c>
    </row>
    <row r="11" spans="1:4">
      <c r="A11" s="42" t="s">
        <v>126</v>
      </c>
      <c r="B11" s="27" t="s">
        <v>160</v>
      </c>
      <c r="C11" s="68">
        <f>מזומנים!J10</f>
        <v>12092.252487854001</v>
      </c>
      <c r="D11" s="69">
        <f t="shared" ref="D11:D35" si="0">C11/$C$42</f>
        <v>9.4192639321736049E-2</v>
      </c>
    </row>
    <row r="12" spans="1:4">
      <c r="B12" s="27" t="s">
        <v>161</v>
      </c>
      <c r="C12" s="68">
        <f>SUM(C13:C21)</f>
        <v>93497.472662032014</v>
      </c>
      <c r="D12" s="69">
        <f t="shared" si="0"/>
        <v>0.72829886150612344</v>
      </c>
    </row>
    <row r="13" spans="1:4">
      <c r="A13" s="44" t="s">
        <v>126</v>
      </c>
      <c r="B13" s="28" t="s">
        <v>70</v>
      </c>
      <c r="C13" s="68" vm="2">
        <v>28151.067326140001</v>
      </c>
      <c r="D13" s="69">
        <f t="shared" si="0"/>
        <v>0.21928282872330218</v>
      </c>
    </row>
    <row r="14" spans="1:4">
      <c r="A14" s="44" t="s">
        <v>126</v>
      </c>
      <c r="B14" s="28" t="s">
        <v>71</v>
      </c>
      <c r="C14" s="68" t="s" vm="3">
        <v>2882</v>
      </c>
      <c r="D14" s="69" t="s" vm="4">
        <v>2882</v>
      </c>
    </row>
    <row r="15" spans="1:4">
      <c r="A15" s="44" t="s">
        <v>126</v>
      </c>
      <c r="B15" s="28" t="s">
        <v>72</v>
      </c>
      <c r="C15" s="68">
        <f>'אג"ח קונצרני'!R11</f>
        <v>33611.238953417007</v>
      </c>
      <c r="D15" s="69">
        <f t="shared" si="0"/>
        <v>0.26181485302890395</v>
      </c>
    </row>
    <row r="16" spans="1:4">
      <c r="A16" s="44" t="s">
        <v>126</v>
      </c>
      <c r="B16" s="28" t="s">
        <v>73</v>
      </c>
      <c r="C16" s="68">
        <f>מניות!L11</f>
        <v>10917.736221536003</v>
      </c>
      <c r="D16" s="69">
        <f t="shared" si="0"/>
        <v>8.504374111919473E-2</v>
      </c>
    </row>
    <row r="17" spans="1:4">
      <c r="A17" s="44" t="s">
        <v>126</v>
      </c>
      <c r="B17" s="28" t="s">
        <v>223</v>
      </c>
      <c r="C17" s="68" vm="5">
        <v>19562.256790082003</v>
      </c>
      <c r="D17" s="69">
        <f t="shared" si="0"/>
        <v>0.15238026165912319</v>
      </c>
    </row>
    <row r="18" spans="1:4">
      <c r="A18" s="44" t="s">
        <v>126</v>
      </c>
      <c r="B18" s="28" t="s">
        <v>74</v>
      </c>
      <c r="C18" s="68" vm="6">
        <v>1538.0213456210001</v>
      </c>
      <c r="D18" s="69">
        <f t="shared" si="0"/>
        <v>1.1980422177152205E-2</v>
      </c>
    </row>
    <row r="19" spans="1:4">
      <c r="A19" s="44" t="s">
        <v>126</v>
      </c>
      <c r="B19" s="28" t="s">
        <v>75</v>
      </c>
      <c r="C19" s="68" vm="7">
        <v>0.53087604500000007</v>
      </c>
      <c r="D19" s="69">
        <f t="shared" si="0"/>
        <v>4.1352606457284605E-6</v>
      </c>
    </row>
    <row r="20" spans="1:4">
      <c r="A20" s="44" t="s">
        <v>126</v>
      </c>
      <c r="B20" s="28" t="s">
        <v>76</v>
      </c>
      <c r="C20" s="68" vm="8">
        <v>40.175792711999996</v>
      </c>
      <c r="D20" s="69">
        <f t="shared" si="0"/>
        <v>3.129494654686818E-4</v>
      </c>
    </row>
    <row r="21" spans="1:4">
      <c r="A21" s="44" t="s">
        <v>126</v>
      </c>
      <c r="B21" s="28" t="s">
        <v>77</v>
      </c>
      <c r="C21" s="68" vm="9">
        <v>-323.55464352100006</v>
      </c>
      <c r="D21" s="69">
        <f t="shared" si="0"/>
        <v>-2.5203299276671874E-3</v>
      </c>
    </row>
    <row r="22" spans="1:4">
      <c r="A22" s="44" t="s">
        <v>126</v>
      </c>
      <c r="B22" s="28" t="s">
        <v>78</v>
      </c>
      <c r="C22" s="68" t="s" vm="10">
        <v>2882</v>
      </c>
      <c r="D22" s="69" t="s" vm="11">
        <v>2882</v>
      </c>
    </row>
    <row r="23" spans="1:4">
      <c r="B23" s="27" t="s">
        <v>162</v>
      </c>
      <c r="C23" s="68">
        <f>SUM(C24:C31)</f>
        <v>9729.8447744124023</v>
      </c>
      <c r="D23" s="69">
        <f t="shared" si="0"/>
        <v>7.5790656903108738E-2</v>
      </c>
    </row>
    <row r="24" spans="1:4">
      <c r="A24" s="44" t="s">
        <v>126</v>
      </c>
      <c r="B24" s="28" t="s">
        <v>79</v>
      </c>
      <c r="C24" s="68" t="s" vm="12">
        <v>2882</v>
      </c>
      <c r="D24" s="69" t="s" vm="13">
        <v>2882</v>
      </c>
    </row>
    <row r="25" spans="1:4">
      <c r="A25" s="44" t="s">
        <v>126</v>
      </c>
      <c r="B25" s="28" t="s">
        <v>80</v>
      </c>
      <c r="C25" s="68" vm="14">
        <v>165.41476122</v>
      </c>
      <c r="D25" s="69">
        <f t="shared" si="0"/>
        <v>1.2884988101047887E-3</v>
      </c>
    </row>
    <row r="26" spans="1:4">
      <c r="A26" s="44" t="s">
        <v>126</v>
      </c>
      <c r="B26" s="28" t="s">
        <v>72</v>
      </c>
      <c r="C26" s="68" vm="15">
        <v>1363.3324126490004</v>
      </c>
      <c r="D26" s="69">
        <f t="shared" si="0"/>
        <v>1.0619682176605737E-2</v>
      </c>
    </row>
    <row r="27" spans="1:4">
      <c r="A27" s="44" t="s">
        <v>126</v>
      </c>
      <c r="B27" s="28" t="s">
        <v>81</v>
      </c>
      <c r="C27" s="68" vm="16">
        <v>1521.6724282300002</v>
      </c>
      <c r="D27" s="69">
        <f t="shared" si="0"/>
        <v>1.1853072232991008E-2</v>
      </c>
    </row>
    <row r="28" spans="1:4">
      <c r="A28" s="44" t="s">
        <v>126</v>
      </c>
      <c r="B28" s="28" t="s">
        <v>82</v>
      </c>
      <c r="C28" s="68">
        <f>'לא סחיר - קרנות השקעה'!H11</f>
        <v>7272.1439100653997</v>
      </c>
      <c r="D28" s="69">
        <f t="shared" si="0"/>
        <v>5.664638818157134E-2</v>
      </c>
    </row>
    <row r="29" spans="1:4">
      <c r="A29" s="44" t="s">
        <v>126</v>
      </c>
      <c r="B29" s="28" t="s">
        <v>83</v>
      </c>
      <c r="C29" s="68" vm="17">
        <v>7.9261512000000006E-2</v>
      </c>
      <c r="D29" s="69">
        <f t="shared" si="0"/>
        <v>6.1740780052438437E-7</v>
      </c>
    </row>
    <row r="30" spans="1:4">
      <c r="A30" s="44" t="s">
        <v>126</v>
      </c>
      <c r="B30" s="28" t="s">
        <v>185</v>
      </c>
      <c r="C30" s="68" vm="18">
        <v>3.5046967330000016</v>
      </c>
      <c r="D30" s="69">
        <f t="shared" si="0"/>
        <v>2.7299846379747671E-5</v>
      </c>
    </row>
    <row r="31" spans="1:4">
      <c r="A31" s="44" t="s">
        <v>126</v>
      </c>
      <c r="B31" s="28" t="s">
        <v>106</v>
      </c>
      <c r="C31" s="68" vm="19">
        <v>-596.30269599700023</v>
      </c>
      <c r="D31" s="69">
        <f t="shared" si="0"/>
        <v>-4.6449017523444236E-3</v>
      </c>
    </row>
    <row r="32" spans="1:4">
      <c r="A32" s="44" t="s">
        <v>126</v>
      </c>
      <c r="B32" s="28" t="s">
        <v>84</v>
      </c>
      <c r="C32" s="68" t="s" vm="20">
        <v>2882</v>
      </c>
      <c r="D32" s="69" t="s" vm="21">
        <v>2882</v>
      </c>
    </row>
    <row r="33" spans="1:4">
      <c r="A33" s="44" t="s">
        <v>126</v>
      </c>
      <c r="B33" s="27" t="s">
        <v>163</v>
      </c>
      <c r="C33" s="68">
        <f>הלוואות!P10</f>
        <v>12583.163595645001</v>
      </c>
      <c r="D33" s="69">
        <f t="shared" si="0"/>
        <v>9.8016592961608959E-2</v>
      </c>
    </row>
    <row r="34" spans="1:4">
      <c r="A34" s="44" t="s">
        <v>126</v>
      </c>
      <c r="B34" s="27" t="s">
        <v>164</v>
      </c>
      <c r="C34" s="68" t="s" vm="22">
        <v>2882</v>
      </c>
      <c r="D34" s="69" t="s" vm="23">
        <v>2882</v>
      </c>
    </row>
    <row r="35" spans="1:4">
      <c r="A35" s="44" t="s">
        <v>126</v>
      </c>
      <c r="B35" s="27" t="s">
        <v>165</v>
      </c>
      <c r="C35" s="68" vm="24">
        <v>494.93201000000005</v>
      </c>
      <c r="D35" s="69">
        <f t="shared" si="0"/>
        <v>3.8552744704543692E-3</v>
      </c>
    </row>
    <row r="36" spans="1:4">
      <c r="A36" s="44" t="s">
        <v>126</v>
      </c>
      <c r="B36" s="45" t="s">
        <v>166</v>
      </c>
      <c r="C36" s="68" t="s" vm="25">
        <v>2882</v>
      </c>
      <c r="D36" s="69" t="s" vm="26">
        <v>2882</v>
      </c>
    </row>
    <row r="37" spans="1:4">
      <c r="A37" s="44" t="s">
        <v>126</v>
      </c>
      <c r="B37" s="27" t="s">
        <v>167</v>
      </c>
      <c r="C37" s="68">
        <f>'השקעות אחרות '!I10</f>
        <v>-19.773425761000006</v>
      </c>
      <c r="D37" s="69">
        <f t="shared" ref="D37:D38" si="1">C37/$C$42</f>
        <v>-1.540251630316012E-4</v>
      </c>
    </row>
    <row r="38" spans="1:4">
      <c r="A38" s="44"/>
      <c r="B38" s="55" t="s">
        <v>169</v>
      </c>
      <c r="C38" s="68">
        <v>0</v>
      </c>
      <c r="D38" s="69">
        <f t="shared" si="1"/>
        <v>0</v>
      </c>
    </row>
    <row r="39" spans="1:4">
      <c r="A39" s="44" t="s">
        <v>126</v>
      </c>
      <c r="B39" s="56" t="s">
        <v>170</v>
      </c>
      <c r="C39" s="68" t="s" vm="27">
        <v>2882</v>
      </c>
      <c r="D39" s="69" t="s" vm="28">
        <v>2882</v>
      </c>
    </row>
    <row r="40" spans="1:4">
      <c r="A40" s="44" t="s">
        <v>126</v>
      </c>
      <c r="B40" s="56" t="s">
        <v>208</v>
      </c>
      <c r="C40" s="68" t="s" vm="29">
        <v>2882</v>
      </c>
      <c r="D40" s="69" t="s" vm="30">
        <v>2882</v>
      </c>
    </row>
    <row r="41" spans="1:4">
      <c r="A41" s="44" t="s">
        <v>126</v>
      </c>
      <c r="B41" s="56" t="s">
        <v>171</v>
      </c>
      <c r="C41" s="68" t="s" vm="31">
        <v>2882</v>
      </c>
      <c r="D41" s="69" t="s" vm="32">
        <v>2882</v>
      </c>
    </row>
    <row r="42" spans="1:4">
      <c r="B42" s="56" t="s">
        <v>85</v>
      </c>
      <c r="C42" s="68">
        <f>C10</f>
        <v>128377.89210418242</v>
      </c>
      <c r="D42" s="69">
        <f t="shared" ref="D42" si="2">C42/$C$42</f>
        <v>1</v>
      </c>
    </row>
    <row r="43" spans="1:4">
      <c r="A43" s="44" t="s">
        <v>126</v>
      </c>
      <c r="B43" s="56" t="s">
        <v>168</v>
      </c>
      <c r="C43" s="68">
        <f>'יתרת התחייבות להשקעה'!C10</f>
        <v>8427.6684160465284</v>
      </c>
      <c r="D43" s="6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33">
        <v>2.4773999999999998</v>
      </c>
    </row>
    <row r="48" spans="1:4">
      <c r="C48" s="70" t="s">
        <v>143</v>
      </c>
      <c r="D48" s="71">
        <v>0.76144962166467534</v>
      </c>
    </row>
    <row r="49" spans="2:4">
      <c r="C49" s="70" t="s">
        <v>140</v>
      </c>
      <c r="D49" s="71" vm="34">
        <v>2.8424999999999998</v>
      </c>
    </row>
    <row r="50" spans="2:4">
      <c r="B50" s="11"/>
      <c r="C50" s="70" t="s">
        <v>1733</v>
      </c>
      <c r="D50" s="71" vm="35">
        <v>4.2</v>
      </c>
    </row>
    <row r="51" spans="2:4">
      <c r="C51" s="70" t="s">
        <v>134</v>
      </c>
      <c r="D51" s="71" vm="36">
        <v>4.0530999999999997</v>
      </c>
    </row>
    <row r="52" spans="2:4">
      <c r="C52" s="70" t="s">
        <v>135</v>
      </c>
      <c r="D52" s="71" vm="37">
        <v>4.6779000000000002</v>
      </c>
    </row>
    <row r="53" spans="2:4">
      <c r="C53" s="70" t="s">
        <v>137</v>
      </c>
      <c r="D53" s="71">
        <v>0.48832814016447873</v>
      </c>
    </row>
    <row r="54" spans="2:4">
      <c r="C54" s="70" t="s">
        <v>141</v>
      </c>
      <c r="D54" s="71">
        <v>2.5659999999999999E-2</v>
      </c>
    </row>
    <row r="55" spans="2:4">
      <c r="C55" s="70" t="s">
        <v>142</v>
      </c>
      <c r="D55" s="71">
        <v>0.21951275516061627</v>
      </c>
    </row>
    <row r="56" spans="2:4">
      <c r="C56" s="70" t="s">
        <v>139</v>
      </c>
      <c r="D56" s="71" vm="38">
        <v>0.54359999999999997</v>
      </c>
    </row>
    <row r="57" spans="2:4">
      <c r="C57" s="70" t="s">
        <v>2883</v>
      </c>
      <c r="D57" s="71">
        <v>2.2928704</v>
      </c>
    </row>
    <row r="58" spans="2:4">
      <c r="C58" s="70" t="s">
        <v>138</v>
      </c>
      <c r="D58" s="71" vm="39">
        <v>0.35270000000000001</v>
      </c>
    </row>
    <row r="59" spans="2:4">
      <c r="C59" s="70" t="s">
        <v>132</v>
      </c>
      <c r="D59" s="71" vm="40">
        <v>3.8239999999999998</v>
      </c>
    </row>
    <row r="60" spans="2:4">
      <c r="C60" s="70" t="s">
        <v>144</v>
      </c>
      <c r="D60" s="71" vm="41">
        <v>0.2031</v>
      </c>
    </row>
    <row r="61" spans="2:4">
      <c r="C61" s="70" t="s">
        <v>2884</v>
      </c>
      <c r="D61" s="71" vm="42">
        <v>0.36</v>
      </c>
    </row>
    <row r="62" spans="2:4">
      <c r="C62" s="70" t="s">
        <v>2885</v>
      </c>
      <c r="D62" s="71">
        <v>3.9578505476717096E-2</v>
      </c>
    </row>
    <row r="63" spans="2:4">
      <c r="C63" s="70" t="s">
        <v>2886</v>
      </c>
      <c r="D63" s="71">
        <v>0.52397917237599345</v>
      </c>
    </row>
    <row r="64" spans="2:4">
      <c r="C64" s="70" t="s">
        <v>133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60.28515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146</v>
      </c>
      <c r="C1" s="46" t="s" vm="1">
        <v>231</v>
      </c>
    </row>
    <row r="2" spans="2:13">
      <c r="B2" s="46" t="s">
        <v>145</v>
      </c>
      <c r="C2" s="46" t="s">
        <v>232</v>
      </c>
    </row>
    <row r="3" spans="2:13">
      <c r="B3" s="46" t="s">
        <v>147</v>
      </c>
      <c r="C3" s="46" t="s">
        <v>233</v>
      </c>
    </row>
    <row r="4" spans="2:13">
      <c r="B4" s="46" t="s">
        <v>148</v>
      </c>
      <c r="C4" s="46">
        <v>9455</v>
      </c>
    </row>
    <row r="6" spans="2:13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3" ht="26.2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3"/>
    </row>
    <row r="8" spans="2:13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52</v>
      </c>
      <c r="C11" s="80"/>
      <c r="D11" s="81"/>
      <c r="E11" s="81"/>
      <c r="F11" s="81"/>
      <c r="G11" s="83"/>
      <c r="H11" s="100"/>
      <c r="I11" s="83">
        <v>40.175792711999996</v>
      </c>
      <c r="J11" s="84"/>
      <c r="K11" s="84">
        <f>IFERROR(I11/$I$11,0)</f>
        <v>1</v>
      </c>
      <c r="L11" s="84">
        <f>I11/'סכום נכסי הקרן'!$C$42</f>
        <v>3.129494654686818E-4</v>
      </c>
    </row>
    <row r="12" spans="2:13">
      <c r="B12" s="108" t="s">
        <v>199</v>
      </c>
      <c r="C12" s="87"/>
      <c r="D12" s="88"/>
      <c r="E12" s="88"/>
      <c r="F12" s="88"/>
      <c r="G12" s="90"/>
      <c r="H12" s="102"/>
      <c r="I12" s="90">
        <v>24.055352903000006</v>
      </c>
      <c r="J12" s="91"/>
      <c r="K12" s="91">
        <f t="shared" ref="K12:K23" si="0">IFERROR(I12/$I$11,0)</f>
        <v>0.59875241480462382</v>
      </c>
      <c r="L12" s="91">
        <f>I12/'סכום נכסי הקרן'!$C$42</f>
        <v>1.8737924816118948E-4</v>
      </c>
    </row>
    <row r="13" spans="2:13">
      <c r="B13" s="85" t="s">
        <v>191</v>
      </c>
      <c r="C13" s="80"/>
      <c r="D13" s="81"/>
      <c r="E13" s="81"/>
      <c r="F13" s="81"/>
      <c r="G13" s="83"/>
      <c r="H13" s="100"/>
      <c r="I13" s="83">
        <v>24.055352903000006</v>
      </c>
      <c r="J13" s="84"/>
      <c r="K13" s="84">
        <f t="shared" si="0"/>
        <v>0.59875241480462382</v>
      </c>
      <c r="L13" s="84">
        <f>I13/'סכום נכסי הקרן'!$C$42</f>
        <v>1.8737924816118948E-4</v>
      </c>
    </row>
    <row r="14" spans="2:13">
      <c r="B14" s="86" t="s">
        <v>1959</v>
      </c>
      <c r="C14" s="87" t="s">
        <v>1960</v>
      </c>
      <c r="D14" s="88" t="s">
        <v>120</v>
      </c>
      <c r="E14" s="88" t="s">
        <v>680</v>
      </c>
      <c r="F14" s="88" t="s">
        <v>133</v>
      </c>
      <c r="G14" s="90">
        <v>0.5273850000000001</v>
      </c>
      <c r="H14" s="102">
        <v>3763400</v>
      </c>
      <c r="I14" s="90">
        <v>19.847618380000004</v>
      </c>
      <c r="J14" s="91"/>
      <c r="K14" s="91">
        <f t="shared" si="0"/>
        <v>0.49401933453504138</v>
      </c>
      <c r="L14" s="91">
        <f>I14/'סכום נכסי הקרן'!$C$42</f>
        <v>1.546030866739351E-4</v>
      </c>
    </row>
    <row r="15" spans="2:13">
      <c r="B15" s="86" t="s">
        <v>1961</v>
      </c>
      <c r="C15" s="87" t="s">
        <v>1962</v>
      </c>
      <c r="D15" s="88" t="s">
        <v>120</v>
      </c>
      <c r="E15" s="88" t="s">
        <v>680</v>
      </c>
      <c r="F15" s="88" t="s">
        <v>133</v>
      </c>
      <c r="G15" s="90">
        <v>-0.5273850000000001</v>
      </c>
      <c r="H15" s="102">
        <v>305600</v>
      </c>
      <c r="I15" s="90">
        <v>-1.6116894770000001</v>
      </c>
      <c r="J15" s="91"/>
      <c r="K15" s="91">
        <f t="shared" si="0"/>
        <v>-4.0115934701111924E-2</v>
      </c>
      <c r="L15" s="91">
        <f>I15/'סכום נכסי הקרן'!$C$42</f>
        <v>-1.255426032148952E-5</v>
      </c>
    </row>
    <row r="16" spans="2:13">
      <c r="B16" s="86" t="s">
        <v>1963</v>
      </c>
      <c r="C16" s="87" t="s">
        <v>1964</v>
      </c>
      <c r="D16" s="88" t="s">
        <v>120</v>
      </c>
      <c r="E16" s="88" t="s">
        <v>680</v>
      </c>
      <c r="F16" s="88" t="s">
        <v>133</v>
      </c>
      <c r="G16" s="90">
        <v>4.8495200000000009</v>
      </c>
      <c r="H16" s="102">
        <v>120100</v>
      </c>
      <c r="I16" s="90">
        <v>5.8242735200000002</v>
      </c>
      <c r="J16" s="91"/>
      <c r="K16" s="91">
        <f t="shared" si="0"/>
        <v>0.14496972248316992</v>
      </c>
      <c r="L16" s="91">
        <f>I16/'סכום נכסי הקרן'!$C$42</f>
        <v>4.5368197160251168E-5</v>
      </c>
    </row>
    <row r="17" spans="2:12">
      <c r="B17" s="86" t="s">
        <v>1965</v>
      </c>
      <c r="C17" s="87" t="s">
        <v>1966</v>
      </c>
      <c r="D17" s="88" t="s">
        <v>120</v>
      </c>
      <c r="E17" s="88" t="s">
        <v>680</v>
      </c>
      <c r="F17" s="88" t="s">
        <v>133</v>
      </c>
      <c r="G17" s="90">
        <v>-4.8495200000000009</v>
      </c>
      <c r="H17" s="102">
        <v>100</v>
      </c>
      <c r="I17" s="90">
        <v>-4.8495200000000013E-3</v>
      </c>
      <c r="J17" s="91"/>
      <c r="K17" s="91">
        <f t="shared" si="0"/>
        <v>-1.2070751247557865E-4</v>
      </c>
      <c r="L17" s="91">
        <f>I17/'סכום נכסי הקרן'!$C$42</f>
        <v>-3.7775351507286578E-8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08" t="s">
        <v>198</v>
      </c>
      <c r="C19" s="87"/>
      <c r="D19" s="88"/>
      <c r="E19" s="88"/>
      <c r="F19" s="88"/>
      <c r="G19" s="90"/>
      <c r="H19" s="102"/>
      <c r="I19" s="90">
        <v>16.120439809000001</v>
      </c>
      <c r="J19" s="91"/>
      <c r="K19" s="91">
        <f t="shared" si="0"/>
        <v>0.4012475851953764</v>
      </c>
      <c r="L19" s="91">
        <f>I19/'סכום נכסי הקרן'!$C$42</f>
        <v>1.255702173074924E-4</v>
      </c>
    </row>
    <row r="20" spans="2:12">
      <c r="B20" s="85" t="s">
        <v>191</v>
      </c>
      <c r="C20" s="80"/>
      <c r="D20" s="81"/>
      <c r="E20" s="81"/>
      <c r="F20" s="81"/>
      <c r="G20" s="83"/>
      <c r="H20" s="100"/>
      <c r="I20" s="83">
        <v>16.120439809000001</v>
      </c>
      <c r="J20" s="84"/>
      <c r="K20" s="84">
        <f t="shared" si="0"/>
        <v>0.4012475851953764</v>
      </c>
      <c r="L20" s="84">
        <f>I20/'סכום נכסי הקרן'!$C$42</f>
        <v>1.255702173074924E-4</v>
      </c>
    </row>
    <row r="21" spans="2:12">
      <c r="B21" s="86" t="s">
        <v>1967</v>
      </c>
      <c r="C21" s="87" t="s">
        <v>1967</v>
      </c>
      <c r="D21" s="88" t="s">
        <v>28</v>
      </c>
      <c r="E21" s="88" t="s">
        <v>680</v>
      </c>
      <c r="F21" s="88" t="s">
        <v>132</v>
      </c>
      <c r="G21" s="90">
        <v>7.8500340000000008</v>
      </c>
      <c r="H21" s="102">
        <v>18</v>
      </c>
      <c r="I21" s="90">
        <v>0.54033354000000011</v>
      </c>
      <c r="J21" s="91"/>
      <c r="K21" s="91">
        <f t="shared" si="0"/>
        <v>1.3449231577666155E-2</v>
      </c>
      <c r="L21" s="91">
        <f>I21/'סכום נכסי הקרן'!$C$42</f>
        <v>4.2089298331951392E-6</v>
      </c>
    </row>
    <row r="22" spans="2:12">
      <c r="B22" s="86" t="s">
        <v>1968</v>
      </c>
      <c r="C22" s="87" t="s">
        <v>1968</v>
      </c>
      <c r="D22" s="88" t="s">
        <v>28</v>
      </c>
      <c r="E22" s="88" t="s">
        <v>680</v>
      </c>
      <c r="F22" s="88" t="s">
        <v>132</v>
      </c>
      <c r="G22" s="90">
        <v>-0.37215000000000004</v>
      </c>
      <c r="H22" s="102">
        <v>4682</v>
      </c>
      <c r="I22" s="90">
        <v>-6.6629573940000011</v>
      </c>
      <c r="J22" s="91"/>
      <c r="K22" s="91">
        <f t="shared" si="0"/>
        <v>-0.16584507595813688</v>
      </c>
      <c r="L22" s="91">
        <f>I22/'סכום נכסי הקרן'!$C$42</f>
        <v>-5.1901127871711866E-5</v>
      </c>
    </row>
    <row r="23" spans="2:12">
      <c r="B23" s="86" t="s">
        <v>1969</v>
      </c>
      <c r="C23" s="87" t="s">
        <v>1969</v>
      </c>
      <c r="D23" s="88" t="s">
        <v>28</v>
      </c>
      <c r="E23" s="88" t="s">
        <v>680</v>
      </c>
      <c r="F23" s="88" t="s">
        <v>132</v>
      </c>
      <c r="G23" s="90">
        <v>0.37215000000000004</v>
      </c>
      <c r="H23" s="102">
        <v>15630</v>
      </c>
      <c r="I23" s="90">
        <v>22.243063663000004</v>
      </c>
      <c r="J23" s="91"/>
      <c r="K23" s="91">
        <f t="shared" si="0"/>
        <v>0.55364342957584722</v>
      </c>
      <c r="L23" s="91">
        <f>I23/'סכום נכסי הקרן'!$C$42</f>
        <v>1.7326241534600917E-4</v>
      </c>
    </row>
    <row r="24" spans="2:12">
      <c r="B24" s="92"/>
      <c r="C24" s="87"/>
      <c r="D24" s="87"/>
      <c r="E24" s="87"/>
      <c r="F24" s="87"/>
      <c r="G24" s="90"/>
      <c r="H24" s="102"/>
      <c r="I24" s="87"/>
      <c r="J24" s="87"/>
      <c r="K24" s="91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1" t="s">
        <v>222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11" t="s">
        <v>112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11" t="s">
        <v>205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11" t="s">
        <v>213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60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231</v>
      </c>
    </row>
    <row r="2" spans="1:11">
      <c r="B2" s="46" t="s">
        <v>145</v>
      </c>
      <c r="C2" s="46" t="s">
        <v>232</v>
      </c>
    </row>
    <row r="3" spans="1:11">
      <c r="B3" s="46" t="s">
        <v>147</v>
      </c>
      <c r="C3" s="46" t="s">
        <v>233</v>
      </c>
    </row>
    <row r="4" spans="1:11">
      <c r="B4" s="46" t="s">
        <v>148</v>
      </c>
      <c r="C4" s="46">
        <v>9455</v>
      </c>
    </row>
    <row r="6" spans="1:11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1:11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2"/>
      <c r="I11" s="90">
        <v>-323.55464352100006</v>
      </c>
      <c r="J11" s="91">
        <f>IFERROR(I11/$I$11,0)</f>
        <v>1</v>
      </c>
      <c r="K11" s="91">
        <f>I11/'סכום נכסי הקרן'!$C$42</f>
        <v>-2.5203299276671874E-3</v>
      </c>
    </row>
    <row r="12" spans="1:11">
      <c r="B12" s="108" t="s">
        <v>201</v>
      </c>
      <c r="C12" s="87"/>
      <c r="D12" s="88"/>
      <c r="E12" s="88"/>
      <c r="F12" s="88"/>
      <c r="G12" s="90"/>
      <c r="H12" s="102"/>
      <c r="I12" s="90">
        <v>-323.55464352100006</v>
      </c>
      <c r="J12" s="91">
        <f t="shared" ref="J12:J17" si="0">IFERROR(I12/$I$11,0)</f>
        <v>1</v>
      </c>
      <c r="K12" s="91">
        <f>I12/'סכום נכסי הקרן'!$C$42</f>
        <v>-2.5203299276671874E-3</v>
      </c>
    </row>
    <row r="13" spans="1:11">
      <c r="B13" s="92" t="s">
        <v>1970</v>
      </c>
      <c r="C13" s="87" t="s">
        <v>1971</v>
      </c>
      <c r="D13" s="88" t="s">
        <v>28</v>
      </c>
      <c r="E13" s="88" t="s">
        <v>680</v>
      </c>
      <c r="F13" s="88" t="s">
        <v>132</v>
      </c>
      <c r="G13" s="90">
        <v>1.5883240000000003</v>
      </c>
      <c r="H13" s="102">
        <v>95550.01</v>
      </c>
      <c r="I13" s="90">
        <v>-10.092004841000001</v>
      </c>
      <c r="J13" s="91">
        <f t="shared" si="0"/>
        <v>3.1191036948740276E-2</v>
      </c>
      <c r="K13" s="91">
        <f>I13/'סכום נכסי הקרן'!$C$42</f>
        <v>-7.8611703896883147E-5</v>
      </c>
    </row>
    <row r="14" spans="1:11">
      <c r="B14" s="92" t="s">
        <v>1972</v>
      </c>
      <c r="C14" s="87" t="s">
        <v>1973</v>
      </c>
      <c r="D14" s="88" t="s">
        <v>28</v>
      </c>
      <c r="E14" s="88" t="s">
        <v>680</v>
      </c>
      <c r="F14" s="88" t="s">
        <v>132</v>
      </c>
      <c r="G14" s="90">
        <v>0.37970900000000007</v>
      </c>
      <c r="H14" s="102">
        <v>1486650</v>
      </c>
      <c r="I14" s="90">
        <v>-18.331813727000004</v>
      </c>
      <c r="J14" s="91">
        <f t="shared" si="0"/>
        <v>5.6657551032211324E-2</v>
      </c>
      <c r="K14" s="91">
        <f>I14/'סכום נכסי הקרן'!$C$42</f>
        <v>-1.4279572149481314E-4</v>
      </c>
    </row>
    <row r="15" spans="1:11">
      <c r="B15" s="92" t="s">
        <v>1974</v>
      </c>
      <c r="C15" s="87" t="s">
        <v>1975</v>
      </c>
      <c r="D15" s="88" t="s">
        <v>28</v>
      </c>
      <c r="E15" s="88" t="s">
        <v>680</v>
      </c>
      <c r="F15" s="88" t="s">
        <v>132</v>
      </c>
      <c r="G15" s="90">
        <v>7.3720540000000021</v>
      </c>
      <c r="H15" s="102">
        <v>432550</v>
      </c>
      <c r="I15" s="90">
        <v>-251.74727468300003</v>
      </c>
      <c r="J15" s="91">
        <f t="shared" si="0"/>
        <v>0.77806725919129194</v>
      </c>
      <c r="K15" s="91">
        <f>I15/'סכום נכסי הקרן'!$C$42</f>
        <v>-1.9609861990777955E-3</v>
      </c>
    </row>
    <row r="16" spans="1:11">
      <c r="B16" s="92" t="s">
        <v>1976</v>
      </c>
      <c r="C16" s="87" t="s">
        <v>1977</v>
      </c>
      <c r="D16" s="88" t="s">
        <v>28</v>
      </c>
      <c r="E16" s="88" t="s">
        <v>680</v>
      </c>
      <c r="F16" s="88" t="s">
        <v>141</v>
      </c>
      <c r="G16" s="90">
        <v>0.28434600000000004</v>
      </c>
      <c r="H16" s="102">
        <v>232350</v>
      </c>
      <c r="I16" s="90">
        <v>-1.8116931900000002</v>
      </c>
      <c r="J16" s="91">
        <f t="shared" si="0"/>
        <v>5.5993422634418588E-3</v>
      </c>
      <c r="K16" s="91">
        <f>I16/'סכום נכסי הקרן'!$C$42</f>
        <v>-1.4112189881804244E-5</v>
      </c>
    </row>
    <row r="17" spans="2:11">
      <c r="B17" s="92" t="s">
        <v>1978</v>
      </c>
      <c r="C17" s="87" t="s">
        <v>1979</v>
      </c>
      <c r="D17" s="88" t="s">
        <v>28</v>
      </c>
      <c r="E17" s="88" t="s">
        <v>680</v>
      </c>
      <c r="F17" s="88" t="s">
        <v>132</v>
      </c>
      <c r="G17" s="90">
        <v>4.2386100000000013</v>
      </c>
      <c r="H17" s="102">
        <v>11156.25</v>
      </c>
      <c r="I17" s="90">
        <v>-41.571857080000008</v>
      </c>
      <c r="J17" s="91">
        <f t="shared" si="0"/>
        <v>0.12848481056431452</v>
      </c>
      <c r="K17" s="91">
        <f>I17/'סכום נכסי הקרן'!$C$42</f>
        <v>-3.2382411331589108E-4</v>
      </c>
    </row>
    <row r="18" spans="2:11">
      <c r="B18" s="102"/>
      <c r="C18" s="102"/>
      <c r="D18" s="102"/>
      <c r="E18" s="102"/>
      <c r="F18" s="102"/>
      <c r="G18" s="102"/>
      <c r="H18" s="102"/>
      <c r="I18" s="90"/>
      <c r="J18" s="91"/>
      <c r="K18" s="91"/>
    </row>
    <row r="19" spans="2:11">
      <c r="B19" s="108"/>
      <c r="C19" s="87"/>
      <c r="D19" s="87"/>
      <c r="E19" s="87"/>
      <c r="F19" s="87"/>
      <c r="G19" s="90"/>
      <c r="H19" s="102"/>
      <c r="I19" s="87"/>
      <c r="J19" s="91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11" t="s">
        <v>222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11" t="s">
        <v>112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11" t="s">
        <v>205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111" t="s">
        <v>213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>
      <c r="B119" s="93"/>
      <c r="C119" s="115"/>
      <c r="D119" s="115"/>
      <c r="E119" s="115"/>
      <c r="F119" s="115"/>
      <c r="G119" s="115"/>
      <c r="H119" s="115"/>
      <c r="I119" s="94"/>
      <c r="J119" s="94"/>
      <c r="K119" s="115"/>
    </row>
    <row r="120" spans="2:11">
      <c r="B120" s="93"/>
      <c r="C120" s="115"/>
      <c r="D120" s="115"/>
      <c r="E120" s="115"/>
      <c r="F120" s="115"/>
      <c r="G120" s="115"/>
      <c r="H120" s="115"/>
      <c r="I120" s="94"/>
      <c r="J120" s="94"/>
      <c r="K120" s="115"/>
    </row>
    <row r="121" spans="2:11">
      <c r="B121" s="93"/>
      <c r="C121" s="115"/>
      <c r="D121" s="115"/>
      <c r="E121" s="115"/>
      <c r="F121" s="115"/>
      <c r="G121" s="115"/>
      <c r="H121" s="115"/>
      <c r="I121" s="94"/>
      <c r="J121" s="94"/>
      <c r="K121" s="115"/>
    </row>
    <row r="122" spans="2:11">
      <c r="B122" s="93"/>
      <c r="C122" s="115"/>
      <c r="D122" s="115"/>
      <c r="E122" s="115"/>
      <c r="F122" s="115"/>
      <c r="G122" s="115"/>
      <c r="H122" s="115"/>
      <c r="I122" s="94"/>
      <c r="J122" s="94"/>
      <c r="K122" s="115"/>
    </row>
    <row r="123" spans="2:11">
      <c r="B123" s="93"/>
      <c r="C123" s="115"/>
      <c r="D123" s="115"/>
      <c r="E123" s="115"/>
      <c r="F123" s="115"/>
      <c r="G123" s="115"/>
      <c r="H123" s="115"/>
      <c r="I123" s="94"/>
      <c r="J123" s="94"/>
      <c r="K123" s="115"/>
    </row>
    <row r="124" spans="2:11">
      <c r="B124" s="93"/>
      <c r="C124" s="115"/>
      <c r="D124" s="115"/>
      <c r="E124" s="115"/>
      <c r="F124" s="115"/>
      <c r="G124" s="115"/>
      <c r="H124" s="115"/>
      <c r="I124" s="94"/>
      <c r="J124" s="94"/>
      <c r="K124" s="115"/>
    </row>
    <row r="125" spans="2:11">
      <c r="B125" s="93"/>
      <c r="C125" s="115"/>
      <c r="D125" s="115"/>
      <c r="E125" s="115"/>
      <c r="F125" s="115"/>
      <c r="G125" s="115"/>
      <c r="H125" s="115"/>
      <c r="I125" s="94"/>
      <c r="J125" s="94"/>
      <c r="K125" s="115"/>
    </row>
    <row r="126" spans="2:11">
      <c r="B126" s="93"/>
      <c r="C126" s="115"/>
      <c r="D126" s="115"/>
      <c r="E126" s="115"/>
      <c r="F126" s="115"/>
      <c r="G126" s="115"/>
      <c r="H126" s="115"/>
      <c r="I126" s="94"/>
      <c r="J126" s="94"/>
      <c r="K126" s="115"/>
    </row>
    <row r="127" spans="2:11">
      <c r="B127" s="93"/>
      <c r="C127" s="115"/>
      <c r="D127" s="115"/>
      <c r="E127" s="115"/>
      <c r="F127" s="115"/>
      <c r="G127" s="115"/>
      <c r="H127" s="115"/>
      <c r="I127" s="94"/>
      <c r="J127" s="94"/>
      <c r="K127" s="115"/>
    </row>
    <row r="128" spans="2:11">
      <c r="B128" s="93"/>
      <c r="C128" s="115"/>
      <c r="D128" s="115"/>
      <c r="E128" s="115"/>
      <c r="F128" s="115"/>
      <c r="G128" s="115"/>
      <c r="H128" s="115"/>
      <c r="I128" s="94"/>
      <c r="J128" s="94"/>
      <c r="K128" s="115"/>
    </row>
    <row r="129" spans="2:11">
      <c r="B129" s="93"/>
      <c r="C129" s="115"/>
      <c r="D129" s="115"/>
      <c r="E129" s="115"/>
      <c r="F129" s="115"/>
      <c r="G129" s="115"/>
      <c r="H129" s="115"/>
      <c r="I129" s="94"/>
      <c r="J129" s="94"/>
      <c r="K129" s="115"/>
    </row>
    <row r="130" spans="2:11">
      <c r="B130" s="93"/>
      <c r="C130" s="115"/>
      <c r="D130" s="115"/>
      <c r="E130" s="115"/>
      <c r="F130" s="115"/>
      <c r="G130" s="115"/>
      <c r="H130" s="115"/>
      <c r="I130" s="94"/>
      <c r="J130" s="94"/>
      <c r="K130" s="115"/>
    </row>
    <row r="131" spans="2:11">
      <c r="B131" s="93"/>
      <c r="C131" s="115"/>
      <c r="D131" s="115"/>
      <c r="E131" s="115"/>
      <c r="F131" s="115"/>
      <c r="G131" s="115"/>
      <c r="H131" s="115"/>
      <c r="I131" s="94"/>
      <c r="J131" s="94"/>
      <c r="K131" s="115"/>
    </row>
    <row r="132" spans="2:11">
      <c r="B132" s="93"/>
      <c r="C132" s="115"/>
      <c r="D132" s="115"/>
      <c r="E132" s="115"/>
      <c r="F132" s="115"/>
      <c r="G132" s="115"/>
      <c r="H132" s="115"/>
      <c r="I132" s="94"/>
      <c r="J132" s="94"/>
      <c r="K132" s="115"/>
    </row>
    <row r="133" spans="2:11">
      <c r="B133" s="93"/>
      <c r="C133" s="115"/>
      <c r="D133" s="115"/>
      <c r="E133" s="115"/>
      <c r="F133" s="115"/>
      <c r="G133" s="115"/>
      <c r="H133" s="115"/>
      <c r="I133" s="94"/>
      <c r="J133" s="94"/>
      <c r="K133" s="115"/>
    </row>
    <row r="134" spans="2:11">
      <c r="B134" s="93"/>
      <c r="C134" s="115"/>
      <c r="D134" s="115"/>
      <c r="E134" s="115"/>
      <c r="F134" s="115"/>
      <c r="G134" s="115"/>
      <c r="H134" s="115"/>
      <c r="I134" s="94"/>
      <c r="J134" s="94"/>
      <c r="K134" s="115"/>
    </row>
    <row r="135" spans="2:11">
      <c r="B135" s="93"/>
      <c r="C135" s="115"/>
      <c r="D135" s="115"/>
      <c r="E135" s="115"/>
      <c r="F135" s="115"/>
      <c r="G135" s="115"/>
      <c r="H135" s="115"/>
      <c r="I135" s="94"/>
      <c r="J135" s="94"/>
      <c r="K135" s="115"/>
    </row>
    <row r="136" spans="2:11">
      <c r="B136" s="93"/>
      <c r="C136" s="115"/>
      <c r="D136" s="115"/>
      <c r="E136" s="115"/>
      <c r="F136" s="115"/>
      <c r="G136" s="115"/>
      <c r="H136" s="115"/>
      <c r="I136" s="94"/>
      <c r="J136" s="94"/>
      <c r="K136" s="115"/>
    </row>
    <row r="137" spans="2:11">
      <c r="B137" s="93"/>
      <c r="C137" s="115"/>
      <c r="D137" s="115"/>
      <c r="E137" s="115"/>
      <c r="F137" s="115"/>
      <c r="G137" s="115"/>
      <c r="H137" s="115"/>
      <c r="I137" s="94"/>
      <c r="J137" s="94"/>
      <c r="K137" s="115"/>
    </row>
    <row r="138" spans="2:11">
      <c r="B138" s="93"/>
      <c r="C138" s="115"/>
      <c r="D138" s="115"/>
      <c r="E138" s="115"/>
      <c r="F138" s="115"/>
      <c r="G138" s="115"/>
      <c r="H138" s="115"/>
      <c r="I138" s="94"/>
      <c r="J138" s="94"/>
      <c r="K138" s="115"/>
    </row>
    <row r="139" spans="2:11">
      <c r="B139" s="93"/>
      <c r="C139" s="115"/>
      <c r="D139" s="115"/>
      <c r="E139" s="115"/>
      <c r="F139" s="115"/>
      <c r="G139" s="115"/>
      <c r="H139" s="115"/>
      <c r="I139" s="94"/>
      <c r="J139" s="94"/>
      <c r="K139" s="115"/>
    </row>
    <row r="140" spans="2:11">
      <c r="B140" s="93"/>
      <c r="C140" s="115"/>
      <c r="D140" s="115"/>
      <c r="E140" s="115"/>
      <c r="F140" s="115"/>
      <c r="G140" s="115"/>
      <c r="H140" s="115"/>
      <c r="I140" s="94"/>
      <c r="J140" s="94"/>
      <c r="K140" s="115"/>
    </row>
    <row r="141" spans="2:11">
      <c r="B141" s="93"/>
      <c r="C141" s="115"/>
      <c r="D141" s="115"/>
      <c r="E141" s="115"/>
      <c r="F141" s="115"/>
      <c r="G141" s="115"/>
      <c r="H141" s="115"/>
      <c r="I141" s="94"/>
      <c r="J141" s="94"/>
      <c r="K141" s="115"/>
    </row>
    <row r="142" spans="2:11">
      <c r="B142" s="93"/>
      <c r="C142" s="115"/>
      <c r="D142" s="115"/>
      <c r="E142" s="115"/>
      <c r="F142" s="115"/>
      <c r="G142" s="115"/>
      <c r="H142" s="115"/>
      <c r="I142" s="94"/>
      <c r="J142" s="94"/>
      <c r="K142" s="115"/>
    </row>
    <row r="143" spans="2:11">
      <c r="B143" s="93"/>
      <c r="C143" s="115"/>
      <c r="D143" s="115"/>
      <c r="E143" s="115"/>
      <c r="F143" s="115"/>
      <c r="G143" s="115"/>
      <c r="H143" s="115"/>
      <c r="I143" s="94"/>
      <c r="J143" s="94"/>
      <c r="K143" s="115"/>
    </row>
    <row r="144" spans="2:11">
      <c r="B144" s="93"/>
      <c r="C144" s="115"/>
      <c r="D144" s="115"/>
      <c r="E144" s="115"/>
      <c r="F144" s="115"/>
      <c r="G144" s="115"/>
      <c r="H144" s="115"/>
      <c r="I144" s="94"/>
      <c r="J144" s="94"/>
      <c r="K144" s="115"/>
    </row>
    <row r="145" spans="2:11">
      <c r="B145" s="93"/>
      <c r="C145" s="115"/>
      <c r="D145" s="115"/>
      <c r="E145" s="115"/>
      <c r="F145" s="115"/>
      <c r="G145" s="115"/>
      <c r="H145" s="115"/>
      <c r="I145" s="94"/>
      <c r="J145" s="94"/>
      <c r="K145" s="115"/>
    </row>
    <row r="146" spans="2:11">
      <c r="B146" s="93"/>
      <c r="C146" s="115"/>
      <c r="D146" s="115"/>
      <c r="E146" s="115"/>
      <c r="F146" s="115"/>
      <c r="G146" s="115"/>
      <c r="H146" s="115"/>
      <c r="I146" s="94"/>
      <c r="J146" s="94"/>
      <c r="K146" s="115"/>
    </row>
    <row r="147" spans="2:11">
      <c r="B147" s="93"/>
      <c r="C147" s="115"/>
      <c r="D147" s="115"/>
      <c r="E147" s="115"/>
      <c r="F147" s="115"/>
      <c r="G147" s="115"/>
      <c r="H147" s="115"/>
      <c r="I147" s="94"/>
      <c r="J147" s="94"/>
      <c r="K147" s="115"/>
    </row>
    <row r="148" spans="2:11">
      <c r="B148" s="93"/>
      <c r="C148" s="115"/>
      <c r="D148" s="115"/>
      <c r="E148" s="115"/>
      <c r="F148" s="115"/>
      <c r="G148" s="115"/>
      <c r="H148" s="115"/>
      <c r="I148" s="94"/>
      <c r="J148" s="94"/>
      <c r="K148" s="115"/>
    </row>
    <row r="149" spans="2:11">
      <c r="B149" s="93"/>
      <c r="C149" s="115"/>
      <c r="D149" s="115"/>
      <c r="E149" s="115"/>
      <c r="F149" s="115"/>
      <c r="G149" s="115"/>
      <c r="H149" s="115"/>
      <c r="I149" s="94"/>
      <c r="J149" s="94"/>
      <c r="K149" s="115"/>
    </row>
    <row r="150" spans="2:11">
      <c r="B150" s="93"/>
      <c r="C150" s="115"/>
      <c r="D150" s="115"/>
      <c r="E150" s="115"/>
      <c r="F150" s="115"/>
      <c r="G150" s="115"/>
      <c r="H150" s="115"/>
      <c r="I150" s="94"/>
      <c r="J150" s="94"/>
      <c r="K150" s="115"/>
    </row>
    <row r="151" spans="2:11">
      <c r="B151" s="93"/>
      <c r="C151" s="115"/>
      <c r="D151" s="115"/>
      <c r="E151" s="115"/>
      <c r="F151" s="115"/>
      <c r="G151" s="115"/>
      <c r="H151" s="115"/>
      <c r="I151" s="94"/>
      <c r="J151" s="94"/>
      <c r="K151" s="115"/>
    </row>
    <row r="152" spans="2:11">
      <c r="B152" s="93"/>
      <c r="C152" s="115"/>
      <c r="D152" s="115"/>
      <c r="E152" s="115"/>
      <c r="F152" s="115"/>
      <c r="G152" s="115"/>
      <c r="H152" s="115"/>
      <c r="I152" s="94"/>
      <c r="J152" s="94"/>
      <c r="K152" s="115"/>
    </row>
    <row r="153" spans="2:11">
      <c r="B153" s="93"/>
      <c r="C153" s="115"/>
      <c r="D153" s="115"/>
      <c r="E153" s="115"/>
      <c r="F153" s="115"/>
      <c r="G153" s="115"/>
      <c r="H153" s="115"/>
      <c r="I153" s="94"/>
      <c r="J153" s="94"/>
      <c r="K153" s="115"/>
    </row>
    <row r="154" spans="2:11">
      <c r="B154" s="93"/>
      <c r="C154" s="115"/>
      <c r="D154" s="115"/>
      <c r="E154" s="115"/>
      <c r="F154" s="115"/>
      <c r="G154" s="115"/>
      <c r="H154" s="115"/>
      <c r="I154" s="94"/>
      <c r="J154" s="94"/>
      <c r="K154" s="115"/>
    </row>
    <row r="155" spans="2:11">
      <c r="B155" s="93"/>
      <c r="C155" s="115"/>
      <c r="D155" s="115"/>
      <c r="E155" s="115"/>
      <c r="F155" s="115"/>
      <c r="G155" s="115"/>
      <c r="H155" s="115"/>
      <c r="I155" s="94"/>
      <c r="J155" s="94"/>
      <c r="K155" s="115"/>
    </row>
    <row r="156" spans="2:11">
      <c r="B156" s="93"/>
      <c r="C156" s="115"/>
      <c r="D156" s="115"/>
      <c r="E156" s="115"/>
      <c r="F156" s="115"/>
      <c r="G156" s="115"/>
      <c r="H156" s="115"/>
      <c r="I156" s="94"/>
      <c r="J156" s="94"/>
      <c r="K156" s="115"/>
    </row>
    <row r="157" spans="2:11">
      <c r="B157" s="93"/>
      <c r="C157" s="115"/>
      <c r="D157" s="115"/>
      <c r="E157" s="115"/>
      <c r="F157" s="115"/>
      <c r="G157" s="115"/>
      <c r="H157" s="115"/>
      <c r="I157" s="94"/>
      <c r="J157" s="94"/>
      <c r="K157" s="115"/>
    </row>
    <row r="158" spans="2:11">
      <c r="B158" s="93"/>
      <c r="C158" s="115"/>
      <c r="D158" s="115"/>
      <c r="E158" s="115"/>
      <c r="F158" s="115"/>
      <c r="G158" s="115"/>
      <c r="H158" s="115"/>
      <c r="I158" s="94"/>
      <c r="J158" s="94"/>
      <c r="K158" s="115"/>
    </row>
    <row r="159" spans="2:11">
      <c r="B159" s="93"/>
      <c r="C159" s="115"/>
      <c r="D159" s="115"/>
      <c r="E159" s="115"/>
      <c r="F159" s="115"/>
      <c r="G159" s="115"/>
      <c r="H159" s="115"/>
      <c r="I159" s="94"/>
      <c r="J159" s="94"/>
      <c r="K159" s="115"/>
    </row>
    <row r="160" spans="2:11">
      <c r="B160" s="93"/>
      <c r="C160" s="115"/>
      <c r="D160" s="115"/>
      <c r="E160" s="115"/>
      <c r="F160" s="115"/>
      <c r="G160" s="115"/>
      <c r="H160" s="115"/>
      <c r="I160" s="94"/>
      <c r="J160" s="94"/>
      <c r="K160" s="115"/>
    </row>
    <row r="161" spans="2:11">
      <c r="B161" s="93"/>
      <c r="C161" s="115"/>
      <c r="D161" s="115"/>
      <c r="E161" s="115"/>
      <c r="F161" s="115"/>
      <c r="G161" s="115"/>
      <c r="H161" s="115"/>
      <c r="I161" s="94"/>
      <c r="J161" s="94"/>
      <c r="K161" s="115"/>
    </row>
    <row r="162" spans="2:11">
      <c r="B162" s="93"/>
      <c r="C162" s="115"/>
      <c r="D162" s="115"/>
      <c r="E162" s="115"/>
      <c r="F162" s="115"/>
      <c r="G162" s="115"/>
      <c r="H162" s="115"/>
      <c r="I162" s="94"/>
      <c r="J162" s="94"/>
      <c r="K162" s="115"/>
    </row>
    <row r="163" spans="2:11">
      <c r="B163" s="93"/>
      <c r="C163" s="115"/>
      <c r="D163" s="115"/>
      <c r="E163" s="115"/>
      <c r="F163" s="115"/>
      <c r="G163" s="115"/>
      <c r="H163" s="115"/>
      <c r="I163" s="94"/>
      <c r="J163" s="94"/>
      <c r="K163" s="115"/>
    </row>
    <row r="164" spans="2:11">
      <c r="B164" s="93"/>
      <c r="C164" s="115"/>
      <c r="D164" s="115"/>
      <c r="E164" s="115"/>
      <c r="F164" s="115"/>
      <c r="G164" s="115"/>
      <c r="H164" s="115"/>
      <c r="I164" s="94"/>
      <c r="J164" s="94"/>
      <c r="K164" s="115"/>
    </row>
    <row r="165" spans="2:11">
      <c r="B165" s="93"/>
      <c r="C165" s="115"/>
      <c r="D165" s="115"/>
      <c r="E165" s="115"/>
      <c r="F165" s="115"/>
      <c r="G165" s="115"/>
      <c r="H165" s="115"/>
      <c r="I165" s="94"/>
      <c r="J165" s="94"/>
      <c r="K165" s="115"/>
    </row>
    <row r="166" spans="2:11">
      <c r="B166" s="93"/>
      <c r="C166" s="115"/>
      <c r="D166" s="115"/>
      <c r="E166" s="115"/>
      <c r="F166" s="115"/>
      <c r="G166" s="115"/>
      <c r="H166" s="115"/>
      <c r="I166" s="94"/>
      <c r="J166" s="94"/>
      <c r="K166" s="115"/>
    </row>
    <row r="167" spans="2:11">
      <c r="B167" s="93"/>
      <c r="C167" s="115"/>
      <c r="D167" s="115"/>
      <c r="E167" s="115"/>
      <c r="F167" s="115"/>
      <c r="G167" s="115"/>
      <c r="H167" s="115"/>
      <c r="I167" s="94"/>
      <c r="J167" s="94"/>
      <c r="K167" s="115"/>
    </row>
    <row r="168" spans="2:11">
      <c r="B168" s="93"/>
      <c r="C168" s="115"/>
      <c r="D168" s="115"/>
      <c r="E168" s="115"/>
      <c r="F168" s="115"/>
      <c r="G168" s="115"/>
      <c r="H168" s="115"/>
      <c r="I168" s="94"/>
      <c r="J168" s="94"/>
      <c r="K168" s="115"/>
    </row>
    <row r="169" spans="2:11">
      <c r="B169" s="93"/>
      <c r="C169" s="115"/>
      <c r="D169" s="115"/>
      <c r="E169" s="115"/>
      <c r="F169" s="115"/>
      <c r="G169" s="115"/>
      <c r="H169" s="115"/>
      <c r="I169" s="94"/>
      <c r="J169" s="94"/>
      <c r="K169" s="115"/>
    </row>
    <row r="170" spans="2:11">
      <c r="B170" s="93"/>
      <c r="C170" s="115"/>
      <c r="D170" s="115"/>
      <c r="E170" s="115"/>
      <c r="F170" s="115"/>
      <c r="G170" s="115"/>
      <c r="H170" s="115"/>
      <c r="I170" s="94"/>
      <c r="J170" s="94"/>
      <c r="K170" s="115"/>
    </row>
    <row r="171" spans="2:11">
      <c r="B171" s="93"/>
      <c r="C171" s="115"/>
      <c r="D171" s="115"/>
      <c r="E171" s="115"/>
      <c r="F171" s="115"/>
      <c r="G171" s="115"/>
      <c r="H171" s="115"/>
      <c r="I171" s="94"/>
      <c r="J171" s="94"/>
      <c r="K171" s="115"/>
    </row>
    <row r="172" spans="2:11">
      <c r="B172" s="93"/>
      <c r="C172" s="115"/>
      <c r="D172" s="115"/>
      <c r="E172" s="115"/>
      <c r="F172" s="115"/>
      <c r="G172" s="115"/>
      <c r="H172" s="115"/>
      <c r="I172" s="94"/>
      <c r="J172" s="94"/>
      <c r="K172" s="115"/>
    </row>
    <row r="173" spans="2:11">
      <c r="B173" s="93"/>
      <c r="C173" s="115"/>
      <c r="D173" s="115"/>
      <c r="E173" s="115"/>
      <c r="F173" s="115"/>
      <c r="G173" s="115"/>
      <c r="H173" s="115"/>
      <c r="I173" s="94"/>
      <c r="J173" s="94"/>
      <c r="K173" s="115"/>
    </row>
    <row r="174" spans="2:11">
      <c r="B174" s="93"/>
      <c r="C174" s="115"/>
      <c r="D174" s="115"/>
      <c r="E174" s="115"/>
      <c r="F174" s="115"/>
      <c r="G174" s="115"/>
      <c r="H174" s="115"/>
      <c r="I174" s="94"/>
      <c r="J174" s="94"/>
      <c r="K174" s="115"/>
    </row>
    <row r="175" spans="2:11">
      <c r="B175" s="93"/>
      <c r="C175" s="115"/>
      <c r="D175" s="115"/>
      <c r="E175" s="115"/>
      <c r="F175" s="115"/>
      <c r="G175" s="115"/>
      <c r="H175" s="115"/>
      <c r="I175" s="94"/>
      <c r="J175" s="94"/>
      <c r="K175" s="115"/>
    </row>
    <row r="176" spans="2:11">
      <c r="B176" s="93"/>
      <c r="C176" s="115"/>
      <c r="D176" s="115"/>
      <c r="E176" s="115"/>
      <c r="F176" s="115"/>
      <c r="G176" s="115"/>
      <c r="H176" s="115"/>
      <c r="I176" s="94"/>
      <c r="J176" s="94"/>
      <c r="K176" s="115"/>
    </row>
    <row r="177" spans="2:11">
      <c r="B177" s="93"/>
      <c r="C177" s="115"/>
      <c r="D177" s="115"/>
      <c r="E177" s="115"/>
      <c r="F177" s="115"/>
      <c r="G177" s="115"/>
      <c r="H177" s="115"/>
      <c r="I177" s="94"/>
      <c r="J177" s="94"/>
      <c r="K177" s="115"/>
    </row>
    <row r="178" spans="2:11">
      <c r="B178" s="93"/>
      <c r="C178" s="115"/>
      <c r="D178" s="115"/>
      <c r="E178" s="115"/>
      <c r="F178" s="115"/>
      <c r="G178" s="115"/>
      <c r="H178" s="115"/>
      <c r="I178" s="94"/>
      <c r="J178" s="94"/>
      <c r="K178" s="115"/>
    </row>
    <row r="179" spans="2:11">
      <c r="B179" s="93"/>
      <c r="C179" s="115"/>
      <c r="D179" s="115"/>
      <c r="E179" s="115"/>
      <c r="F179" s="115"/>
      <c r="G179" s="115"/>
      <c r="H179" s="115"/>
      <c r="I179" s="94"/>
      <c r="J179" s="94"/>
      <c r="K179" s="115"/>
    </row>
    <row r="180" spans="2:11">
      <c r="B180" s="93"/>
      <c r="C180" s="115"/>
      <c r="D180" s="115"/>
      <c r="E180" s="115"/>
      <c r="F180" s="115"/>
      <c r="G180" s="115"/>
      <c r="H180" s="115"/>
      <c r="I180" s="94"/>
      <c r="J180" s="94"/>
      <c r="K180" s="115"/>
    </row>
    <row r="181" spans="2:11">
      <c r="B181" s="93"/>
      <c r="C181" s="115"/>
      <c r="D181" s="115"/>
      <c r="E181" s="115"/>
      <c r="F181" s="115"/>
      <c r="G181" s="115"/>
      <c r="H181" s="115"/>
      <c r="I181" s="94"/>
      <c r="J181" s="94"/>
      <c r="K181" s="115"/>
    </row>
    <row r="182" spans="2:11">
      <c r="B182" s="93"/>
      <c r="C182" s="115"/>
      <c r="D182" s="115"/>
      <c r="E182" s="115"/>
      <c r="F182" s="115"/>
      <c r="G182" s="115"/>
      <c r="H182" s="115"/>
      <c r="I182" s="94"/>
      <c r="J182" s="94"/>
      <c r="K182" s="115"/>
    </row>
    <row r="183" spans="2:11">
      <c r="B183" s="93"/>
      <c r="C183" s="115"/>
      <c r="D183" s="115"/>
      <c r="E183" s="115"/>
      <c r="F183" s="115"/>
      <c r="G183" s="115"/>
      <c r="H183" s="115"/>
      <c r="I183" s="94"/>
      <c r="J183" s="94"/>
      <c r="K183" s="115"/>
    </row>
    <row r="184" spans="2:11">
      <c r="B184" s="93"/>
      <c r="C184" s="115"/>
      <c r="D184" s="115"/>
      <c r="E184" s="115"/>
      <c r="F184" s="115"/>
      <c r="G184" s="115"/>
      <c r="H184" s="115"/>
      <c r="I184" s="94"/>
      <c r="J184" s="94"/>
      <c r="K184" s="115"/>
    </row>
    <row r="185" spans="2:11">
      <c r="B185" s="93"/>
      <c r="C185" s="115"/>
      <c r="D185" s="115"/>
      <c r="E185" s="115"/>
      <c r="F185" s="115"/>
      <c r="G185" s="115"/>
      <c r="H185" s="115"/>
      <c r="I185" s="94"/>
      <c r="J185" s="94"/>
      <c r="K185" s="115"/>
    </row>
    <row r="186" spans="2:11">
      <c r="B186" s="93"/>
      <c r="C186" s="115"/>
      <c r="D186" s="115"/>
      <c r="E186" s="115"/>
      <c r="F186" s="115"/>
      <c r="G186" s="115"/>
      <c r="H186" s="115"/>
      <c r="I186" s="94"/>
      <c r="J186" s="94"/>
      <c r="K186" s="115"/>
    </row>
    <row r="187" spans="2:11">
      <c r="B187" s="93"/>
      <c r="C187" s="115"/>
      <c r="D187" s="115"/>
      <c r="E187" s="115"/>
      <c r="F187" s="115"/>
      <c r="G187" s="115"/>
      <c r="H187" s="115"/>
      <c r="I187" s="94"/>
      <c r="J187" s="94"/>
      <c r="K187" s="115"/>
    </row>
    <row r="188" spans="2:11">
      <c r="B188" s="93"/>
      <c r="C188" s="115"/>
      <c r="D188" s="115"/>
      <c r="E188" s="115"/>
      <c r="F188" s="115"/>
      <c r="G188" s="115"/>
      <c r="H188" s="115"/>
      <c r="I188" s="94"/>
      <c r="J188" s="94"/>
      <c r="K188" s="115"/>
    </row>
    <row r="189" spans="2:11">
      <c r="B189" s="93"/>
      <c r="C189" s="115"/>
      <c r="D189" s="115"/>
      <c r="E189" s="115"/>
      <c r="F189" s="115"/>
      <c r="G189" s="115"/>
      <c r="H189" s="115"/>
      <c r="I189" s="94"/>
      <c r="J189" s="94"/>
      <c r="K189" s="115"/>
    </row>
    <row r="190" spans="2:11">
      <c r="B190" s="93"/>
      <c r="C190" s="115"/>
      <c r="D190" s="115"/>
      <c r="E190" s="115"/>
      <c r="F190" s="115"/>
      <c r="G190" s="115"/>
      <c r="H190" s="115"/>
      <c r="I190" s="94"/>
      <c r="J190" s="94"/>
      <c r="K190" s="115"/>
    </row>
    <row r="191" spans="2:11">
      <c r="B191" s="93"/>
      <c r="C191" s="115"/>
      <c r="D191" s="115"/>
      <c r="E191" s="115"/>
      <c r="F191" s="115"/>
      <c r="G191" s="115"/>
      <c r="H191" s="115"/>
      <c r="I191" s="94"/>
      <c r="J191" s="94"/>
      <c r="K191" s="115"/>
    </row>
    <row r="192" spans="2:11">
      <c r="B192" s="93"/>
      <c r="C192" s="115"/>
      <c r="D192" s="115"/>
      <c r="E192" s="115"/>
      <c r="F192" s="115"/>
      <c r="G192" s="115"/>
      <c r="H192" s="115"/>
      <c r="I192" s="94"/>
      <c r="J192" s="94"/>
      <c r="K192" s="115"/>
    </row>
    <row r="193" spans="2:11">
      <c r="B193" s="93"/>
      <c r="C193" s="115"/>
      <c r="D193" s="115"/>
      <c r="E193" s="115"/>
      <c r="F193" s="115"/>
      <c r="G193" s="115"/>
      <c r="H193" s="115"/>
      <c r="I193" s="94"/>
      <c r="J193" s="94"/>
      <c r="K193" s="115"/>
    </row>
    <row r="194" spans="2:11">
      <c r="B194" s="93"/>
      <c r="C194" s="115"/>
      <c r="D194" s="115"/>
      <c r="E194" s="115"/>
      <c r="F194" s="115"/>
      <c r="G194" s="115"/>
      <c r="H194" s="115"/>
      <c r="I194" s="94"/>
      <c r="J194" s="94"/>
      <c r="K194" s="115"/>
    </row>
    <row r="195" spans="2:11">
      <c r="B195" s="93"/>
      <c r="C195" s="115"/>
      <c r="D195" s="115"/>
      <c r="E195" s="115"/>
      <c r="F195" s="115"/>
      <c r="G195" s="115"/>
      <c r="H195" s="115"/>
      <c r="I195" s="94"/>
      <c r="J195" s="94"/>
      <c r="K195" s="115"/>
    </row>
    <row r="196" spans="2:11">
      <c r="B196" s="93"/>
      <c r="C196" s="115"/>
      <c r="D196" s="115"/>
      <c r="E196" s="115"/>
      <c r="F196" s="115"/>
      <c r="G196" s="115"/>
      <c r="H196" s="115"/>
      <c r="I196" s="94"/>
      <c r="J196" s="94"/>
      <c r="K196" s="115"/>
    </row>
    <row r="197" spans="2:11">
      <c r="B197" s="93"/>
      <c r="C197" s="115"/>
      <c r="D197" s="115"/>
      <c r="E197" s="115"/>
      <c r="F197" s="115"/>
      <c r="G197" s="115"/>
      <c r="H197" s="115"/>
      <c r="I197" s="94"/>
      <c r="J197" s="94"/>
      <c r="K197" s="115"/>
    </row>
    <row r="198" spans="2:11">
      <c r="B198" s="93"/>
      <c r="C198" s="115"/>
      <c r="D198" s="115"/>
      <c r="E198" s="115"/>
      <c r="F198" s="115"/>
      <c r="G198" s="115"/>
      <c r="H198" s="115"/>
      <c r="I198" s="94"/>
      <c r="J198" s="94"/>
      <c r="K198" s="115"/>
    </row>
    <row r="199" spans="2:11">
      <c r="B199" s="93"/>
      <c r="C199" s="115"/>
      <c r="D199" s="115"/>
      <c r="E199" s="115"/>
      <c r="F199" s="115"/>
      <c r="G199" s="115"/>
      <c r="H199" s="115"/>
      <c r="I199" s="94"/>
      <c r="J199" s="94"/>
      <c r="K199" s="115"/>
    </row>
    <row r="200" spans="2:11">
      <c r="B200" s="93"/>
      <c r="C200" s="115"/>
      <c r="D200" s="115"/>
      <c r="E200" s="115"/>
      <c r="F200" s="115"/>
      <c r="G200" s="115"/>
      <c r="H200" s="115"/>
      <c r="I200" s="94"/>
      <c r="J200" s="94"/>
      <c r="K200" s="115"/>
    </row>
    <row r="201" spans="2:11">
      <c r="B201" s="93"/>
      <c r="C201" s="115"/>
      <c r="D201" s="115"/>
      <c r="E201" s="115"/>
      <c r="F201" s="115"/>
      <c r="G201" s="115"/>
      <c r="H201" s="115"/>
      <c r="I201" s="94"/>
      <c r="J201" s="94"/>
      <c r="K201" s="115"/>
    </row>
    <row r="202" spans="2:11">
      <c r="B202" s="93"/>
      <c r="C202" s="115"/>
      <c r="D202" s="115"/>
      <c r="E202" s="115"/>
      <c r="F202" s="115"/>
      <c r="G202" s="115"/>
      <c r="H202" s="115"/>
      <c r="I202" s="94"/>
      <c r="J202" s="94"/>
      <c r="K202" s="115"/>
    </row>
    <row r="203" spans="2:11">
      <c r="B203" s="93"/>
      <c r="C203" s="115"/>
      <c r="D203" s="115"/>
      <c r="E203" s="115"/>
      <c r="F203" s="115"/>
      <c r="G203" s="115"/>
      <c r="H203" s="115"/>
      <c r="I203" s="94"/>
      <c r="J203" s="94"/>
      <c r="K203" s="115"/>
    </row>
    <row r="204" spans="2:11">
      <c r="B204" s="93"/>
      <c r="C204" s="115"/>
      <c r="D204" s="115"/>
      <c r="E204" s="115"/>
      <c r="F204" s="115"/>
      <c r="G204" s="115"/>
      <c r="H204" s="115"/>
      <c r="I204" s="94"/>
      <c r="J204" s="94"/>
      <c r="K204" s="115"/>
    </row>
    <row r="205" spans="2:11">
      <c r="B205" s="93"/>
      <c r="C205" s="115"/>
      <c r="D205" s="115"/>
      <c r="E205" s="115"/>
      <c r="F205" s="115"/>
      <c r="G205" s="115"/>
      <c r="H205" s="115"/>
      <c r="I205" s="94"/>
      <c r="J205" s="94"/>
      <c r="K205" s="115"/>
    </row>
    <row r="206" spans="2:11">
      <c r="B206" s="93"/>
      <c r="C206" s="115"/>
      <c r="D206" s="115"/>
      <c r="E206" s="115"/>
      <c r="F206" s="115"/>
      <c r="G206" s="115"/>
      <c r="H206" s="115"/>
      <c r="I206" s="94"/>
      <c r="J206" s="94"/>
      <c r="K206" s="115"/>
    </row>
    <row r="207" spans="2:11">
      <c r="B207" s="93"/>
      <c r="C207" s="115"/>
      <c r="D207" s="115"/>
      <c r="E207" s="115"/>
      <c r="F207" s="115"/>
      <c r="G207" s="115"/>
      <c r="H207" s="115"/>
      <c r="I207" s="94"/>
      <c r="J207" s="94"/>
      <c r="K207" s="115"/>
    </row>
    <row r="208" spans="2:11">
      <c r="B208" s="93"/>
      <c r="C208" s="115"/>
      <c r="D208" s="115"/>
      <c r="E208" s="115"/>
      <c r="F208" s="115"/>
      <c r="G208" s="115"/>
      <c r="H208" s="115"/>
      <c r="I208" s="94"/>
      <c r="J208" s="94"/>
      <c r="K208" s="115"/>
    </row>
    <row r="209" spans="2:11">
      <c r="B209" s="93"/>
      <c r="C209" s="115"/>
      <c r="D209" s="115"/>
      <c r="E209" s="115"/>
      <c r="F209" s="115"/>
      <c r="G209" s="115"/>
      <c r="H209" s="115"/>
      <c r="I209" s="94"/>
      <c r="J209" s="94"/>
      <c r="K209" s="115"/>
    </row>
    <row r="210" spans="2:11">
      <c r="B210" s="93"/>
      <c r="C210" s="115"/>
      <c r="D210" s="115"/>
      <c r="E210" s="115"/>
      <c r="F210" s="115"/>
      <c r="G210" s="115"/>
      <c r="H210" s="115"/>
      <c r="I210" s="94"/>
      <c r="J210" s="94"/>
      <c r="K210" s="115"/>
    </row>
    <row r="211" spans="2:11">
      <c r="B211" s="93"/>
      <c r="C211" s="115"/>
      <c r="D211" s="115"/>
      <c r="E211" s="115"/>
      <c r="F211" s="115"/>
      <c r="G211" s="115"/>
      <c r="H211" s="115"/>
      <c r="I211" s="94"/>
      <c r="J211" s="94"/>
      <c r="K211" s="115"/>
    </row>
    <row r="212" spans="2:11">
      <c r="B212" s="93"/>
      <c r="C212" s="115"/>
      <c r="D212" s="115"/>
      <c r="E212" s="115"/>
      <c r="F212" s="115"/>
      <c r="G212" s="115"/>
      <c r="H212" s="115"/>
      <c r="I212" s="94"/>
      <c r="J212" s="94"/>
      <c r="K212" s="115"/>
    </row>
    <row r="213" spans="2:11">
      <c r="B213" s="93"/>
      <c r="C213" s="115"/>
      <c r="D213" s="115"/>
      <c r="E213" s="115"/>
      <c r="F213" s="115"/>
      <c r="G213" s="115"/>
      <c r="H213" s="115"/>
      <c r="I213" s="94"/>
      <c r="J213" s="94"/>
      <c r="K213" s="115"/>
    </row>
    <row r="214" spans="2:11">
      <c r="B214" s="93"/>
      <c r="C214" s="115"/>
      <c r="D214" s="115"/>
      <c r="E214" s="115"/>
      <c r="F214" s="115"/>
      <c r="G214" s="115"/>
      <c r="H214" s="115"/>
      <c r="I214" s="94"/>
      <c r="J214" s="94"/>
      <c r="K214" s="115"/>
    </row>
    <row r="215" spans="2:11">
      <c r="B215" s="93"/>
      <c r="C215" s="115"/>
      <c r="D215" s="115"/>
      <c r="E215" s="115"/>
      <c r="F215" s="115"/>
      <c r="G215" s="115"/>
      <c r="H215" s="115"/>
      <c r="I215" s="94"/>
      <c r="J215" s="94"/>
      <c r="K215" s="115"/>
    </row>
    <row r="216" spans="2:11">
      <c r="B216" s="93"/>
      <c r="C216" s="115"/>
      <c r="D216" s="115"/>
      <c r="E216" s="115"/>
      <c r="F216" s="115"/>
      <c r="G216" s="115"/>
      <c r="H216" s="115"/>
      <c r="I216" s="94"/>
      <c r="J216" s="94"/>
      <c r="K216" s="115"/>
    </row>
    <row r="217" spans="2:11">
      <c r="B217" s="93"/>
      <c r="C217" s="115"/>
      <c r="D217" s="115"/>
      <c r="E217" s="115"/>
      <c r="F217" s="115"/>
      <c r="G217" s="115"/>
      <c r="H217" s="115"/>
      <c r="I217" s="94"/>
      <c r="J217" s="94"/>
      <c r="K217" s="115"/>
    </row>
    <row r="218" spans="2:11">
      <c r="B218" s="93"/>
      <c r="C218" s="115"/>
      <c r="D218" s="115"/>
      <c r="E218" s="115"/>
      <c r="F218" s="115"/>
      <c r="G218" s="115"/>
      <c r="H218" s="115"/>
      <c r="I218" s="94"/>
      <c r="J218" s="94"/>
      <c r="K218" s="115"/>
    </row>
    <row r="219" spans="2:11">
      <c r="B219" s="93"/>
      <c r="C219" s="115"/>
      <c r="D219" s="115"/>
      <c r="E219" s="115"/>
      <c r="F219" s="115"/>
      <c r="G219" s="115"/>
      <c r="H219" s="115"/>
      <c r="I219" s="94"/>
      <c r="J219" s="94"/>
      <c r="K219" s="115"/>
    </row>
    <row r="220" spans="2:11">
      <c r="B220" s="93"/>
      <c r="C220" s="115"/>
      <c r="D220" s="115"/>
      <c r="E220" s="115"/>
      <c r="F220" s="115"/>
      <c r="G220" s="115"/>
      <c r="H220" s="115"/>
      <c r="I220" s="94"/>
      <c r="J220" s="94"/>
      <c r="K220" s="115"/>
    </row>
    <row r="221" spans="2:11">
      <c r="B221" s="93"/>
      <c r="C221" s="115"/>
      <c r="D221" s="115"/>
      <c r="E221" s="115"/>
      <c r="F221" s="115"/>
      <c r="G221" s="115"/>
      <c r="H221" s="115"/>
      <c r="I221" s="94"/>
      <c r="J221" s="94"/>
      <c r="K221" s="115"/>
    </row>
    <row r="222" spans="2:11">
      <c r="B222" s="93"/>
      <c r="C222" s="115"/>
      <c r="D222" s="115"/>
      <c r="E222" s="115"/>
      <c r="F222" s="115"/>
      <c r="G222" s="115"/>
      <c r="H222" s="115"/>
      <c r="I222" s="94"/>
      <c r="J222" s="94"/>
      <c r="K222" s="115"/>
    </row>
    <row r="223" spans="2:11">
      <c r="B223" s="93"/>
      <c r="C223" s="115"/>
      <c r="D223" s="115"/>
      <c r="E223" s="115"/>
      <c r="F223" s="115"/>
      <c r="G223" s="115"/>
      <c r="H223" s="115"/>
      <c r="I223" s="94"/>
      <c r="J223" s="94"/>
      <c r="K223" s="115"/>
    </row>
    <row r="224" spans="2:11">
      <c r="B224" s="93"/>
      <c r="C224" s="115"/>
      <c r="D224" s="115"/>
      <c r="E224" s="115"/>
      <c r="F224" s="115"/>
      <c r="G224" s="115"/>
      <c r="H224" s="115"/>
      <c r="I224" s="94"/>
      <c r="J224" s="94"/>
      <c r="K224" s="115"/>
    </row>
    <row r="225" spans="2:11">
      <c r="B225" s="93"/>
      <c r="C225" s="115"/>
      <c r="D225" s="115"/>
      <c r="E225" s="115"/>
      <c r="F225" s="115"/>
      <c r="G225" s="115"/>
      <c r="H225" s="115"/>
      <c r="I225" s="94"/>
      <c r="J225" s="94"/>
      <c r="K225" s="115"/>
    </row>
    <row r="226" spans="2:11">
      <c r="B226" s="93"/>
      <c r="C226" s="115"/>
      <c r="D226" s="115"/>
      <c r="E226" s="115"/>
      <c r="F226" s="115"/>
      <c r="G226" s="115"/>
      <c r="H226" s="115"/>
      <c r="I226" s="94"/>
      <c r="J226" s="94"/>
      <c r="K226" s="115"/>
    </row>
    <row r="227" spans="2:11">
      <c r="B227" s="93"/>
      <c r="C227" s="115"/>
      <c r="D227" s="115"/>
      <c r="E227" s="115"/>
      <c r="F227" s="115"/>
      <c r="G227" s="115"/>
      <c r="H227" s="115"/>
      <c r="I227" s="94"/>
      <c r="J227" s="94"/>
      <c r="K227" s="115"/>
    </row>
    <row r="228" spans="2:11">
      <c r="B228" s="93"/>
      <c r="C228" s="115"/>
      <c r="D228" s="115"/>
      <c r="E228" s="115"/>
      <c r="F228" s="115"/>
      <c r="G228" s="115"/>
      <c r="H228" s="115"/>
      <c r="I228" s="94"/>
      <c r="J228" s="94"/>
      <c r="K228" s="115"/>
    </row>
    <row r="229" spans="2:11">
      <c r="B229" s="93"/>
      <c r="C229" s="115"/>
      <c r="D229" s="115"/>
      <c r="E229" s="115"/>
      <c r="F229" s="115"/>
      <c r="G229" s="115"/>
      <c r="H229" s="115"/>
      <c r="I229" s="94"/>
      <c r="J229" s="94"/>
      <c r="K229" s="115"/>
    </row>
    <row r="230" spans="2:11">
      <c r="B230" s="93"/>
      <c r="C230" s="115"/>
      <c r="D230" s="115"/>
      <c r="E230" s="115"/>
      <c r="F230" s="115"/>
      <c r="G230" s="115"/>
      <c r="H230" s="115"/>
      <c r="I230" s="94"/>
      <c r="J230" s="94"/>
      <c r="K230" s="115"/>
    </row>
    <row r="231" spans="2:11">
      <c r="B231" s="93"/>
      <c r="C231" s="115"/>
      <c r="D231" s="115"/>
      <c r="E231" s="115"/>
      <c r="F231" s="115"/>
      <c r="G231" s="115"/>
      <c r="H231" s="115"/>
      <c r="I231" s="94"/>
      <c r="J231" s="94"/>
      <c r="K231" s="115"/>
    </row>
    <row r="232" spans="2:11">
      <c r="B232" s="93"/>
      <c r="C232" s="115"/>
      <c r="D232" s="115"/>
      <c r="E232" s="115"/>
      <c r="F232" s="115"/>
      <c r="G232" s="115"/>
      <c r="H232" s="115"/>
      <c r="I232" s="94"/>
      <c r="J232" s="94"/>
      <c r="K232" s="115"/>
    </row>
    <row r="233" spans="2:11">
      <c r="B233" s="93"/>
      <c r="C233" s="115"/>
      <c r="D233" s="115"/>
      <c r="E233" s="115"/>
      <c r="F233" s="115"/>
      <c r="G233" s="115"/>
      <c r="H233" s="115"/>
      <c r="I233" s="94"/>
      <c r="J233" s="94"/>
      <c r="K233" s="115"/>
    </row>
    <row r="234" spans="2:11">
      <c r="B234" s="93"/>
      <c r="C234" s="115"/>
      <c r="D234" s="115"/>
      <c r="E234" s="115"/>
      <c r="F234" s="115"/>
      <c r="G234" s="115"/>
      <c r="H234" s="115"/>
      <c r="I234" s="94"/>
      <c r="J234" s="94"/>
      <c r="K234" s="115"/>
    </row>
    <row r="235" spans="2:11">
      <c r="B235" s="93"/>
      <c r="C235" s="115"/>
      <c r="D235" s="115"/>
      <c r="E235" s="115"/>
      <c r="F235" s="115"/>
      <c r="G235" s="115"/>
      <c r="H235" s="115"/>
      <c r="I235" s="94"/>
      <c r="J235" s="94"/>
      <c r="K235" s="115"/>
    </row>
    <row r="236" spans="2:11">
      <c r="B236" s="93"/>
      <c r="C236" s="115"/>
      <c r="D236" s="115"/>
      <c r="E236" s="115"/>
      <c r="F236" s="115"/>
      <c r="G236" s="115"/>
      <c r="H236" s="115"/>
      <c r="I236" s="94"/>
      <c r="J236" s="94"/>
      <c r="K236" s="115"/>
    </row>
    <row r="237" spans="2:11">
      <c r="B237" s="93"/>
      <c r="C237" s="115"/>
      <c r="D237" s="115"/>
      <c r="E237" s="115"/>
      <c r="F237" s="115"/>
      <c r="G237" s="115"/>
      <c r="H237" s="115"/>
      <c r="I237" s="94"/>
      <c r="J237" s="94"/>
      <c r="K237" s="115"/>
    </row>
    <row r="238" spans="2:11">
      <c r="B238" s="93"/>
      <c r="C238" s="115"/>
      <c r="D238" s="115"/>
      <c r="E238" s="115"/>
      <c r="F238" s="115"/>
      <c r="G238" s="115"/>
      <c r="H238" s="115"/>
      <c r="I238" s="94"/>
      <c r="J238" s="94"/>
      <c r="K238" s="115"/>
    </row>
    <row r="239" spans="2:11">
      <c r="B239" s="93"/>
      <c r="C239" s="115"/>
      <c r="D239" s="115"/>
      <c r="E239" s="115"/>
      <c r="F239" s="115"/>
      <c r="G239" s="115"/>
      <c r="H239" s="115"/>
      <c r="I239" s="94"/>
      <c r="J239" s="94"/>
      <c r="K239" s="115"/>
    </row>
    <row r="240" spans="2:11">
      <c r="B240" s="93"/>
      <c r="C240" s="115"/>
      <c r="D240" s="115"/>
      <c r="E240" s="115"/>
      <c r="F240" s="115"/>
      <c r="G240" s="115"/>
      <c r="H240" s="115"/>
      <c r="I240" s="94"/>
      <c r="J240" s="94"/>
      <c r="K240" s="115"/>
    </row>
    <row r="241" spans="2:11">
      <c r="B241" s="93"/>
      <c r="C241" s="115"/>
      <c r="D241" s="115"/>
      <c r="E241" s="115"/>
      <c r="F241" s="115"/>
      <c r="G241" s="115"/>
      <c r="H241" s="115"/>
      <c r="I241" s="94"/>
      <c r="J241" s="94"/>
      <c r="K241" s="115"/>
    </row>
    <row r="242" spans="2:11">
      <c r="B242" s="93"/>
      <c r="C242" s="115"/>
      <c r="D242" s="115"/>
      <c r="E242" s="115"/>
      <c r="F242" s="115"/>
      <c r="G242" s="115"/>
      <c r="H242" s="115"/>
      <c r="I242" s="94"/>
      <c r="J242" s="94"/>
      <c r="K242" s="115"/>
    </row>
    <row r="243" spans="2:11">
      <c r="B243" s="93"/>
      <c r="C243" s="115"/>
      <c r="D243" s="115"/>
      <c r="E243" s="115"/>
      <c r="F243" s="115"/>
      <c r="G243" s="115"/>
      <c r="H243" s="115"/>
      <c r="I243" s="94"/>
      <c r="J243" s="94"/>
      <c r="K243" s="115"/>
    </row>
    <row r="244" spans="2:11">
      <c r="B244" s="93"/>
      <c r="C244" s="115"/>
      <c r="D244" s="115"/>
      <c r="E244" s="115"/>
      <c r="F244" s="115"/>
      <c r="G244" s="115"/>
      <c r="H244" s="115"/>
      <c r="I244" s="94"/>
      <c r="J244" s="94"/>
      <c r="K244" s="115"/>
    </row>
    <row r="245" spans="2:11">
      <c r="B245" s="93"/>
      <c r="C245" s="115"/>
      <c r="D245" s="115"/>
      <c r="E245" s="115"/>
      <c r="F245" s="115"/>
      <c r="G245" s="115"/>
      <c r="H245" s="115"/>
      <c r="I245" s="94"/>
      <c r="J245" s="94"/>
      <c r="K245" s="115"/>
    </row>
    <row r="246" spans="2:11">
      <c r="B246" s="93"/>
      <c r="C246" s="115"/>
      <c r="D246" s="115"/>
      <c r="E246" s="115"/>
      <c r="F246" s="115"/>
      <c r="G246" s="115"/>
      <c r="H246" s="115"/>
      <c r="I246" s="94"/>
      <c r="J246" s="94"/>
      <c r="K246" s="115"/>
    </row>
    <row r="247" spans="2:11">
      <c r="B247" s="93"/>
      <c r="C247" s="115"/>
      <c r="D247" s="115"/>
      <c r="E247" s="115"/>
      <c r="F247" s="115"/>
      <c r="G247" s="115"/>
      <c r="H247" s="115"/>
      <c r="I247" s="94"/>
      <c r="J247" s="94"/>
      <c r="K247" s="115"/>
    </row>
    <row r="248" spans="2:11">
      <c r="B248" s="93"/>
      <c r="C248" s="115"/>
      <c r="D248" s="115"/>
      <c r="E248" s="115"/>
      <c r="F248" s="115"/>
      <c r="G248" s="115"/>
      <c r="H248" s="115"/>
      <c r="I248" s="94"/>
      <c r="J248" s="94"/>
      <c r="K248" s="115"/>
    </row>
    <row r="249" spans="2:11">
      <c r="B249" s="93"/>
      <c r="C249" s="115"/>
      <c r="D249" s="115"/>
      <c r="E249" s="115"/>
      <c r="F249" s="115"/>
      <c r="G249" s="115"/>
      <c r="H249" s="115"/>
      <c r="I249" s="94"/>
      <c r="J249" s="94"/>
      <c r="K249" s="115"/>
    </row>
    <row r="250" spans="2:11">
      <c r="B250" s="93"/>
      <c r="C250" s="115"/>
      <c r="D250" s="115"/>
      <c r="E250" s="115"/>
      <c r="F250" s="115"/>
      <c r="G250" s="115"/>
      <c r="H250" s="115"/>
      <c r="I250" s="94"/>
      <c r="J250" s="94"/>
      <c r="K250" s="115"/>
    </row>
    <row r="251" spans="2:11">
      <c r="B251" s="93"/>
      <c r="C251" s="115"/>
      <c r="D251" s="115"/>
      <c r="E251" s="115"/>
      <c r="F251" s="115"/>
      <c r="G251" s="115"/>
      <c r="H251" s="115"/>
      <c r="I251" s="94"/>
      <c r="J251" s="94"/>
      <c r="K251" s="115"/>
    </row>
    <row r="252" spans="2:11">
      <c r="B252" s="93"/>
      <c r="C252" s="115"/>
      <c r="D252" s="115"/>
      <c r="E252" s="115"/>
      <c r="F252" s="115"/>
      <c r="G252" s="115"/>
      <c r="H252" s="115"/>
      <c r="I252" s="94"/>
      <c r="J252" s="94"/>
      <c r="K252" s="115"/>
    </row>
    <row r="253" spans="2:11">
      <c r="B253" s="93"/>
      <c r="C253" s="115"/>
      <c r="D253" s="115"/>
      <c r="E253" s="115"/>
      <c r="F253" s="115"/>
      <c r="G253" s="115"/>
      <c r="H253" s="115"/>
      <c r="I253" s="94"/>
      <c r="J253" s="94"/>
      <c r="K253" s="115"/>
    </row>
    <row r="254" spans="2:11">
      <c r="B254" s="93"/>
      <c r="C254" s="115"/>
      <c r="D254" s="115"/>
      <c r="E254" s="115"/>
      <c r="F254" s="115"/>
      <c r="G254" s="115"/>
      <c r="H254" s="115"/>
      <c r="I254" s="94"/>
      <c r="J254" s="94"/>
      <c r="K254" s="115"/>
    </row>
    <row r="255" spans="2:11">
      <c r="B255" s="93"/>
      <c r="C255" s="115"/>
      <c r="D255" s="115"/>
      <c r="E255" s="115"/>
      <c r="F255" s="115"/>
      <c r="G255" s="115"/>
      <c r="H255" s="115"/>
      <c r="I255" s="94"/>
      <c r="J255" s="94"/>
      <c r="K255" s="115"/>
    </row>
    <row r="256" spans="2:11">
      <c r="B256" s="93"/>
      <c r="C256" s="115"/>
      <c r="D256" s="115"/>
      <c r="E256" s="115"/>
      <c r="F256" s="115"/>
      <c r="G256" s="115"/>
      <c r="H256" s="115"/>
      <c r="I256" s="94"/>
      <c r="J256" s="94"/>
      <c r="K256" s="115"/>
    </row>
    <row r="257" spans="2:11">
      <c r="B257" s="93"/>
      <c r="C257" s="115"/>
      <c r="D257" s="115"/>
      <c r="E257" s="115"/>
      <c r="F257" s="115"/>
      <c r="G257" s="115"/>
      <c r="H257" s="115"/>
      <c r="I257" s="94"/>
      <c r="J257" s="94"/>
      <c r="K257" s="115"/>
    </row>
    <row r="258" spans="2:11">
      <c r="B258" s="93"/>
      <c r="C258" s="115"/>
      <c r="D258" s="115"/>
      <c r="E258" s="115"/>
      <c r="F258" s="115"/>
      <c r="G258" s="115"/>
      <c r="H258" s="115"/>
      <c r="I258" s="94"/>
      <c r="J258" s="94"/>
      <c r="K258" s="115"/>
    </row>
    <row r="259" spans="2:11">
      <c r="B259" s="93"/>
      <c r="C259" s="115"/>
      <c r="D259" s="115"/>
      <c r="E259" s="115"/>
      <c r="F259" s="115"/>
      <c r="G259" s="115"/>
      <c r="H259" s="115"/>
      <c r="I259" s="94"/>
      <c r="J259" s="94"/>
      <c r="K259" s="115"/>
    </row>
    <row r="260" spans="2:11">
      <c r="B260" s="93"/>
      <c r="C260" s="115"/>
      <c r="D260" s="115"/>
      <c r="E260" s="115"/>
      <c r="F260" s="115"/>
      <c r="G260" s="115"/>
      <c r="H260" s="115"/>
      <c r="I260" s="94"/>
      <c r="J260" s="94"/>
      <c r="K260" s="115"/>
    </row>
    <row r="261" spans="2:11">
      <c r="B261" s="93"/>
      <c r="C261" s="115"/>
      <c r="D261" s="115"/>
      <c r="E261" s="115"/>
      <c r="F261" s="115"/>
      <c r="G261" s="115"/>
      <c r="H261" s="115"/>
      <c r="I261" s="94"/>
      <c r="J261" s="94"/>
      <c r="K261" s="115"/>
    </row>
    <row r="262" spans="2:11">
      <c r="B262" s="93"/>
      <c r="C262" s="115"/>
      <c r="D262" s="115"/>
      <c r="E262" s="115"/>
      <c r="F262" s="115"/>
      <c r="G262" s="115"/>
      <c r="H262" s="115"/>
      <c r="I262" s="94"/>
      <c r="J262" s="94"/>
      <c r="K262" s="115"/>
    </row>
    <row r="263" spans="2:11">
      <c r="B263" s="93"/>
      <c r="C263" s="115"/>
      <c r="D263" s="115"/>
      <c r="E263" s="115"/>
      <c r="F263" s="115"/>
      <c r="G263" s="115"/>
      <c r="H263" s="115"/>
      <c r="I263" s="94"/>
      <c r="J263" s="94"/>
      <c r="K263" s="115"/>
    </row>
    <row r="264" spans="2:11">
      <c r="B264" s="93"/>
      <c r="C264" s="115"/>
      <c r="D264" s="115"/>
      <c r="E264" s="115"/>
      <c r="F264" s="115"/>
      <c r="G264" s="115"/>
      <c r="H264" s="115"/>
      <c r="I264" s="94"/>
      <c r="J264" s="94"/>
      <c r="K264" s="115"/>
    </row>
    <row r="265" spans="2:11">
      <c r="B265" s="93"/>
      <c r="C265" s="115"/>
      <c r="D265" s="115"/>
      <c r="E265" s="115"/>
      <c r="F265" s="115"/>
      <c r="G265" s="115"/>
      <c r="H265" s="115"/>
      <c r="I265" s="94"/>
      <c r="J265" s="94"/>
      <c r="K265" s="115"/>
    </row>
    <row r="266" spans="2:11">
      <c r="B266" s="93"/>
      <c r="C266" s="115"/>
      <c r="D266" s="115"/>
      <c r="E266" s="115"/>
      <c r="F266" s="115"/>
      <c r="G266" s="115"/>
      <c r="H266" s="115"/>
      <c r="I266" s="94"/>
      <c r="J266" s="94"/>
      <c r="K266" s="115"/>
    </row>
    <row r="267" spans="2:11">
      <c r="B267" s="93"/>
      <c r="C267" s="115"/>
      <c r="D267" s="115"/>
      <c r="E267" s="115"/>
      <c r="F267" s="115"/>
      <c r="G267" s="115"/>
      <c r="H267" s="115"/>
      <c r="I267" s="94"/>
      <c r="J267" s="94"/>
      <c r="K267" s="115"/>
    </row>
    <row r="268" spans="2:11">
      <c r="B268" s="93"/>
      <c r="C268" s="115"/>
      <c r="D268" s="115"/>
      <c r="E268" s="115"/>
      <c r="F268" s="115"/>
      <c r="G268" s="115"/>
      <c r="H268" s="115"/>
      <c r="I268" s="94"/>
      <c r="J268" s="94"/>
      <c r="K268" s="115"/>
    </row>
    <row r="269" spans="2:11">
      <c r="B269" s="93"/>
      <c r="C269" s="115"/>
      <c r="D269" s="115"/>
      <c r="E269" s="115"/>
      <c r="F269" s="115"/>
      <c r="G269" s="115"/>
      <c r="H269" s="115"/>
      <c r="I269" s="94"/>
      <c r="J269" s="94"/>
      <c r="K269" s="115"/>
    </row>
    <row r="270" spans="2:11">
      <c r="B270" s="93"/>
      <c r="C270" s="115"/>
      <c r="D270" s="115"/>
      <c r="E270" s="115"/>
      <c r="F270" s="115"/>
      <c r="G270" s="115"/>
      <c r="H270" s="115"/>
      <c r="I270" s="94"/>
      <c r="J270" s="94"/>
      <c r="K270" s="115"/>
    </row>
    <row r="271" spans="2:11">
      <c r="B271" s="93"/>
      <c r="C271" s="115"/>
      <c r="D271" s="115"/>
      <c r="E271" s="115"/>
      <c r="F271" s="115"/>
      <c r="G271" s="115"/>
      <c r="H271" s="115"/>
      <c r="I271" s="94"/>
      <c r="J271" s="94"/>
      <c r="K271" s="115"/>
    </row>
    <row r="272" spans="2:11">
      <c r="B272" s="93"/>
      <c r="C272" s="115"/>
      <c r="D272" s="115"/>
      <c r="E272" s="115"/>
      <c r="F272" s="115"/>
      <c r="G272" s="115"/>
      <c r="H272" s="115"/>
      <c r="I272" s="94"/>
      <c r="J272" s="94"/>
      <c r="K272" s="115"/>
    </row>
    <row r="273" spans="2:11">
      <c r="B273" s="93"/>
      <c r="C273" s="115"/>
      <c r="D273" s="115"/>
      <c r="E273" s="115"/>
      <c r="F273" s="115"/>
      <c r="G273" s="115"/>
      <c r="H273" s="115"/>
      <c r="I273" s="94"/>
      <c r="J273" s="94"/>
      <c r="K273" s="115"/>
    </row>
    <row r="274" spans="2:11">
      <c r="B274" s="93"/>
      <c r="C274" s="115"/>
      <c r="D274" s="115"/>
      <c r="E274" s="115"/>
      <c r="F274" s="115"/>
      <c r="G274" s="115"/>
      <c r="H274" s="115"/>
      <c r="I274" s="94"/>
      <c r="J274" s="94"/>
      <c r="K274" s="115"/>
    </row>
    <row r="275" spans="2:11">
      <c r="B275" s="93"/>
      <c r="C275" s="115"/>
      <c r="D275" s="115"/>
      <c r="E275" s="115"/>
      <c r="F275" s="115"/>
      <c r="G275" s="115"/>
      <c r="H275" s="115"/>
      <c r="I275" s="94"/>
      <c r="J275" s="94"/>
      <c r="K275" s="115"/>
    </row>
    <row r="276" spans="2:11">
      <c r="B276" s="93"/>
      <c r="C276" s="115"/>
      <c r="D276" s="115"/>
      <c r="E276" s="115"/>
      <c r="F276" s="115"/>
      <c r="G276" s="115"/>
      <c r="H276" s="115"/>
      <c r="I276" s="94"/>
      <c r="J276" s="94"/>
      <c r="K276" s="115"/>
    </row>
    <row r="277" spans="2:11">
      <c r="B277" s="93"/>
      <c r="C277" s="115"/>
      <c r="D277" s="115"/>
      <c r="E277" s="115"/>
      <c r="F277" s="115"/>
      <c r="G277" s="115"/>
      <c r="H277" s="115"/>
      <c r="I277" s="94"/>
      <c r="J277" s="94"/>
      <c r="K277" s="115"/>
    </row>
    <row r="278" spans="2:11">
      <c r="B278" s="93"/>
      <c r="C278" s="115"/>
      <c r="D278" s="115"/>
      <c r="E278" s="115"/>
      <c r="F278" s="115"/>
      <c r="G278" s="115"/>
      <c r="H278" s="115"/>
      <c r="I278" s="94"/>
      <c r="J278" s="94"/>
      <c r="K278" s="115"/>
    </row>
    <row r="279" spans="2:11">
      <c r="B279" s="93"/>
      <c r="C279" s="115"/>
      <c r="D279" s="115"/>
      <c r="E279" s="115"/>
      <c r="F279" s="115"/>
      <c r="G279" s="115"/>
      <c r="H279" s="115"/>
      <c r="I279" s="94"/>
      <c r="J279" s="94"/>
      <c r="K279" s="115"/>
    </row>
    <row r="280" spans="2:11">
      <c r="B280" s="93"/>
      <c r="C280" s="115"/>
      <c r="D280" s="115"/>
      <c r="E280" s="115"/>
      <c r="F280" s="115"/>
      <c r="G280" s="115"/>
      <c r="H280" s="115"/>
      <c r="I280" s="94"/>
      <c r="J280" s="94"/>
      <c r="K280" s="115"/>
    </row>
    <row r="281" spans="2:11">
      <c r="B281" s="93"/>
      <c r="C281" s="115"/>
      <c r="D281" s="115"/>
      <c r="E281" s="115"/>
      <c r="F281" s="115"/>
      <c r="G281" s="115"/>
      <c r="H281" s="115"/>
      <c r="I281" s="94"/>
      <c r="J281" s="94"/>
      <c r="K281" s="115"/>
    </row>
    <row r="282" spans="2:11">
      <c r="B282" s="93"/>
      <c r="C282" s="115"/>
      <c r="D282" s="115"/>
      <c r="E282" s="115"/>
      <c r="F282" s="115"/>
      <c r="G282" s="115"/>
      <c r="H282" s="115"/>
      <c r="I282" s="94"/>
      <c r="J282" s="94"/>
      <c r="K282" s="115"/>
    </row>
    <row r="283" spans="2:11">
      <c r="B283" s="93"/>
      <c r="C283" s="115"/>
      <c r="D283" s="115"/>
      <c r="E283" s="115"/>
      <c r="F283" s="115"/>
      <c r="G283" s="115"/>
      <c r="H283" s="115"/>
      <c r="I283" s="94"/>
      <c r="J283" s="94"/>
      <c r="K283" s="115"/>
    </row>
    <row r="284" spans="2:11">
      <c r="B284" s="93"/>
      <c r="C284" s="115"/>
      <c r="D284" s="115"/>
      <c r="E284" s="115"/>
      <c r="F284" s="115"/>
      <c r="G284" s="115"/>
      <c r="H284" s="115"/>
      <c r="I284" s="94"/>
      <c r="J284" s="94"/>
      <c r="K284" s="115"/>
    </row>
    <row r="285" spans="2:11">
      <c r="B285" s="93"/>
      <c r="C285" s="115"/>
      <c r="D285" s="115"/>
      <c r="E285" s="115"/>
      <c r="F285" s="115"/>
      <c r="G285" s="115"/>
      <c r="H285" s="115"/>
      <c r="I285" s="94"/>
      <c r="J285" s="94"/>
      <c r="K285" s="115"/>
    </row>
    <row r="286" spans="2:11">
      <c r="B286" s="93"/>
      <c r="C286" s="115"/>
      <c r="D286" s="115"/>
      <c r="E286" s="115"/>
      <c r="F286" s="115"/>
      <c r="G286" s="115"/>
      <c r="H286" s="115"/>
      <c r="I286" s="94"/>
      <c r="J286" s="94"/>
      <c r="K286" s="115"/>
    </row>
    <row r="287" spans="2:11">
      <c r="B287" s="93"/>
      <c r="C287" s="115"/>
      <c r="D287" s="115"/>
      <c r="E287" s="115"/>
      <c r="F287" s="115"/>
      <c r="G287" s="115"/>
      <c r="H287" s="115"/>
      <c r="I287" s="94"/>
      <c r="J287" s="94"/>
      <c r="K287" s="115"/>
    </row>
    <row r="288" spans="2:11">
      <c r="B288" s="93"/>
      <c r="C288" s="115"/>
      <c r="D288" s="115"/>
      <c r="E288" s="115"/>
      <c r="F288" s="115"/>
      <c r="G288" s="115"/>
      <c r="H288" s="115"/>
      <c r="I288" s="94"/>
      <c r="J288" s="94"/>
      <c r="K288" s="115"/>
    </row>
    <row r="289" spans="2:11">
      <c r="B289" s="93"/>
      <c r="C289" s="115"/>
      <c r="D289" s="115"/>
      <c r="E289" s="115"/>
      <c r="F289" s="115"/>
      <c r="G289" s="115"/>
      <c r="H289" s="115"/>
      <c r="I289" s="94"/>
      <c r="J289" s="94"/>
      <c r="K289" s="115"/>
    </row>
    <row r="290" spans="2:11">
      <c r="B290" s="93"/>
      <c r="C290" s="115"/>
      <c r="D290" s="115"/>
      <c r="E290" s="115"/>
      <c r="F290" s="115"/>
      <c r="G290" s="115"/>
      <c r="H290" s="115"/>
      <c r="I290" s="94"/>
      <c r="J290" s="94"/>
      <c r="K290" s="115"/>
    </row>
    <row r="291" spans="2:11">
      <c r="B291" s="93"/>
      <c r="C291" s="115"/>
      <c r="D291" s="115"/>
      <c r="E291" s="115"/>
      <c r="F291" s="115"/>
      <c r="G291" s="115"/>
      <c r="H291" s="115"/>
      <c r="I291" s="94"/>
      <c r="J291" s="94"/>
      <c r="K291" s="115"/>
    </row>
    <row r="292" spans="2:11">
      <c r="B292" s="93"/>
      <c r="C292" s="115"/>
      <c r="D292" s="115"/>
      <c r="E292" s="115"/>
      <c r="F292" s="115"/>
      <c r="G292" s="115"/>
      <c r="H292" s="115"/>
      <c r="I292" s="94"/>
      <c r="J292" s="94"/>
      <c r="K292" s="115"/>
    </row>
    <row r="293" spans="2:11">
      <c r="B293" s="93"/>
      <c r="C293" s="115"/>
      <c r="D293" s="115"/>
      <c r="E293" s="115"/>
      <c r="F293" s="115"/>
      <c r="G293" s="115"/>
      <c r="H293" s="115"/>
      <c r="I293" s="94"/>
      <c r="J293" s="94"/>
      <c r="K293" s="115"/>
    </row>
    <row r="294" spans="2:11">
      <c r="B294" s="93"/>
      <c r="C294" s="115"/>
      <c r="D294" s="115"/>
      <c r="E294" s="115"/>
      <c r="F294" s="115"/>
      <c r="G294" s="115"/>
      <c r="H294" s="115"/>
      <c r="I294" s="94"/>
      <c r="J294" s="94"/>
      <c r="K294" s="115"/>
    </row>
    <row r="295" spans="2:11">
      <c r="B295" s="93"/>
      <c r="C295" s="115"/>
      <c r="D295" s="115"/>
      <c r="E295" s="115"/>
      <c r="F295" s="115"/>
      <c r="G295" s="115"/>
      <c r="H295" s="115"/>
      <c r="I295" s="94"/>
      <c r="J295" s="94"/>
      <c r="K295" s="115"/>
    </row>
    <row r="296" spans="2:11">
      <c r="B296" s="93"/>
      <c r="C296" s="115"/>
      <c r="D296" s="115"/>
      <c r="E296" s="115"/>
      <c r="F296" s="115"/>
      <c r="G296" s="115"/>
      <c r="H296" s="115"/>
      <c r="I296" s="94"/>
      <c r="J296" s="94"/>
      <c r="K296" s="115"/>
    </row>
    <row r="297" spans="2:11">
      <c r="B297" s="93"/>
      <c r="C297" s="115"/>
      <c r="D297" s="115"/>
      <c r="E297" s="115"/>
      <c r="F297" s="115"/>
      <c r="G297" s="115"/>
      <c r="H297" s="115"/>
      <c r="I297" s="94"/>
      <c r="J297" s="94"/>
      <c r="K297" s="115"/>
    </row>
    <row r="298" spans="2:11">
      <c r="B298" s="93"/>
      <c r="C298" s="115"/>
      <c r="D298" s="115"/>
      <c r="E298" s="115"/>
      <c r="F298" s="115"/>
      <c r="G298" s="115"/>
      <c r="H298" s="115"/>
      <c r="I298" s="94"/>
      <c r="J298" s="94"/>
      <c r="K298" s="115"/>
    </row>
    <row r="299" spans="2:11">
      <c r="B299" s="93"/>
      <c r="C299" s="115"/>
      <c r="D299" s="115"/>
      <c r="E299" s="115"/>
      <c r="F299" s="115"/>
      <c r="G299" s="115"/>
      <c r="H299" s="115"/>
      <c r="I299" s="94"/>
      <c r="J299" s="94"/>
      <c r="K299" s="115"/>
    </row>
    <row r="300" spans="2:11">
      <c r="B300" s="93"/>
      <c r="C300" s="115"/>
      <c r="D300" s="115"/>
      <c r="E300" s="115"/>
      <c r="F300" s="115"/>
      <c r="G300" s="115"/>
      <c r="H300" s="115"/>
      <c r="I300" s="94"/>
      <c r="J300" s="94"/>
      <c r="K300" s="115"/>
    </row>
    <row r="301" spans="2:11">
      <c r="B301" s="93"/>
      <c r="C301" s="115"/>
      <c r="D301" s="115"/>
      <c r="E301" s="115"/>
      <c r="F301" s="115"/>
      <c r="G301" s="115"/>
      <c r="H301" s="115"/>
      <c r="I301" s="94"/>
      <c r="J301" s="94"/>
      <c r="K301" s="115"/>
    </row>
    <row r="302" spans="2:11">
      <c r="B302" s="93"/>
      <c r="C302" s="115"/>
      <c r="D302" s="115"/>
      <c r="E302" s="115"/>
      <c r="F302" s="115"/>
      <c r="G302" s="115"/>
      <c r="H302" s="115"/>
      <c r="I302" s="94"/>
      <c r="J302" s="94"/>
      <c r="K302" s="115"/>
    </row>
    <row r="303" spans="2:11">
      <c r="B303" s="93"/>
      <c r="C303" s="115"/>
      <c r="D303" s="115"/>
      <c r="E303" s="115"/>
      <c r="F303" s="115"/>
      <c r="G303" s="115"/>
      <c r="H303" s="115"/>
      <c r="I303" s="94"/>
      <c r="J303" s="94"/>
      <c r="K303" s="115"/>
    </row>
    <row r="304" spans="2:11">
      <c r="B304" s="93"/>
      <c r="C304" s="115"/>
      <c r="D304" s="115"/>
      <c r="E304" s="115"/>
      <c r="F304" s="115"/>
      <c r="G304" s="115"/>
      <c r="H304" s="115"/>
      <c r="I304" s="94"/>
      <c r="J304" s="94"/>
      <c r="K304" s="115"/>
    </row>
    <row r="305" spans="2:11">
      <c r="B305" s="93"/>
      <c r="C305" s="115"/>
      <c r="D305" s="115"/>
      <c r="E305" s="115"/>
      <c r="F305" s="115"/>
      <c r="G305" s="115"/>
      <c r="H305" s="115"/>
      <c r="I305" s="94"/>
      <c r="J305" s="94"/>
      <c r="K305" s="115"/>
    </row>
    <row r="306" spans="2:11">
      <c r="B306" s="93"/>
      <c r="C306" s="115"/>
      <c r="D306" s="115"/>
      <c r="E306" s="115"/>
      <c r="F306" s="115"/>
      <c r="G306" s="115"/>
      <c r="H306" s="115"/>
      <c r="I306" s="94"/>
      <c r="J306" s="94"/>
      <c r="K306" s="115"/>
    </row>
    <row r="307" spans="2:11">
      <c r="B307" s="93"/>
      <c r="C307" s="115"/>
      <c r="D307" s="115"/>
      <c r="E307" s="115"/>
      <c r="F307" s="115"/>
      <c r="G307" s="115"/>
      <c r="H307" s="115"/>
      <c r="I307" s="94"/>
      <c r="J307" s="94"/>
      <c r="K307" s="115"/>
    </row>
    <row r="308" spans="2:11">
      <c r="B308" s="93"/>
      <c r="C308" s="115"/>
      <c r="D308" s="115"/>
      <c r="E308" s="115"/>
      <c r="F308" s="115"/>
      <c r="G308" s="115"/>
      <c r="H308" s="115"/>
      <c r="I308" s="94"/>
      <c r="J308" s="94"/>
      <c r="K308" s="115"/>
    </row>
    <row r="309" spans="2:11">
      <c r="B309" s="93"/>
      <c r="C309" s="115"/>
      <c r="D309" s="115"/>
      <c r="E309" s="115"/>
      <c r="F309" s="115"/>
      <c r="G309" s="115"/>
      <c r="H309" s="115"/>
      <c r="I309" s="94"/>
      <c r="J309" s="94"/>
      <c r="K309" s="115"/>
    </row>
    <row r="310" spans="2:11">
      <c r="B310" s="93"/>
      <c r="C310" s="115"/>
      <c r="D310" s="115"/>
      <c r="E310" s="115"/>
      <c r="F310" s="115"/>
      <c r="G310" s="115"/>
      <c r="H310" s="115"/>
      <c r="I310" s="94"/>
      <c r="J310" s="94"/>
      <c r="K310" s="115"/>
    </row>
    <row r="311" spans="2:11">
      <c r="B311" s="93"/>
      <c r="C311" s="115"/>
      <c r="D311" s="115"/>
      <c r="E311" s="115"/>
      <c r="F311" s="115"/>
      <c r="G311" s="115"/>
      <c r="H311" s="115"/>
      <c r="I311" s="94"/>
      <c r="J311" s="94"/>
      <c r="K311" s="115"/>
    </row>
    <row r="312" spans="2:11">
      <c r="B312" s="93"/>
      <c r="C312" s="115"/>
      <c r="D312" s="115"/>
      <c r="E312" s="115"/>
      <c r="F312" s="115"/>
      <c r="G312" s="115"/>
      <c r="H312" s="115"/>
      <c r="I312" s="94"/>
      <c r="J312" s="94"/>
      <c r="K312" s="115"/>
    </row>
    <row r="313" spans="2:11">
      <c r="B313" s="93"/>
      <c r="C313" s="115"/>
      <c r="D313" s="115"/>
      <c r="E313" s="115"/>
      <c r="F313" s="115"/>
      <c r="G313" s="115"/>
      <c r="H313" s="115"/>
      <c r="I313" s="94"/>
      <c r="J313" s="94"/>
      <c r="K313" s="115"/>
    </row>
    <row r="314" spans="2:11">
      <c r="B314" s="93"/>
      <c r="C314" s="115"/>
      <c r="D314" s="115"/>
      <c r="E314" s="115"/>
      <c r="F314" s="115"/>
      <c r="G314" s="115"/>
      <c r="H314" s="115"/>
      <c r="I314" s="94"/>
      <c r="J314" s="94"/>
      <c r="K314" s="115"/>
    </row>
    <row r="315" spans="2:11">
      <c r="B315" s="93"/>
      <c r="C315" s="115"/>
      <c r="D315" s="115"/>
      <c r="E315" s="115"/>
      <c r="F315" s="115"/>
      <c r="G315" s="115"/>
      <c r="H315" s="115"/>
      <c r="I315" s="94"/>
      <c r="J315" s="94"/>
      <c r="K315" s="115"/>
    </row>
    <row r="316" spans="2:11">
      <c r="B316" s="93"/>
      <c r="C316" s="115"/>
      <c r="D316" s="115"/>
      <c r="E316" s="115"/>
      <c r="F316" s="115"/>
      <c r="G316" s="115"/>
      <c r="H316" s="115"/>
      <c r="I316" s="94"/>
      <c r="J316" s="94"/>
      <c r="K316" s="115"/>
    </row>
    <row r="317" spans="2:11">
      <c r="B317" s="93"/>
      <c r="C317" s="115"/>
      <c r="D317" s="115"/>
      <c r="E317" s="115"/>
      <c r="F317" s="115"/>
      <c r="G317" s="115"/>
      <c r="H317" s="115"/>
      <c r="I317" s="94"/>
      <c r="J317" s="94"/>
      <c r="K317" s="115"/>
    </row>
    <row r="318" spans="2:11">
      <c r="B318" s="93"/>
      <c r="C318" s="115"/>
      <c r="D318" s="115"/>
      <c r="E318" s="115"/>
      <c r="F318" s="115"/>
      <c r="G318" s="115"/>
      <c r="H318" s="115"/>
      <c r="I318" s="94"/>
      <c r="J318" s="94"/>
      <c r="K318" s="115"/>
    </row>
    <row r="319" spans="2:11">
      <c r="B319" s="93"/>
      <c r="C319" s="115"/>
      <c r="D319" s="115"/>
      <c r="E319" s="115"/>
      <c r="F319" s="115"/>
      <c r="G319" s="115"/>
      <c r="H319" s="115"/>
      <c r="I319" s="94"/>
      <c r="J319" s="94"/>
      <c r="K319" s="115"/>
    </row>
    <row r="320" spans="2:11">
      <c r="B320" s="93"/>
      <c r="C320" s="115"/>
      <c r="D320" s="115"/>
      <c r="E320" s="115"/>
      <c r="F320" s="115"/>
      <c r="G320" s="115"/>
      <c r="H320" s="115"/>
      <c r="I320" s="94"/>
      <c r="J320" s="94"/>
      <c r="K320" s="115"/>
    </row>
    <row r="321" spans="2:11">
      <c r="B321" s="93"/>
      <c r="C321" s="115"/>
      <c r="D321" s="115"/>
      <c r="E321" s="115"/>
      <c r="F321" s="115"/>
      <c r="G321" s="115"/>
      <c r="H321" s="115"/>
      <c r="I321" s="94"/>
      <c r="J321" s="94"/>
      <c r="K321" s="115"/>
    </row>
    <row r="322" spans="2:11">
      <c r="B322" s="93"/>
      <c r="C322" s="115"/>
      <c r="D322" s="115"/>
      <c r="E322" s="115"/>
      <c r="F322" s="115"/>
      <c r="G322" s="115"/>
      <c r="H322" s="115"/>
      <c r="I322" s="94"/>
      <c r="J322" s="94"/>
      <c r="K322" s="115"/>
    </row>
    <row r="323" spans="2:11">
      <c r="B323" s="93"/>
      <c r="C323" s="115"/>
      <c r="D323" s="115"/>
      <c r="E323" s="115"/>
      <c r="F323" s="115"/>
      <c r="G323" s="115"/>
      <c r="H323" s="115"/>
      <c r="I323" s="94"/>
      <c r="J323" s="94"/>
      <c r="K323" s="115"/>
    </row>
    <row r="324" spans="2:11">
      <c r="B324" s="93"/>
      <c r="C324" s="115"/>
      <c r="D324" s="115"/>
      <c r="E324" s="115"/>
      <c r="F324" s="115"/>
      <c r="G324" s="115"/>
      <c r="H324" s="115"/>
      <c r="I324" s="94"/>
      <c r="J324" s="94"/>
      <c r="K324" s="115"/>
    </row>
    <row r="325" spans="2:11">
      <c r="B325" s="93"/>
      <c r="C325" s="115"/>
      <c r="D325" s="115"/>
      <c r="E325" s="115"/>
      <c r="F325" s="115"/>
      <c r="G325" s="115"/>
      <c r="H325" s="115"/>
      <c r="I325" s="94"/>
      <c r="J325" s="94"/>
      <c r="K325" s="115"/>
    </row>
    <row r="326" spans="2:11">
      <c r="B326" s="93"/>
      <c r="C326" s="115"/>
      <c r="D326" s="115"/>
      <c r="E326" s="115"/>
      <c r="F326" s="115"/>
      <c r="G326" s="115"/>
      <c r="H326" s="115"/>
      <c r="I326" s="94"/>
      <c r="J326" s="94"/>
      <c r="K326" s="115"/>
    </row>
    <row r="327" spans="2:11">
      <c r="B327" s="93"/>
      <c r="C327" s="115"/>
      <c r="D327" s="115"/>
      <c r="E327" s="115"/>
      <c r="F327" s="115"/>
      <c r="G327" s="115"/>
      <c r="H327" s="115"/>
      <c r="I327" s="94"/>
      <c r="J327" s="94"/>
      <c r="K327" s="115"/>
    </row>
    <row r="328" spans="2:11">
      <c r="B328" s="93"/>
      <c r="C328" s="115"/>
      <c r="D328" s="115"/>
      <c r="E328" s="115"/>
      <c r="F328" s="115"/>
      <c r="G328" s="115"/>
      <c r="H328" s="115"/>
      <c r="I328" s="94"/>
      <c r="J328" s="94"/>
      <c r="K328" s="115"/>
    </row>
    <row r="329" spans="2:11">
      <c r="B329" s="93"/>
      <c r="C329" s="115"/>
      <c r="D329" s="115"/>
      <c r="E329" s="115"/>
      <c r="F329" s="115"/>
      <c r="G329" s="115"/>
      <c r="H329" s="115"/>
      <c r="I329" s="94"/>
      <c r="J329" s="94"/>
      <c r="K329" s="115"/>
    </row>
    <row r="330" spans="2:11">
      <c r="B330" s="93"/>
      <c r="C330" s="115"/>
      <c r="D330" s="115"/>
      <c r="E330" s="115"/>
      <c r="F330" s="115"/>
      <c r="G330" s="115"/>
      <c r="H330" s="115"/>
      <c r="I330" s="94"/>
      <c r="J330" s="94"/>
      <c r="K330" s="115"/>
    </row>
    <row r="331" spans="2:11">
      <c r="B331" s="93"/>
      <c r="C331" s="115"/>
      <c r="D331" s="115"/>
      <c r="E331" s="115"/>
      <c r="F331" s="115"/>
      <c r="G331" s="115"/>
      <c r="H331" s="115"/>
      <c r="I331" s="94"/>
      <c r="J331" s="94"/>
      <c r="K331" s="115"/>
    </row>
    <row r="332" spans="2:11">
      <c r="B332" s="93"/>
      <c r="C332" s="115"/>
      <c r="D332" s="115"/>
      <c r="E332" s="115"/>
      <c r="F332" s="115"/>
      <c r="G332" s="115"/>
      <c r="H332" s="115"/>
      <c r="I332" s="94"/>
      <c r="J332" s="94"/>
      <c r="K332" s="115"/>
    </row>
    <row r="333" spans="2:11">
      <c r="B333" s="93"/>
      <c r="C333" s="115"/>
      <c r="D333" s="115"/>
      <c r="E333" s="115"/>
      <c r="F333" s="115"/>
      <c r="G333" s="115"/>
      <c r="H333" s="115"/>
      <c r="I333" s="94"/>
      <c r="J333" s="94"/>
      <c r="K333" s="115"/>
    </row>
    <row r="334" spans="2:11">
      <c r="B334" s="93"/>
      <c r="C334" s="115"/>
      <c r="D334" s="115"/>
      <c r="E334" s="115"/>
      <c r="F334" s="115"/>
      <c r="G334" s="115"/>
      <c r="H334" s="115"/>
      <c r="I334" s="94"/>
      <c r="J334" s="94"/>
      <c r="K334" s="115"/>
    </row>
    <row r="335" spans="2:11">
      <c r="B335" s="93"/>
      <c r="C335" s="115"/>
      <c r="D335" s="115"/>
      <c r="E335" s="115"/>
      <c r="F335" s="115"/>
      <c r="G335" s="115"/>
      <c r="H335" s="115"/>
      <c r="I335" s="94"/>
      <c r="J335" s="94"/>
      <c r="K335" s="115"/>
    </row>
    <row r="336" spans="2:11">
      <c r="B336" s="93"/>
      <c r="C336" s="115"/>
      <c r="D336" s="115"/>
      <c r="E336" s="115"/>
      <c r="F336" s="115"/>
      <c r="G336" s="115"/>
      <c r="H336" s="115"/>
      <c r="I336" s="94"/>
      <c r="J336" s="94"/>
      <c r="K336" s="115"/>
    </row>
    <row r="337" spans="2:11">
      <c r="B337" s="93"/>
      <c r="C337" s="115"/>
      <c r="D337" s="115"/>
      <c r="E337" s="115"/>
      <c r="F337" s="115"/>
      <c r="G337" s="115"/>
      <c r="H337" s="115"/>
      <c r="I337" s="94"/>
      <c r="J337" s="94"/>
      <c r="K337" s="115"/>
    </row>
    <row r="338" spans="2:11">
      <c r="B338" s="93"/>
      <c r="C338" s="115"/>
      <c r="D338" s="115"/>
      <c r="E338" s="115"/>
      <c r="F338" s="115"/>
      <c r="G338" s="115"/>
      <c r="H338" s="115"/>
      <c r="I338" s="94"/>
      <c r="J338" s="94"/>
      <c r="K338" s="115"/>
    </row>
    <row r="339" spans="2:11">
      <c r="B339" s="93"/>
      <c r="C339" s="115"/>
      <c r="D339" s="115"/>
      <c r="E339" s="115"/>
      <c r="F339" s="115"/>
      <c r="G339" s="115"/>
      <c r="H339" s="115"/>
      <c r="I339" s="94"/>
      <c r="J339" s="94"/>
      <c r="K339" s="115"/>
    </row>
    <row r="340" spans="2:11">
      <c r="B340" s="93"/>
      <c r="C340" s="115"/>
      <c r="D340" s="115"/>
      <c r="E340" s="115"/>
      <c r="F340" s="115"/>
      <c r="G340" s="115"/>
      <c r="H340" s="115"/>
      <c r="I340" s="94"/>
      <c r="J340" s="94"/>
      <c r="K340" s="115"/>
    </row>
    <row r="341" spans="2:11">
      <c r="B341" s="93"/>
      <c r="C341" s="115"/>
      <c r="D341" s="115"/>
      <c r="E341" s="115"/>
      <c r="F341" s="115"/>
      <c r="G341" s="115"/>
      <c r="H341" s="115"/>
      <c r="I341" s="94"/>
      <c r="J341" s="94"/>
      <c r="K341" s="115"/>
    </row>
    <row r="342" spans="2:11">
      <c r="B342" s="93"/>
      <c r="C342" s="115"/>
      <c r="D342" s="115"/>
      <c r="E342" s="115"/>
      <c r="F342" s="115"/>
      <c r="G342" s="115"/>
      <c r="H342" s="115"/>
      <c r="I342" s="94"/>
      <c r="J342" s="94"/>
      <c r="K342" s="115"/>
    </row>
    <row r="343" spans="2:11">
      <c r="B343" s="93"/>
      <c r="C343" s="115"/>
      <c r="D343" s="115"/>
      <c r="E343" s="115"/>
      <c r="F343" s="115"/>
      <c r="G343" s="115"/>
      <c r="H343" s="115"/>
      <c r="I343" s="94"/>
      <c r="J343" s="94"/>
      <c r="K343" s="115"/>
    </row>
    <row r="344" spans="2:11">
      <c r="B344" s="93"/>
      <c r="C344" s="115"/>
      <c r="D344" s="115"/>
      <c r="E344" s="115"/>
      <c r="F344" s="115"/>
      <c r="G344" s="115"/>
      <c r="H344" s="115"/>
      <c r="I344" s="94"/>
      <c r="J344" s="94"/>
      <c r="K344" s="115"/>
    </row>
    <row r="345" spans="2:11">
      <c r="B345" s="93"/>
      <c r="C345" s="115"/>
      <c r="D345" s="115"/>
      <c r="E345" s="115"/>
      <c r="F345" s="115"/>
      <c r="G345" s="115"/>
      <c r="H345" s="115"/>
      <c r="I345" s="94"/>
      <c r="J345" s="94"/>
      <c r="K345" s="115"/>
    </row>
    <row r="346" spans="2:11">
      <c r="B346" s="93"/>
      <c r="C346" s="115"/>
      <c r="D346" s="115"/>
      <c r="E346" s="115"/>
      <c r="F346" s="115"/>
      <c r="G346" s="115"/>
      <c r="H346" s="115"/>
      <c r="I346" s="94"/>
      <c r="J346" s="94"/>
      <c r="K346" s="115"/>
    </row>
    <row r="347" spans="2:11">
      <c r="B347" s="93"/>
      <c r="C347" s="115"/>
      <c r="D347" s="115"/>
      <c r="E347" s="115"/>
      <c r="F347" s="115"/>
      <c r="G347" s="115"/>
      <c r="H347" s="115"/>
      <c r="I347" s="94"/>
      <c r="J347" s="94"/>
      <c r="K347" s="115"/>
    </row>
    <row r="348" spans="2:11">
      <c r="B348" s="93"/>
      <c r="C348" s="115"/>
      <c r="D348" s="115"/>
      <c r="E348" s="115"/>
      <c r="F348" s="115"/>
      <c r="G348" s="115"/>
      <c r="H348" s="115"/>
      <c r="I348" s="94"/>
      <c r="J348" s="94"/>
      <c r="K348" s="115"/>
    </row>
    <row r="349" spans="2:11">
      <c r="B349" s="93"/>
      <c r="C349" s="115"/>
      <c r="D349" s="115"/>
      <c r="E349" s="115"/>
      <c r="F349" s="115"/>
      <c r="G349" s="115"/>
      <c r="H349" s="115"/>
      <c r="I349" s="94"/>
      <c r="J349" s="94"/>
      <c r="K349" s="115"/>
    </row>
    <row r="350" spans="2:11">
      <c r="B350" s="93"/>
      <c r="C350" s="115"/>
      <c r="D350" s="115"/>
      <c r="E350" s="115"/>
      <c r="F350" s="115"/>
      <c r="G350" s="115"/>
      <c r="H350" s="115"/>
      <c r="I350" s="94"/>
      <c r="J350" s="94"/>
      <c r="K350" s="115"/>
    </row>
    <row r="351" spans="2:11">
      <c r="B351" s="93"/>
      <c r="C351" s="115"/>
      <c r="D351" s="115"/>
      <c r="E351" s="115"/>
      <c r="F351" s="115"/>
      <c r="G351" s="115"/>
      <c r="H351" s="115"/>
      <c r="I351" s="94"/>
      <c r="J351" s="94"/>
      <c r="K351" s="115"/>
    </row>
    <row r="352" spans="2:11">
      <c r="B352" s="93"/>
      <c r="C352" s="115"/>
      <c r="D352" s="115"/>
      <c r="E352" s="115"/>
      <c r="F352" s="115"/>
      <c r="G352" s="115"/>
      <c r="H352" s="115"/>
      <c r="I352" s="94"/>
      <c r="J352" s="94"/>
      <c r="K352" s="115"/>
    </row>
    <row r="353" spans="2:11">
      <c r="B353" s="93"/>
      <c r="C353" s="115"/>
      <c r="D353" s="115"/>
      <c r="E353" s="115"/>
      <c r="F353" s="115"/>
      <c r="G353" s="115"/>
      <c r="H353" s="115"/>
      <c r="I353" s="94"/>
      <c r="J353" s="94"/>
      <c r="K353" s="115"/>
    </row>
    <row r="354" spans="2:11">
      <c r="B354" s="93"/>
      <c r="C354" s="115"/>
      <c r="D354" s="115"/>
      <c r="E354" s="115"/>
      <c r="F354" s="115"/>
      <c r="G354" s="115"/>
      <c r="H354" s="115"/>
      <c r="I354" s="94"/>
      <c r="J354" s="94"/>
      <c r="K354" s="115"/>
    </row>
    <row r="355" spans="2:11">
      <c r="B355" s="93"/>
      <c r="C355" s="115"/>
      <c r="D355" s="115"/>
      <c r="E355" s="115"/>
      <c r="F355" s="115"/>
      <c r="G355" s="115"/>
      <c r="H355" s="115"/>
      <c r="I355" s="94"/>
      <c r="J355" s="94"/>
      <c r="K355" s="115"/>
    </row>
    <row r="356" spans="2:11">
      <c r="B356" s="93"/>
      <c r="C356" s="115"/>
      <c r="D356" s="115"/>
      <c r="E356" s="115"/>
      <c r="F356" s="115"/>
      <c r="G356" s="115"/>
      <c r="H356" s="115"/>
      <c r="I356" s="94"/>
      <c r="J356" s="94"/>
      <c r="K356" s="115"/>
    </row>
    <row r="357" spans="2:11">
      <c r="B357" s="93"/>
      <c r="C357" s="115"/>
      <c r="D357" s="115"/>
      <c r="E357" s="115"/>
      <c r="F357" s="115"/>
      <c r="G357" s="115"/>
      <c r="H357" s="115"/>
      <c r="I357" s="94"/>
      <c r="J357" s="94"/>
      <c r="K357" s="115"/>
    </row>
    <row r="358" spans="2:11">
      <c r="B358" s="93"/>
      <c r="C358" s="115"/>
      <c r="D358" s="115"/>
      <c r="E358" s="115"/>
      <c r="F358" s="115"/>
      <c r="G358" s="115"/>
      <c r="H358" s="115"/>
      <c r="I358" s="94"/>
      <c r="J358" s="94"/>
      <c r="K358" s="115"/>
    </row>
    <row r="359" spans="2:11">
      <c r="B359" s="93"/>
      <c r="C359" s="115"/>
      <c r="D359" s="115"/>
      <c r="E359" s="115"/>
      <c r="F359" s="115"/>
      <c r="G359" s="115"/>
      <c r="H359" s="115"/>
      <c r="I359" s="94"/>
      <c r="J359" s="94"/>
      <c r="K359" s="115"/>
    </row>
    <row r="360" spans="2:11">
      <c r="B360" s="93"/>
      <c r="C360" s="115"/>
      <c r="D360" s="115"/>
      <c r="E360" s="115"/>
      <c r="F360" s="115"/>
      <c r="G360" s="115"/>
      <c r="H360" s="115"/>
      <c r="I360" s="94"/>
      <c r="J360" s="94"/>
      <c r="K360" s="115"/>
    </row>
    <row r="361" spans="2:11">
      <c r="B361" s="93"/>
      <c r="C361" s="115"/>
      <c r="D361" s="115"/>
      <c r="E361" s="115"/>
      <c r="F361" s="115"/>
      <c r="G361" s="115"/>
      <c r="H361" s="115"/>
      <c r="I361" s="94"/>
      <c r="J361" s="94"/>
      <c r="K361" s="115"/>
    </row>
    <row r="362" spans="2:11">
      <c r="B362" s="93"/>
      <c r="C362" s="115"/>
      <c r="D362" s="115"/>
      <c r="E362" s="115"/>
      <c r="F362" s="115"/>
      <c r="G362" s="115"/>
      <c r="H362" s="115"/>
      <c r="I362" s="94"/>
      <c r="J362" s="94"/>
      <c r="K362" s="115"/>
    </row>
    <row r="363" spans="2:11">
      <c r="B363" s="93"/>
      <c r="C363" s="115"/>
      <c r="D363" s="115"/>
      <c r="E363" s="115"/>
      <c r="F363" s="115"/>
      <c r="G363" s="115"/>
      <c r="H363" s="115"/>
      <c r="I363" s="94"/>
      <c r="J363" s="94"/>
      <c r="K363" s="115"/>
    </row>
    <row r="364" spans="2:11">
      <c r="B364" s="93"/>
      <c r="C364" s="115"/>
      <c r="D364" s="115"/>
      <c r="E364" s="115"/>
      <c r="F364" s="115"/>
      <c r="G364" s="115"/>
      <c r="H364" s="115"/>
      <c r="I364" s="94"/>
      <c r="J364" s="94"/>
      <c r="K364" s="115"/>
    </row>
    <row r="365" spans="2:11">
      <c r="B365" s="93"/>
      <c r="C365" s="115"/>
      <c r="D365" s="115"/>
      <c r="E365" s="115"/>
      <c r="F365" s="115"/>
      <c r="G365" s="115"/>
      <c r="H365" s="115"/>
      <c r="I365" s="94"/>
      <c r="J365" s="94"/>
      <c r="K365" s="115"/>
    </row>
    <row r="366" spans="2:11">
      <c r="B366" s="93"/>
      <c r="C366" s="115"/>
      <c r="D366" s="115"/>
      <c r="E366" s="115"/>
      <c r="F366" s="115"/>
      <c r="G366" s="115"/>
      <c r="H366" s="115"/>
      <c r="I366" s="94"/>
      <c r="J366" s="94"/>
      <c r="K366" s="115"/>
    </row>
    <row r="367" spans="2:11">
      <c r="B367" s="93"/>
      <c r="C367" s="115"/>
      <c r="D367" s="115"/>
      <c r="E367" s="115"/>
      <c r="F367" s="115"/>
      <c r="G367" s="115"/>
      <c r="H367" s="115"/>
      <c r="I367" s="94"/>
      <c r="J367" s="94"/>
      <c r="K367" s="115"/>
    </row>
    <row r="368" spans="2:11">
      <c r="B368" s="93"/>
      <c r="C368" s="115"/>
      <c r="D368" s="115"/>
      <c r="E368" s="115"/>
      <c r="F368" s="115"/>
      <c r="G368" s="115"/>
      <c r="H368" s="115"/>
      <c r="I368" s="94"/>
      <c r="J368" s="94"/>
      <c r="K368" s="115"/>
    </row>
    <row r="369" spans="2:11">
      <c r="B369" s="93"/>
      <c r="C369" s="115"/>
      <c r="D369" s="115"/>
      <c r="E369" s="115"/>
      <c r="F369" s="115"/>
      <c r="G369" s="115"/>
      <c r="H369" s="115"/>
      <c r="I369" s="94"/>
      <c r="J369" s="94"/>
      <c r="K369" s="115"/>
    </row>
    <row r="370" spans="2:11">
      <c r="B370" s="93"/>
      <c r="C370" s="115"/>
      <c r="D370" s="115"/>
      <c r="E370" s="115"/>
      <c r="F370" s="115"/>
      <c r="G370" s="115"/>
      <c r="H370" s="115"/>
      <c r="I370" s="94"/>
      <c r="J370" s="94"/>
      <c r="K370" s="115"/>
    </row>
    <row r="371" spans="2:11">
      <c r="B371" s="93"/>
      <c r="C371" s="115"/>
      <c r="D371" s="115"/>
      <c r="E371" s="115"/>
      <c r="F371" s="115"/>
      <c r="G371" s="115"/>
      <c r="H371" s="115"/>
      <c r="I371" s="94"/>
      <c r="J371" s="94"/>
      <c r="K371" s="115"/>
    </row>
    <row r="372" spans="2:11">
      <c r="B372" s="93"/>
      <c r="C372" s="115"/>
      <c r="D372" s="115"/>
      <c r="E372" s="115"/>
      <c r="F372" s="115"/>
      <c r="G372" s="115"/>
      <c r="H372" s="115"/>
      <c r="I372" s="94"/>
      <c r="J372" s="94"/>
      <c r="K372" s="115"/>
    </row>
    <row r="373" spans="2:11">
      <c r="B373" s="93"/>
      <c r="C373" s="115"/>
      <c r="D373" s="115"/>
      <c r="E373" s="115"/>
      <c r="F373" s="115"/>
      <c r="G373" s="115"/>
      <c r="H373" s="115"/>
      <c r="I373" s="94"/>
      <c r="J373" s="94"/>
      <c r="K373" s="115"/>
    </row>
    <row r="374" spans="2:11">
      <c r="B374" s="93"/>
      <c r="C374" s="115"/>
      <c r="D374" s="115"/>
      <c r="E374" s="115"/>
      <c r="F374" s="115"/>
      <c r="G374" s="115"/>
      <c r="H374" s="115"/>
      <c r="I374" s="94"/>
      <c r="J374" s="94"/>
      <c r="K374" s="115"/>
    </row>
    <row r="375" spans="2:11">
      <c r="B375" s="93"/>
      <c r="C375" s="115"/>
      <c r="D375" s="115"/>
      <c r="E375" s="115"/>
      <c r="F375" s="115"/>
      <c r="G375" s="115"/>
      <c r="H375" s="115"/>
      <c r="I375" s="94"/>
      <c r="J375" s="94"/>
      <c r="K375" s="115"/>
    </row>
    <row r="376" spans="2:11">
      <c r="B376" s="93"/>
      <c r="C376" s="115"/>
      <c r="D376" s="115"/>
      <c r="E376" s="115"/>
      <c r="F376" s="115"/>
      <c r="G376" s="115"/>
      <c r="H376" s="115"/>
      <c r="I376" s="94"/>
      <c r="J376" s="94"/>
      <c r="K376" s="115"/>
    </row>
    <row r="377" spans="2:11">
      <c r="B377" s="93"/>
      <c r="C377" s="115"/>
      <c r="D377" s="115"/>
      <c r="E377" s="115"/>
      <c r="F377" s="115"/>
      <c r="G377" s="115"/>
      <c r="H377" s="115"/>
      <c r="I377" s="94"/>
      <c r="J377" s="94"/>
      <c r="K377" s="115"/>
    </row>
    <row r="378" spans="2:11">
      <c r="B378" s="93"/>
      <c r="C378" s="115"/>
      <c r="D378" s="115"/>
      <c r="E378" s="115"/>
      <c r="F378" s="115"/>
      <c r="G378" s="115"/>
      <c r="H378" s="115"/>
      <c r="I378" s="94"/>
      <c r="J378" s="94"/>
      <c r="K378" s="115"/>
    </row>
    <row r="379" spans="2:11">
      <c r="B379" s="93"/>
      <c r="C379" s="115"/>
      <c r="D379" s="115"/>
      <c r="E379" s="115"/>
      <c r="F379" s="115"/>
      <c r="G379" s="115"/>
      <c r="H379" s="115"/>
      <c r="I379" s="94"/>
      <c r="J379" s="94"/>
      <c r="K379" s="115"/>
    </row>
    <row r="380" spans="2:11">
      <c r="B380" s="93"/>
      <c r="C380" s="115"/>
      <c r="D380" s="115"/>
      <c r="E380" s="115"/>
      <c r="F380" s="115"/>
      <c r="G380" s="115"/>
      <c r="H380" s="115"/>
      <c r="I380" s="94"/>
      <c r="J380" s="94"/>
      <c r="K380" s="115"/>
    </row>
    <row r="381" spans="2:11">
      <c r="B381" s="93"/>
      <c r="C381" s="115"/>
      <c r="D381" s="115"/>
      <c r="E381" s="115"/>
      <c r="F381" s="115"/>
      <c r="G381" s="115"/>
      <c r="H381" s="115"/>
      <c r="I381" s="94"/>
      <c r="J381" s="94"/>
      <c r="K381" s="115"/>
    </row>
    <row r="382" spans="2:11">
      <c r="B382" s="93"/>
      <c r="C382" s="115"/>
      <c r="D382" s="115"/>
      <c r="E382" s="115"/>
      <c r="F382" s="115"/>
      <c r="G382" s="115"/>
      <c r="H382" s="115"/>
      <c r="I382" s="94"/>
      <c r="J382" s="94"/>
      <c r="K382" s="115"/>
    </row>
    <row r="383" spans="2:11">
      <c r="B383" s="93"/>
      <c r="C383" s="115"/>
      <c r="D383" s="115"/>
      <c r="E383" s="115"/>
      <c r="F383" s="115"/>
      <c r="G383" s="115"/>
      <c r="H383" s="115"/>
      <c r="I383" s="94"/>
      <c r="J383" s="94"/>
      <c r="K383" s="115"/>
    </row>
    <row r="384" spans="2:11">
      <c r="B384" s="93"/>
      <c r="C384" s="115"/>
      <c r="D384" s="115"/>
      <c r="E384" s="115"/>
      <c r="F384" s="115"/>
      <c r="G384" s="115"/>
      <c r="H384" s="115"/>
      <c r="I384" s="94"/>
      <c r="J384" s="94"/>
      <c r="K384" s="115"/>
    </row>
    <row r="385" spans="2:11">
      <c r="B385" s="93"/>
      <c r="C385" s="115"/>
      <c r="D385" s="115"/>
      <c r="E385" s="115"/>
      <c r="F385" s="115"/>
      <c r="G385" s="115"/>
      <c r="H385" s="115"/>
      <c r="I385" s="94"/>
      <c r="J385" s="94"/>
      <c r="K385" s="115"/>
    </row>
    <row r="386" spans="2:11">
      <c r="B386" s="93"/>
      <c r="C386" s="115"/>
      <c r="D386" s="115"/>
      <c r="E386" s="115"/>
      <c r="F386" s="115"/>
      <c r="G386" s="115"/>
      <c r="H386" s="115"/>
      <c r="I386" s="94"/>
      <c r="J386" s="94"/>
      <c r="K386" s="115"/>
    </row>
    <row r="387" spans="2:11">
      <c r="B387" s="93"/>
      <c r="C387" s="115"/>
      <c r="D387" s="115"/>
      <c r="E387" s="115"/>
      <c r="F387" s="115"/>
      <c r="G387" s="115"/>
      <c r="H387" s="115"/>
      <c r="I387" s="94"/>
      <c r="J387" s="94"/>
      <c r="K387" s="115"/>
    </row>
    <row r="388" spans="2:11">
      <c r="B388" s="93"/>
      <c r="C388" s="115"/>
      <c r="D388" s="115"/>
      <c r="E388" s="115"/>
      <c r="F388" s="115"/>
      <c r="G388" s="115"/>
      <c r="H388" s="115"/>
      <c r="I388" s="94"/>
      <c r="J388" s="94"/>
      <c r="K388" s="115"/>
    </row>
    <row r="389" spans="2:11">
      <c r="B389" s="93"/>
      <c r="C389" s="115"/>
      <c r="D389" s="115"/>
      <c r="E389" s="115"/>
      <c r="F389" s="115"/>
      <c r="G389" s="115"/>
      <c r="H389" s="115"/>
      <c r="I389" s="94"/>
      <c r="J389" s="94"/>
      <c r="K389" s="115"/>
    </row>
    <row r="390" spans="2:11">
      <c r="B390" s="93"/>
      <c r="C390" s="115"/>
      <c r="D390" s="115"/>
      <c r="E390" s="115"/>
      <c r="F390" s="115"/>
      <c r="G390" s="115"/>
      <c r="H390" s="115"/>
      <c r="I390" s="94"/>
      <c r="J390" s="94"/>
      <c r="K390" s="115"/>
    </row>
    <row r="391" spans="2:11">
      <c r="B391" s="93"/>
      <c r="C391" s="115"/>
      <c r="D391" s="115"/>
      <c r="E391" s="115"/>
      <c r="F391" s="115"/>
      <c r="G391" s="115"/>
      <c r="H391" s="115"/>
      <c r="I391" s="94"/>
      <c r="J391" s="94"/>
      <c r="K391" s="115"/>
    </row>
    <row r="392" spans="2:11">
      <c r="B392" s="93"/>
      <c r="C392" s="115"/>
      <c r="D392" s="115"/>
      <c r="E392" s="115"/>
      <c r="F392" s="115"/>
      <c r="G392" s="115"/>
      <c r="H392" s="115"/>
      <c r="I392" s="94"/>
      <c r="J392" s="94"/>
      <c r="K392" s="115"/>
    </row>
    <row r="393" spans="2:11">
      <c r="B393" s="93"/>
      <c r="C393" s="115"/>
      <c r="D393" s="115"/>
      <c r="E393" s="115"/>
      <c r="F393" s="115"/>
      <c r="G393" s="115"/>
      <c r="H393" s="115"/>
      <c r="I393" s="94"/>
      <c r="J393" s="94"/>
      <c r="K393" s="115"/>
    </row>
    <row r="394" spans="2:11">
      <c r="B394" s="93"/>
      <c r="C394" s="115"/>
      <c r="D394" s="115"/>
      <c r="E394" s="115"/>
      <c r="F394" s="115"/>
      <c r="G394" s="115"/>
      <c r="H394" s="115"/>
      <c r="I394" s="94"/>
      <c r="J394" s="94"/>
      <c r="K394" s="115"/>
    </row>
    <row r="395" spans="2:11">
      <c r="B395" s="93"/>
      <c r="C395" s="115"/>
      <c r="D395" s="115"/>
      <c r="E395" s="115"/>
      <c r="F395" s="115"/>
      <c r="G395" s="115"/>
      <c r="H395" s="115"/>
      <c r="I395" s="94"/>
      <c r="J395" s="94"/>
      <c r="K395" s="115"/>
    </row>
    <row r="396" spans="2:11">
      <c r="B396" s="93"/>
      <c r="C396" s="115"/>
      <c r="D396" s="115"/>
      <c r="E396" s="115"/>
      <c r="F396" s="115"/>
      <c r="G396" s="115"/>
      <c r="H396" s="115"/>
      <c r="I396" s="94"/>
      <c r="J396" s="94"/>
      <c r="K396" s="115"/>
    </row>
    <row r="397" spans="2:11">
      <c r="B397" s="93"/>
      <c r="C397" s="115"/>
      <c r="D397" s="115"/>
      <c r="E397" s="115"/>
      <c r="F397" s="115"/>
      <c r="G397" s="115"/>
      <c r="H397" s="115"/>
      <c r="I397" s="94"/>
      <c r="J397" s="94"/>
      <c r="K397" s="115"/>
    </row>
    <row r="398" spans="2:11">
      <c r="B398" s="93"/>
      <c r="C398" s="115"/>
      <c r="D398" s="115"/>
      <c r="E398" s="115"/>
      <c r="F398" s="115"/>
      <c r="G398" s="115"/>
      <c r="H398" s="115"/>
      <c r="I398" s="94"/>
      <c r="J398" s="94"/>
      <c r="K398" s="115"/>
    </row>
    <row r="399" spans="2:11">
      <c r="B399" s="93"/>
      <c r="C399" s="115"/>
      <c r="D399" s="115"/>
      <c r="E399" s="115"/>
      <c r="F399" s="115"/>
      <c r="G399" s="115"/>
      <c r="H399" s="115"/>
      <c r="I399" s="94"/>
      <c r="J399" s="94"/>
      <c r="K399" s="115"/>
    </row>
    <row r="400" spans="2:11">
      <c r="B400" s="93"/>
      <c r="C400" s="115"/>
      <c r="D400" s="115"/>
      <c r="E400" s="115"/>
      <c r="F400" s="115"/>
      <c r="G400" s="115"/>
      <c r="H400" s="115"/>
      <c r="I400" s="94"/>
      <c r="J400" s="94"/>
      <c r="K400" s="115"/>
    </row>
    <row r="401" spans="2:11">
      <c r="B401" s="93"/>
      <c r="C401" s="115"/>
      <c r="D401" s="115"/>
      <c r="E401" s="115"/>
      <c r="F401" s="115"/>
      <c r="G401" s="115"/>
      <c r="H401" s="115"/>
      <c r="I401" s="94"/>
      <c r="J401" s="94"/>
      <c r="K401" s="115"/>
    </row>
    <row r="402" spans="2:11">
      <c r="B402" s="93"/>
      <c r="C402" s="115"/>
      <c r="D402" s="115"/>
      <c r="E402" s="115"/>
      <c r="F402" s="115"/>
      <c r="G402" s="115"/>
      <c r="H402" s="115"/>
      <c r="I402" s="94"/>
      <c r="J402" s="94"/>
      <c r="K402" s="115"/>
    </row>
    <row r="403" spans="2:11">
      <c r="B403" s="93"/>
      <c r="C403" s="115"/>
      <c r="D403" s="115"/>
      <c r="E403" s="115"/>
      <c r="F403" s="115"/>
      <c r="G403" s="115"/>
      <c r="H403" s="115"/>
      <c r="I403" s="94"/>
      <c r="J403" s="94"/>
      <c r="K403" s="115"/>
    </row>
    <row r="404" spans="2:11">
      <c r="B404" s="93"/>
      <c r="C404" s="115"/>
      <c r="D404" s="115"/>
      <c r="E404" s="115"/>
      <c r="F404" s="115"/>
      <c r="G404" s="115"/>
      <c r="H404" s="115"/>
      <c r="I404" s="94"/>
      <c r="J404" s="94"/>
      <c r="K404" s="115"/>
    </row>
    <row r="405" spans="2:11">
      <c r="B405" s="93"/>
      <c r="C405" s="115"/>
      <c r="D405" s="115"/>
      <c r="E405" s="115"/>
      <c r="F405" s="115"/>
      <c r="G405" s="115"/>
      <c r="H405" s="115"/>
      <c r="I405" s="94"/>
      <c r="J405" s="94"/>
      <c r="K405" s="115"/>
    </row>
    <row r="406" spans="2:11">
      <c r="B406" s="93"/>
      <c r="C406" s="115"/>
      <c r="D406" s="115"/>
      <c r="E406" s="115"/>
      <c r="F406" s="115"/>
      <c r="G406" s="115"/>
      <c r="H406" s="115"/>
      <c r="I406" s="94"/>
      <c r="J406" s="94"/>
      <c r="K406" s="115"/>
    </row>
    <row r="407" spans="2:11">
      <c r="B407" s="93"/>
      <c r="C407" s="115"/>
      <c r="D407" s="115"/>
      <c r="E407" s="115"/>
      <c r="F407" s="115"/>
      <c r="G407" s="115"/>
      <c r="H407" s="115"/>
      <c r="I407" s="94"/>
      <c r="J407" s="94"/>
      <c r="K407" s="115"/>
    </row>
    <row r="408" spans="2:11">
      <c r="B408" s="93"/>
      <c r="C408" s="115"/>
      <c r="D408" s="115"/>
      <c r="E408" s="115"/>
      <c r="F408" s="115"/>
      <c r="G408" s="115"/>
      <c r="H408" s="115"/>
      <c r="I408" s="94"/>
      <c r="J408" s="94"/>
      <c r="K408" s="115"/>
    </row>
    <row r="409" spans="2:11">
      <c r="B409" s="93"/>
      <c r="C409" s="115"/>
      <c r="D409" s="115"/>
      <c r="E409" s="115"/>
      <c r="F409" s="115"/>
      <c r="G409" s="115"/>
      <c r="H409" s="115"/>
      <c r="I409" s="94"/>
      <c r="J409" s="94"/>
      <c r="K409" s="115"/>
    </row>
    <row r="410" spans="2:11">
      <c r="B410" s="93"/>
      <c r="C410" s="115"/>
      <c r="D410" s="115"/>
      <c r="E410" s="115"/>
      <c r="F410" s="115"/>
      <c r="G410" s="115"/>
      <c r="H410" s="115"/>
      <c r="I410" s="94"/>
      <c r="J410" s="94"/>
      <c r="K410" s="115"/>
    </row>
    <row r="411" spans="2:11">
      <c r="B411" s="93"/>
      <c r="C411" s="115"/>
      <c r="D411" s="115"/>
      <c r="E411" s="115"/>
      <c r="F411" s="115"/>
      <c r="G411" s="115"/>
      <c r="H411" s="115"/>
      <c r="I411" s="94"/>
      <c r="J411" s="94"/>
      <c r="K411" s="115"/>
    </row>
    <row r="412" spans="2:11">
      <c r="B412" s="93"/>
      <c r="C412" s="115"/>
      <c r="D412" s="115"/>
      <c r="E412" s="115"/>
      <c r="F412" s="115"/>
      <c r="G412" s="115"/>
      <c r="H412" s="115"/>
      <c r="I412" s="94"/>
      <c r="J412" s="94"/>
      <c r="K412" s="115"/>
    </row>
    <row r="413" spans="2:11">
      <c r="B413" s="93"/>
      <c r="C413" s="115"/>
      <c r="D413" s="115"/>
      <c r="E413" s="115"/>
      <c r="F413" s="115"/>
      <c r="G413" s="115"/>
      <c r="H413" s="115"/>
      <c r="I413" s="94"/>
      <c r="J413" s="94"/>
      <c r="K413" s="115"/>
    </row>
    <row r="414" spans="2:11">
      <c r="B414" s="93"/>
      <c r="C414" s="115"/>
      <c r="D414" s="115"/>
      <c r="E414" s="115"/>
      <c r="F414" s="115"/>
      <c r="G414" s="115"/>
      <c r="H414" s="115"/>
      <c r="I414" s="94"/>
      <c r="J414" s="94"/>
      <c r="K414" s="115"/>
    </row>
    <row r="415" spans="2:11">
      <c r="B415" s="93"/>
      <c r="C415" s="115"/>
      <c r="D415" s="115"/>
      <c r="E415" s="115"/>
      <c r="F415" s="115"/>
      <c r="G415" s="115"/>
      <c r="H415" s="115"/>
      <c r="I415" s="94"/>
      <c r="J415" s="94"/>
      <c r="K415" s="115"/>
    </row>
    <row r="416" spans="2:11">
      <c r="B416" s="93"/>
      <c r="C416" s="115"/>
      <c r="D416" s="115"/>
      <c r="E416" s="115"/>
      <c r="F416" s="115"/>
      <c r="G416" s="115"/>
      <c r="H416" s="115"/>
      <c r="I416" s="94"/>
      <c r="J416" s="94"/>
      <c r="K416" s="115"/>
    </row>
    <row r="417" spans="2:11">
      <c r="B417" s="93"/>
      <c r="C417" s="115"/>
      <c r="D417" s="115"/>
      <c r="E417" s="115"/>
      <c r="F417" s="115"/>
      <c r="G417" s="115"/>
      <c r="H417" s="115"/>
      <c r="I417" s="94"/>
      <c r="J417" s="94"/>
      <c r="K417" s="115"/>
    </row>
    <row r="418" spans="2:11">
      <c r="B418" s="93"/>
      <c r="C418" s="115"/>
      <c r="D418" s="115"/>
      <c r="E418" s="115"/>
      <c r="F418" s="115"/>
      <c r="G418" s="115"/>
      <c r="H418" s="115"/>
      <c r="I418" s="94"/>
      <c r="J418" s="94"/>
      <c r="K418" s="115"/>
    </row>
    <row r="419" spans="2:11">
      <c r="B419" s="93"/>
      <c r="C419" s="115"/>
      <c r="D419" s="115"/>
      <c r="E419" s="115"/>
      <c r="F419" s="115"/>
      <c r="G419" s="115"/>
      <c r="H419" s="115"/>
      <c r="I419" s="94"/>
      <c r="J419" s="94"/>
      <c r="K419" s="115"/>
    </row>
    <row r="420" spans="2:11">
      <c r="B420" s="93"/>
      <c r="C420" s="115"/>
      <c r="D420" s="115"/>
      <c r="E420" s="115"/>
      <c r="F420" s="115"/>
      <c r="G420" s="115"/>
      <c r="H420" s="115"/>
      <c r="I420" s="94"/>
      <c r="J420" s="94"/>
      <c r="K420" s="115"/>
    </row>
    <row r="421" spans="2:11">
      <c r="B421" s="93"/>
      <c r="C421" s="115"/>
      <c r="D421" s="115"/>
      <c r="E421" s="115"/>
      <c r="F421" s="115"/>
      <c r="G421" s="115"/>
      <c r="H421" s="115"/>
      <c r="I421" s="94"/>
      <c r="J421" s="94"/>
      <c r="K421" s="115"/>
    </row>
    <row r="422" spans="2:11">
      <c r="B422" s="93"/>
      <c r="C422" s="115"/>
      <c r="D422" s="115"/>
      <c r="E422" s="115"/>
      <c r="F422" s="115"/>
      <c r="G422" s="115"/>
      <c r="H422" s="115"/>
      <c r="I422" s="94"/>
      <c r="J422" s="94"/>
      <c r="K422" s="115"/>
    </row>
    <row r="423" spans="2:11">
      <c r="B423" s="93"/>
      <c r="C423" s="115"/>
      <c r="D423" s="115"/>
      <c r="E423" s="115"/>
      <c r="F423" s="115"/>
      <c r="G423" s="115"/>
      <c r="H423" s="115"/>
      <c r="I423" s="94"/>
      <c r="J423" s="94"/>
      <c r="K423" s="115"/>
    </row>
    <row r="424" spans="2:11">
      <c r="B424" s="93"/>
      <c r="C424" s="115"/>
      <c r="D424" s="115"/>
      <c r="E424" s="115"/>
      <c r="F424" s="115"/>
      <c r="G424" s="115"/>
      <c r="H424" s="115"/>
      <c r="I424" s="94"/>
      <c r="J424" s="94"/>
      <c r="K424" s="115"/>
    </row>
    <row r="425" spans="2:11">
      <c r="B425" s="93"/>
      <c r="C425" s="115"/>
      <c r="D425" s="115"/>
      <c r="E425" s="115"/>
      <c r="F425" s="115"/>
      <c r="G425" s="115"/>
      <c r="H425" s="115"/>
      <c r="I425" s="94"/>
      <c r="J425" s="94"/>
      <c r="K425" s="115"/>
    </row>
    <row r="426" spans="2:11">
      <c r="B426" s="93"/>
      <c r="C426" s="115"/>
      <c r="D426" s="115"/>
      <c r="E426" s="115"/>
      <c r="F426" s="115"/>
      <c r="G426" s="115"/>
      <c r="H426" s="115"/>
      <c r="I426" s="94"/>
      <c r="J426" s="94"/>
      <c r="K426" s="115"/>
    </row>
    <row r="427" spans="2:11">
      <c r="B427" s="93"/>
      <c r="C427" s="115"/>
      <c r="D427" s="115"/>
      <c r="E427" s="115"/>
      <c r="F427" s="115"/>
      <c r="G427" s="115"/>
      <c r="H427" s="115"/>
      <c r="I427" s="94"/>
      <c r="J427" s="94"/>
      <c r="K427" s="115"/>
    </row>
    <row r="428" spans="2:11">
      <c r="B428" s="93"/>
      <c r="C428" s="115"/>
      <c r="D428" s="115"/>
      <c r="E428" s="115"/>
      <c r="F428" s="115"/>
      <c r="G428" s="115"/>
      <c r="H428" s="115"/>
      <c r="I428" s="94"/>
      <c r="J428" s="94"/>
      <c r="K428" s="115"/>
    </row>
    <row r="429" spans="2:11">
      <c r="B429" s="93"/>
      <c r="C429" s="115"/>
      <c r="D429" s="115"/>
      <c r="E429" s="115"/>
      <c r="F429" s="115"/>
      <c r="G429" s="115"/>
      <c r="H429" s="115"/>
      <c r="I429" s="94"/>
      <c r="J429" s="94"/>
      <c r="K429" s="115"/>
    </row>
    <row r="430" spans="2:11">
      <c r="B430" s="93"/>
      <c r="C430" s="115"/>
      <c r="D430" s="115"/>
      <c r="E430" s="115"/>
      <c r="F430" s="115"/>
      <c r="G430" s="115"/>
      <c r="H430" s="115"/>
      <c r="I430" s="94"/>
      <c r="J430" s="94"/>
      <c r="K430" s="115"/>
    </row>
    <row r="431" spans="2:11">
      <c r="B431" s="93"/>
      <c r="C431" s="115"/>
      <c r="D431" s="115"/>
      <c r="E431" s="115"/>
      <c r="F431" s="115"/>
      <c r="G431" s="115"/>
      <c r="H431" s="115"/>
      <c r="I431" s="94"/>
      <c r="J431" s="94"/>
      <c r="K431" s="115"/>
    </row>
    <row r="432" spans="2:11">
      <c r="B432" s="93"/>
      <c r="C432" s="115"/>
      <c r="D432" s="115"/>
      <c r="E432" s="115"/>
      <c r="F432" s="115"/>
      <c r="G432" s="115"/>
      <c r="H432" s="115"/>
      <c r="I432" s="94"/>
      <c r="J432" s="94"/>
      <c r="K432" s="115"/>
    </row>
    <row r="433" spans="2:11">
      <c r="B433" s="93"/>
      <c r="C433" s="115"/>
      <c r="D433" s="115"/>
      <c r="E433" s="115"/>
      <c r="F433" s="115"/>
      <c r="G433" s="115"/>
      <c r="H433" s="115"/>
      <c r="I433" s="94"/>
      <c r="J433" s="94"/>
      <c r="K433" s="115"/>
    </row>
    <row r="434" spans="2:11">
      <c r="B434" s="93"/>
      <c r="C434" s="115"/>
      <c r="D434" s="115"/>
      <c r="E434" s="115"/>
      <c r="F434" s="115"/>
      <c r="G434" s="115"/>
      <c r="H434" s="115"/>
      <c r="I434" s="94"/>
      <c r="J434" s="94"/>
      <c r="K434" s="115"/>
    </row>
    <row r="435" spans="2:11">
      <c r="B435" s="93"/>
      <c r="C435" s="115"/>
      <c r="D435" s="115"/>
      <c r="E435" s="115"/>
      <c r="F435" s="115"/>
      <c r="G435" s="115"/>
      <c r="H435" s="115"/>
      <c r="I435" s="94"/>
      <c r="J435" s="94"/>
      <c r="K435" s="115"/>
    </row>
    <row r="436" spans="2:11">
      <c r="B436" s="93"/>
      <c r="C436" s="115"/>
      <c r="D436" s="115"/>
      <c r="E436" s="115"/>
      <c r="F436" s="115"/>
      <c r="G436" s="115"/>
      <c r="H436" s="115"/>
      <c r="I436" s="94"/>
      <c r="J436" s="94"/>
      <c r="K436" s="115"/>
    </row>
    <row r="437" spans="2:11">
      <c r="B437" s="93"/>
      <c r="C437" s="115"/>
      <c r="D437" s="115"/>
      <c r="E437" s="115"/>
      <c r="F437" s="115"/>
      <c r="G437" s="115"/>
      <c r="H437" s="115"/>
      <c r="I437" s="94"/>
      <c r="J437" s="94"/>
      <c r="K437" s="115"/>
    </row>
    <row r="438" spans="2:11">
      <c r="B438" s="93"/>
      <c r="C438" s="115"/>
      <c r="D438" s="115"/>
      <c r="E438" s="115"/>
      <c r="F438" s="115"/>
      <c r="G438" s="115"/>
      <c r="H438" s="115"/>
      <c r="I438" s="94"/>
      <c r="J438" s="94"/>
      <c r="K438" s="115"/>
    </row>
    <row r="439" spans="2:11">
      <c r="B439" s="93"/>
      <c r="C439" s="115"/>
      <c r="D439" s="115"/>
      <c r="E439" s="115"/>
      <c r="F439" s="115"/>
      <c r="G439" s="115"/>
      <c r="H439" s="115"/>
      <c r="I439" s="94"/>
      <c r="J439" s="94"/>
      <c r="K439" s="115"/>
    </row>
    <row r="440" spans="2:11">
      <c r="B440" s="93"/>
      <c r="C440" s="115"/>
      <c r="D440" s="115"/>
      <c r="E440" s="115"/>
      <c r="F440" s="115"/>
      <c r="G440" s="115"/>
      <c r="H440" s="115"/>
      <c r="I440" s="94"/>
      <c r="J440" s="94"/>
      <c r="K440" s="115"/>
    </row>
    <row r="441" spans="2:11">
      <c r="B441" s="93"/>
      <c r="C441" s="115"/>
      <c r="D441" s="115"/>
      <c r="E441" s="115"/>
      <c r="F441" s="115"/>
      <c r="G441" s="115"/>
      <c r="H441" s="115"/>
      <c r="I441" s="94"/>
      <c r="J441" s="94"/>
      <c r="K441" s="115"/>
    </row>
    <row r="442" spans="2:11">
      <c r="B442" s="93"/>
      <c r="C442" s="115"/>
      <c r="D442" s="115"/>
      <c r="E442" s="115"/>
      <c r="F442" s="115"/>
      <c r="G442" s="115"/>
      <c r="H442" s="115"/>
      <c r="I442" s="94"/>
      <c r="J442" s="94"/>
      <c r="K442" s="115"/>
    </row>
    <row r="443" spans="2:11">
      <c r="B443" s="93"/>
      <c r="C443" s="115"/>
      <c r="D443" s="115"/>
      <c r="E443" s="115"/>
      <c r="F443" s="115"/>
      <c r="G443" s="115"/>
      <c r="H443" s="115"/>
      <c r="I443" s="94"/>
      <c r="J443" s="94"/>
      <c r="K443" s="115"/>
    </row>
    <row r="444" spans="2:11">
      <c r="B444" s="93"/>
      <c r="C444" s="115"/>
      <c r="D444" s="115"/>
      <c r="E444" s="115"/>
      <c r="F444" s="115"/>
      <c r="G444" s="115"/>
      <c r="H444" s="115"/>
      <c r="I444" s="94"/>
      <c r="J444" s="94"/>
      <c r="K444" s="115"/>
    </row>
    <row r="445" spans="2:11">
      <c r="B445" s="93"/>
      <c r="C445" s="115"/>
      <c r="D445" s="115"/>
      <c r="E445" s="115"/>
      <c r="F445" s="115"/>
      <c r="G445" s="115"/>
      <c r="H445" s="115"/>
      <c r="I445" s="94"/>
      <c r="J445" s="94"/>
      <c r="K445" s="115"/>
    </row>
    <row r="446" spans="2:11">
      <c r="B446" s="93"/>
      <c r="C446" s="115"/>
      <c r="D446" s="115"/>
      <c r="E446" s="115"/>
      <c r="F446" s="115"/>
      <c r="G446" s="115"/>
      <c r="H446" s="115"/>
      <c r="I446" s="94"/>
      <c r="J446" s="94"/>
      <c r="K446" s="115"/>
    </row>
    <row r="447" spans="2:11">
      <c r="B447" s="93"/>
      <c r="C447" s="115"/>
      <c r="D447" s="115"/>
      <c r="E447" s="115"/>
      <c r="F447" s="115"/>
      <c r="G447" s="115"/>
      <c r="H447" s="115"/>
      <c r="I447" s="94"/>
      <c r="J447" s="94"/>
      <c r="K447" s="115"/>
    </row>
    <row r="448" spans="2:11">
      <c r="B448" s="93"/>
      <c r="C448" s="115"/>
      <c r="D448" s="115"/>
      <c r="E448" s="115"/>
      <c r="F448" s="115"/>
      <c r="G448" s="115"/>
      <c r="H448" s="115"/>
      <c r="I448" s="94"/>
      <c r="J448" s="94"/>
      <c r="K448" s="115"/>
    </row>
    <row r="449" spans="2:11">
      <c r="B449" s="93"/>
      <c r="C449" s="115"/>
      <c r="D449" s="115"/>
      <c r="E449" s="115"/>
      <c r="F449" s="115"/>
      <c r="G449" s="115"/>
      <c r="H449" s="115"/>
      <c r="I449" s="94"/>
      <c r="J449" s="94"/>
      <c r="K449" s="115"/>
    </row>
    <row r="450" spans="2:11">
      <c r="B450" s="93"/>
      <c r="C450" s="115"/>
      <c r="D450" s="115"/>
      <c r="E450" s="115"/>
      <c r="F450" s="115"/>
      <c r="G450" s="115"/>
      <c r="H450" s="115"/>
      <c r="I450" s="94"/>
      <c r="J450" s="94"/>
      <c r="K450" s="115"/>
    </row>
    <row r="451" spans="2:11">
      <c r="B451" s="93"/>
      <c r="C451" s="115"/>
      <c r="D451" s="115"/>
      <c r="E451" s="115"/>
      <c r="F451" s="115"/>
      <c r="G451" s="115"/>
      <c r="H451" s="115"/>
      <c r="I451" s="94"/>
      <c r="J451" s="94"/>
      <c r="K451" s="115"/>
    </row>
    <row r="452" spans="2:11">
      <c r="B452" s="93"/>
      <c r="C452" s="115"/>
      <c r="D452" s="115"/>
      <c r="E452" s="115"/>
      <c r="F452" s="115"/>
      <c r="G452" s="115"/>
      <c r="H452" s="115"/>
      <c r="I452" s="94"/>
      <c r="J452" s="94"/>
      <c r="K452" s="115"/>
    </row>
    <row r="453" spans="2:11">
      <c r="B453" s="93"/>
      <c r="C453" s="115"/>
      <c r="D453" s="115"/>
      <c r="E453" s="115"/>
      <c r="F453" s="115"/>
      <c r="G453" s="115"/>
      <c r="H453" s="115"/>
      <c r="I453" s="94"/>
      <c r="J453" s="94"/>
      <c r="K453" s="115"/>
    </row>
    <row r="454" spans="2:11">
      <c r="B454" s="93"/>
      <c r="C454" s="115"/>
      <c r="D454" s="115"/>
      <c r="E454" s="115"/>
      <c r="F454" s="115"/>
      <c r="G454" s="115"/>
      <c r="H454" s="115"/>
      <c r="I454" s="94"/>
      <c r="J454" s="94"/>
      <c r="K454" s="115"/>
    </row>
    <row r="455" spans="2:11">
      <c r="B455" s="93"/>
      <c r="C455" s="115"/>
      <c r="D455" s="115"/>
      <c r="E455" s="115"/>
      <c r="F455" s="115"/>
      <c r="G455" s="115"/>
      <c r="H455" s="115"/>
      <c r="I455" s="94"/>
      <c r="J455" s="94"/>
      <c r="K455" s="115"/>
    </row>
    <row r="456" spans="2:11">
      <c r="B456" s="93"/>
      <c r="C456" s="115"/>
      <c r="D456" s="115"/>
      <c r="E456" s="115"/>
      <c r="F456" s="115"/>
      <c r="G456" s="115"/>
      <c r="H456" s="115"/>
      <c r="I456" s="94"/>
      <c r="J456" s="94"/>
      <c r="K456" s="115"/>
    </row>
    <row r="457" spans="2:11">
      <c r="B457" s="93"/>
      <c r="C457" s="115"/>
      <c r="D457" s="115"/>
      <c r="E457" s="115"/>
      <c r="F457" s="115"/>
      <c r="G457" s="115"/>
      <c r="H457" s="115"/>
      <c r="I457" s="94"/>
      <c r="J457" s="94"/>
      <c r="K457" s="115"/>
    </row>
    <row r="458" spans="2:11">
      <c r="B458" s="93"/>
      <c r="C458" s="115"/>
      <c r="D458" s="115"/>
      <c r="E458" s="115"/>
      <c r="F458" s="115"/>
      <c r="G458" s="115"/>
      <c r="H458" s="115"/>
      <c r="I458" s="94"/>
      <c r="J458" s="94"/>
      <c r="K458" s="115"/>
    </row>
    <row r="459" spans="2:11">
      <c r="B459" s="93"/>
      <c r="C459" s="115"/>
      <c r="D459" s="115"/>
      <c r="E459" s="115"/>
      <c r="F459" s="115"/>
      <c r="G459" s="115"/>
      <c r="H459" s="115"/>
      <c r="I459" s="94"/>
      <c r="J459" s="94"/>
      <c r="K459" s="115"/>
    </row>
    <row r="460" spans="2:11">
      <c r="B460" s="93"/>
      <c r="C460" s="115"/>
      <c r="D460" s="115"/>
      <c r="E460" s="115"/>
      <c r="F460" s="115"/>
      <c r="G460" s="115"/>
      <c r="H460" s="115"/>
      <c r="I460" s="94"/>
      <c r="J460" s="94"/>
      <c r="K460" s="115"/>
    </row>
    <row r="461" spans="2:11">
      <c r="B461" s="93"/>
      <c r="C461" s="115"/>
      <c r="D461" s="115"/>
      <c r="E461" s="115"/>
      <c r="F461" s="115"/>
      <c r="G461" s="115"/>
      <c r="H461" s="115"/>
      <c r="I461" s="94"/>
      <c r="J461" s="94"/>
      <c r="K461" s="115"/>
    </row>
    <row r="462" spans="2:11">
      <c r="B462" s="93"/>
      <c r="C462" s="115"/>
      <c r="D462" s="115"/>
      <c r="E462" s="115"/>
      <c r="F462" s="115"/>
      <c r="G462" s="115"/>
      <c r="H462" s="115"/>
      <c r="I462" s="94"/>
      <c r="J462" s="94"/>
      <c r="K462" s="115"/>
    </row>
    <row r="463" spans="2:11">
      <c r="B463" s="93"/>
      <c r="C463" s="115"/>
      <c r="D463" s="115"/>
      <c r="E463" s="115"/>
      <c r="F463" s="115"/>
      <c r="G463" s="115"/>
      <c r="H463" s="115"/>
      <c r="I463" s="94"/>
      <c r="J463" s="94"/>
      <c r="K463" s="115"/>
    </row>
    <row r="464" spans="2:11">
      <c r="B464" s="93"/>
      <c r="C464" s="115"/>
      <c r="D464" s="115"/>
      <c r="E464" s="115"/>
      <c r="F464" s="115"/>
      <c r="G464" s="115"/>
      <c r="H464" s="115"/>
      <c r="I464" s="94"/>
      <c r="J464" s="94"/>
      <c r="K464" s="115"/>
    </row>
    <row r="465" spans="2:11">
      <c r="B465" s="93"/>
      <c r="C465" s="115"/>
      <c r="D465" s="115"/>
      <c r="E465" s="115"/>
      <c r="F465" s="115"/>
      <c r="G465" s="115"/>
      <c r="H465" s="115"/>
      <c r="I465" s="94"/>
      <c r="J465" s="94"/>
      <c r="K465" s="115"/>
    </row>
    <row r="466" spans="2:11">
      <c r="B466" s="93"/>
      <c r="C466" s="115"/>
      <c r="D466" s="115"/>
      <c r="E466" s="115"/>
      <c r="F466" s="115"/>
      <c r="G466" s="115"/>
      <c r="H466" s="115"/>
      <c r="I466" s="94"/>
      <c r="J466" s="94"/>
      <c r="K466" s="115"/>
    </row>
    <row r="467" spans="2:11">
      <c r="B467" s="93"/>
      <c r="C467" s="115"/>
      <c r="D467" s="115"/>
      <c r="E467" s="115"/>
      <c r="F467" s="115"/>
      <c r="G467" s="115"/>
      <c r="H467" s="115"/>
      <c r="I467" s="94"/>
      <c r="J467" s="94"/>
      <c r="K467" s="115"/>
    </row>
    <row r="468" spans="2:11">
      <c r="B468" s="93"/>
      <c r="C468" s="115"/>
      <c r="D468" s="115"/>
      <c r="E468" s="115"/>
      <c r="F468" s="115"/>
      <c r="G468" s="115"/>
      <c r="H468" s="115"/>
      <c r="I468" s="94"/>
      <c r="J468" s="94"/>
      <c r="K468" s="115"/>
    </row>
    <row r="469" spans="2:11">
      <c r="B469" s="93"/>
      <c r="C469" s="115"/>
      <c r="D469" s="115"/>
      <c r="E469" s="115"/>
      <c r="F469" s="115"/>
      <c r="G469" s="115"/>
      <c r="H469" s="115"/>
      <c r="I469" s="94"/>
      <c r="J469" s="94"/>
      <c r="K469" s="115"/>
    </row>
    <row r="470" spans="2:11">
      <c r="B470" s="93"/>
      <c r="C470" s="115"/>
      <c r="D470" s="115"/>
      <c r="E470" s="115"/>
      <c r="F470" s="115"/>
      <c r="G470" s="115"/>
      <c r="H470" s="115"/>
      <c r="I470" s="94"/>
      <c r="J470" s="94"/>
      <c r="K470" s="115"/>
    </row>
    <row r="471" spans="2:11">
      <c r="B471" s="93"/>
      <c r="C471" s="115"/>
      <c r="D471" s="115"/>
      <c r="E471" s="115"/>
      <c r="F471" s="115"/>
      <c r="G471" s="115"/>
      <c r="H471" s="115"/>
      <c r="I471" s="94"/>
      <c r="J471" s="94"/>
      <c r="K471" s="115"/>
    </row>
    <row r="472" spans="2:11">
      <c r="B472" s="93"/>
      <c r="C472" s="115"/>
      <c r="D472" s="115"/>
      <c r="E472" s="115"/>
      <c r="F472" s="115"/>
      <c r="G472" s="115"/>
      <c r="H472" s="115"/>
      <c r="I472" s="94"/>
      <c r="J472" s="94"/>
      <c r="K472" s="115"/>
    </row>
    <row r="473" spans="2:11">
      <c r="B473" s="93"/>
      <c r="C473" s="115"/>
      <c r="D473" s="115"/>
      <c r="E473" s="115"/>
      <c r="F473" s="115"/>
      <c r="G473" s="115"/>
      <c r="H473" s="115"/>
      <c r="I473" s="94"/>
      <c r="J473" s="94"/>
      <c r="K473" s="115"/>
    </row>
    <row r="474" spans="2:11">
      <c r="B474" s="93"/>
      <c r="C474" s="115"/>
      <c r="D474" s="115"/>
      <c r="E474" s="115"/>
      <c r="F474" s="115"/>
      <c r="G474" s="115"/>
      <c r="H474" s="115"/>
      <c r="I474" s="94"/>
      <c r="J474" s="94"/>
      <c r="K474" s="115"/>
    </row>
    <row r="475" spans="2:11">
      <c r="B475" s="93"/>
      <c r="C475" s="115"/>
      <c r="D475" s="115"/>
      <c r="E475" s="115"/>
      <c r="F475" s="115"/>
      <c r="G475" s="115"/>
      <c r="H475" s="115"/>
      <c r="I475" s="94"/>
      <c r="J475" s="94"/>
      <c r="K475" s="115"/>
    </row>
    <row r="476" spans="2:11">
      <c r="B476" s="93"/>
      <c r="C476" s="115"/>
      <c r="D476" s="115"/>
      <c r="E476" s="115"/>
      <c r="F476" s="115"/>
      <c r="G476" s="115"/>
      <c r="H476" s="115"/>
      <c r="I476" s="94"/>
      <c r="J476" s="94"/>
      <c r="K476" s="115"/>
    </row>
    <row r="477" spans="2:11">
      <c r="B477" s="93"/>
      <c r="C477" s="115"/>
      <c r="D477" s="115"/>
      <c r="E477" s="115"/>
      <c r="F477" s="115"/>
      <c r="G477" s="115"/>
      <c r="H477" s="115"/>
      <c r="I477" s="94"/>
      <c r="J477" s="94"/>
      <c r="K477" s="115"/>
    </row>
    <row r="478" spans="2:11">
      <c r="B478" s="93"/>
      <c r="C478" s="115"/>
      <c r="D478" s="115"/>
      <c r="E478" s="115"/>
      <c r="F478" s="115"/>
      <c r="G478" s="115"/>
      <c r="H478" s="115"/>
      <c r="I478" s="94"/>
      <c r="J478" s="94"/>
      <c r="K478" s="115"/>
    </row>
    <row r="479" spans="2:11">
      <c r="B479" s="93"/>
      <c r="C479" s="115"/>
      <c r="D479" s="115"/>
      <c r="E479" s="115"/>
      <c r="F479" s="115"/>
      <c r="G479" s="115"/>
      <c r="H479" s="115"/>
      <c r="I479" s="94"/>
      <c r="J479" s="94"/>
      <c r="K479" s="115"/>
    </row>
    <row r="480" spans="2:11">
      <c r="B480" s="93"/>
      <c r="C480" s="115"/>
      <c r="D480" s="115"/>
      <c r="E480" s="115"/>
      <c r="F480" s="115"/>
      <c r="G480" s="115"/>
      <c r="H480" s="115"/>
      <c r="I480" s="94"/>
      <c r="J480" s="94"/>
      <c r="K480" s="115"/>
    </row>
    <row r="481" spans="2:11">
      <c r="B481" s="93"/>
      <c r="C481" s="115"/>
      <c r="D481" s="115"/>
      <c r="E481" s="115"/>
      <c r="F481" s="115"/>
      <c r="G481" s="115"/>
      <c r="H481" s="115"/>
      <c r="I481" s="94"/>
      <c r="J481" s="94"/>
      <c r="K481" s="115"/>
    </row>
    <row r="482" spans="2:11">
      <c r="B482" s="93"/>
      <c r="C482" s="115"/>
      <c r="D482" s="115"/>
      <c r="E482" s="115"/>
      <c r="F482" s="115"/>
      <c r="G482" s="115"/>
      <c r="H482" s="115"/>
      <c r="I482" s="94"/>
      <c r="J482" s="94"/>
      <c r="K482" s="115"/>
    </row>
    <row r="483" spans="2:11">
      <c r="B483" s="93"/>
      <c r="C483" s="115"/>
      <c r="D483" s="115"/>
      <c r="E483" s="115"/>
      <c r="F483" s="115"/>
      <c r="G483" s="115"/>
      <c r="H483" s="115"/>
      <c r="I483" s="94"/>
      <c r="J483" s="94"/>
      <c r="K483" s="115"/>
    </row>
    <row r="484" spans="2:11">
      <c r="B484" s="93"/>
      <c r="C484" s="115"/>
      <c r="D484" s="115"/>
      <c r="E484" s="115"/>
      <c r="F484" s="115"/>
      <c r="G484" s="115"/>
      <c r="H484" s="115"/>
      <c r="I484" s="94"/>
      <c r="J484" s="94"/>
      <c r="K484" s="115"/>
    </row>
    <row r="485" spans="2:11">
      <c r="B485" s="93"/>
      <c r="C485" s="115"/>
      <c r="D485" s="115"/>
      <c r="E485" s="115"/>
      <c r="F485" s="115"/>
      <c r="G485" s="115"/>
      <c r="H485" s="115"/>
      <c r="I485" s="94"/>
      <c r="J485" s="94"/>
      <c r="K485" s="115"/>
    </row>
    <row r="486" spans="2:11">
      <c r="B486" s="93"/>
      <c r="C486" s="115"/>
      <c r="D486" s="115"/>
      <c r="E486" s="115"/>
      <c r="F486" s="115"/>
      <c r="G486" s="115"/>
      <c r="H486" s="115"/>
      <c r="I486" s="94"/>
      <c r="J486" s="94"/>
      <c r="K486" s="115"/>
    </row>
    <row r="487" spans="2:11">
      <c r="B487" s="93"/>
      <c r="C487" s="115"/>
      <c r="D487" s="115"/>
      <c r="E487" s="115"/>
      <c r="F487" s="115"/>
      <c r="G487" s="115"/>
      <c r="H487" s="115"/>
      <c r="I487" s="94"/>
      <c r="J487" s="94"/>
      <c r="K487" s="115"/>
    </row>
    <row r="488" spans="2:11">
      <c r="B488" s="93"/>
      <c r="C488" s="115"/>
      <c r="D488" s="115"/>
      <c r="E488" s="115"/>
      <c r="F488" s="115"/>
      <c r="G488" s="115"/>
      <c r="H488" s="115"/>
      <c r="I488" s="94"/>
      <c r="J488" s="94"/>
      <c r="K488" s="115"/>
    </row>
    <row r="489" spans="2:11">
      <c r="B489" s="93"/>
      <c r="C489" s="115"/>
      <c r="D489" s="115"/>
      <c r="E489" s="115"/>
      <c r="F489" s="115"/>
      <c r="G489" s="115"/>
      <c r="H489" s="115"/>
      <c r="I489" s="94"/>
      <c r="J489" s="94"/>
      <c r="K489" s="115"/>
    </row>
    <row r="490" spans="2:11">
      <c r="B490" s="93"/>
      <c r="C490" s="115"/>
      <c r="D490" s="115"/>
      <c r="E490" s="115"/>
      <c r="F490" s="115"/>
      <c r="G490" s="115"/>
      <c r="H490" s="115"/>
      <c r="I490" s="94"/>
      <c r="J490" s="94"/>
      <c r="K490" s="115"/>
    </row>
    <row r="491" spans="2:11">
      <c r="B491" s="93"/>
      <c r="C491" s="115"/>
      <c r="D491" s="115"/>
      <c r="E491" s="115"/>
      <c r="F491" s="115"/>
      <c r="G491" s="115"/>
      <c r="H491" s="115"/>
      <c r="I491" s="94"/>
      <c r="J491" s="94"/>
      <c r="K491" s="115"/>
    </row>
    <row r="492" spans="2:11">
      <c r="B492" s="93"/>
      <c r="C492" s="115"/>
      <c r="D492" s="115"/>
      <c r="E492" s="115"/>
      <c r="F492" s="115"/>
      <c r="G492" s="115"/>
      <c r="H492" s="115"/>
      <c r="I492" s="94"/>
      <c r="J492" s="94"/>
      <c r="K492" s="115"/>
    </row>
    <row r="493" spans="2:11">
      <c r="B493" s="93"/>
      <c r="C493" s="115"/>
      <c r="D493" s="115"/>
      <c r="E493" s="115"/>
      <c r="F493" s="115"/>
      <c r="G493" s="115"/>
      <c r="H493" s="115"/>
      <c r="I493" s="94"/>
      <c r="J493" s="94"/>
      <c r="K493" s="115"/>
    </row>
    <row r="494" spans="2:11">
      <c r="B494" s="93"/>
      <c r="C494" s="115"/>
      <c r="D494" s="115"/>
      <c r="E494" s="115"/>
      <c r="F494" s="115"/>
      <c r="G494" s="115"/>
      <c r="H494" s="115"/>
      <c r="I494" s="94"/>
      <c r="J494" s="94"/>
      <c r="K494" s="115"/>
    </row>
    <row r="495" spans="2:11">
      <c r="B495" s="93"/>
      <c r="C495" s="115"/>
      <c r="D495" s="115"/>
      <c r="E495" s="115"/>
      <c r="F495" s="115"/>
      <c r="G495" s="115"/>
      <c r="H495" s="115"/>
      <c r="I495" s="94"/>
      <c r="J495" s="94"/>
      <c r="K495" s="115"/>
    </row>
    <row r="496" spans="2:11">
      <c r="B496" s="93"/>
      <c r="C496" s="115"/>
      <c r="D496" s="115"/>
      <c r="E496" s="115"/>
      <c r="F496" s="115"/>
      <c r="G496" s="115"/>
      <c r="H496" s="115"/>
      <c r="I496" s="94"/>
      <c r="J496" s="94"/>
      <c r="K496" s="115"/>
    </row>
    <row r="497" spans="2:11">
      <c r="B497" s="93"/>
      <c r="C497" s="115"/>
      <c r="D497" s="115"/>
      <c r="E497" s="115"/>
      <c r="F497" s="115"/>
      <c r="G497" s="115"/>
      <c r="H497" s="115"/>
      <c r="I497" s="94"/>
      <c r="J497" s="94"/>
      <c r="K497" s="115"/>
    </row>
    <row r="498" spans="2:11">
      <c r="B498" s="93"/>
      <c r="C498" s="115"/>
      <c r="D498" s="115"/>
      <c r="E498" s="115"/>
      <c r="F498" s="115"/>
      <c r="G498" s="115"/>
      <c r="H498" s="115"/>
      <c r="I498" s="94"/>
      <c r="J498" s="94"/>
      <c r="K498" s="115"/>
    </row>
    <row r="499" spans="2:11">
      <c r="B499" s="93"/>
      <c r="C499" s="115"/>
      <c r="D499" s="115"/>
      <c r="E499" s="115"/>
      <c r="F499" s="115"/>
      <c r="G499" s="115"/>
      <c r="H499" s="115"/>
      <c r="I499" s="94"/>
      <c r="J499" s="94"/>
      <c r="K499" s="115"/>
    </row>
    <row r="500" spans="2:11">
      <c r="B500" s="93"/>
      <c r="C500" s="115"/>
      <c r="D500" s="115"/>
      <c r="E500" s="115"/>
      <c r="F500" s="115"/>
      <c r="G500" s="115"/>
      <c r="H500" s="115"/>
      <c r="I500" s="94"/>
      <c r="J500" s="94"/>
      <c r="K500" s="115"/>
    </row>
    <row r="501" spans="2:11">
      <c r="B501" s="93"/>
      <c r="C501" s="115"/>
      <c r="D501" s="115"/>
      <c r="E501" s="115"/>
      <c r="F501" s="115"/>
      <c r="G501" s="115"/>
      <c r="H501" s="115"/>
      <c r="I501" s="94"/>
      <c r="J501" s="94"/>
      <c r="K501" s="115"/>
    </row>
    <row r="502" spans="2:11">
      <c r="B502" s="93"/>
      <c r="C502" s="115"/>
      <c r="D502" s="115"/>
      <c r="E502" s="115"/>
      <c r="F502" s="115"/>
      <c r="G502" s="115"/>
      <c r="H502" s="115"/>
      <c r="I502" s="94"/>
      <c r="J502" s="94"/>
      <c r="K502" s="115"/>
    </row>
    <row r="503" spans="2:11">
      <c r="B503" s="93"/>
      <c r="C503" s="115"/>
      <c r="D503" s="115"/>
      <c r="E503" s="115"/>
      <c r="F503" s="115"/>
      <c r="G503" s="115"/>
      <c r="H503" s="115"/>
      <c r="I503" s="94"/>
      <c r="J503" s="94"/>
      <c r="K503" s="115"/>
    </row>
    <row r="504" spans="2:11">
      <c r="B504" s="93"/>
      <c r="C504" s="115"/>
      <c r="D504" s="115"/>
      <c r="E504" s="115"/>
      <c r="F504" s="115"/>
      <c r="G504" s="115"/>
      <c r="H504" s="115"/>
      <c r="I504" s="94"/>
      <c r="J504" s="94"/>
      <c r="K504" s="115"/>
    </row>
    <row r="505" spans="2:11">
      <c r="B505" s="93"/>
      <c r="C505" s="115"/>
      <c r="D505" s="115"/>
      <c r="E505" s="115"/>
      <c r="F505" s="115"/>
      <c r="G505" s="115"/>
      <c r="H505" s="115"/>
      <c r="I505" s="94"/>
      <c r="J505" s="94"/>
      <c r="K505" s="115"/>
    </row>
    <row r="506" spans="2:11">
      <c r="B506" s="93"/>
      <c r="C506" s="115"/>
      <c r="D506" s="115"/>
      <c r="E506" s="115"/>
      <c r="F506" s="115"/>
      <c r="G506" s="115"/>
      <c r="H506" s="115"/>
      <c r="I506" s="94"/>
      <c r="J506" s="94"/>
      <c r="K506" s="115"/>
    </row>
    <row r="507" spans="2:11">
      <c r="B507" s="93"/>
      <c r="C507" s="115"/>
      <c r="D507" s="115"/>
      <c r="E507" s="115"/>
      <c r="F507" s="115"/>
      <c r="G507" s="115"/>
      <c r="H507" s="115"/>
      <c r="I507" s="94"/>
      <c r="J507" s="94"/>
      <c r="K507" s="115"/>
    </row>
    <row r="508" spans="2:11">
      <c r="B508" s="93"/>
      <c r="C508" s="115"/>
      <c r="D508" s="115"/>
      <c r="E508" s="115"/>
      <c r="F508" s="115"/>
      <c r="G508" s="115"/>
      <c r="H508" s="115"/>
      <c r="I508" s="94"/>
      <c r="J508" s="94"/>
      <c r="K508" s="115"/>
    </row>
    <row r="509" spans="2:11">
      <c r="B509" s="93"/>
      <c r="C509" s="115"/>
      <c r="D509" s="115"/>
      <c r="E509" s="115"/>
      <c r="F509" s="115"/>
      <c r="G509" s="115"/>
      <c r="H509" s="115"/>
      <c r="I509" s="94"/>
      <c r="J509" s="94"/>
      <c r="K509" s="115"/>
    </row>
    <row r="510" spans="2:11">
      <c r="B510" s="93"/>
      <c r="C510" s="115"/>
      <c r="D510" s="115"/>
      <c r="E510" s="115"/>
      <c r="F510" s="115"/>
      <c r="G510" s="115"/>
      <c r="H510" s="115"/>
      <c r="I510" s="94"/>
      <c r="J510" s="94"/>
      <c r="K510" s="115"/>
    </row>
    <row r="511" spans="2:11">
      <c r="B511" s="93"/>
      <c r="C511" s="115"/>
      <c r="D511" s="115"/>
      <c r="E511" s="115"/>
      <c r="F511" s="115"/>
      <c r="G511" s="115"/>
      <c r="H511" s="115"/>
      <c r="I511" s="94"/>
      <c r="J511" s="94"/>
      <c r="K511" s="115"/>
    </row>
    <row r="512" spans="2:11">
      <c r="B512" s="93"/>
      <c r="C512" s="115"/>
      <c r="D512" s="115"/>
      <c r="E512" s="115"/>
      <c r="F512" s="115"/>
      <c r="G512" s="115"/>
      <c r="H512" s="115"/>
      <c r="I512" s="94"/>
      <c r="J512" s="94"/>
      <c r="K512" s="115"/>
    </row>
    <row r="513" spans="2:11">
      <c r="B513" s="93"/>
      <c r="C513" s="115"/>
      <c r="D513" s="115"/>
      <c r="E513" s="115"/>
      <c r="F513" s="115"/>
      <c r="G513" s="115"/>
      <c r="H513" s="115"/>
      <c r="I513" s="94"/>
      <c r="J513" s="94"/>
      <c r="K513" s="115"/>
    </row>
    <row r="514" spans="2:11">
      <c r="B514" s="93"/>
      <c r="C514" s="115"/>
      <c r="D514" s="115"/>
      <c r="E514" s="115"/>
      <c r="F514" s="115"/>
      <c r="G514" s="115"/>
      <c r="H514" s="115"/>
      <c r="I514" s="94"/>
      <c r="J514" s="94"/>
      <c r="K514" s="115"/>
    </row>
    <row r="515" spans="2:11">
      <c r="B515" s="93"/>
      <c r="C515" s="115"/>
      <c r="D515" s="115"/>
      <c r="E515" s="115"/>
      <c r="F515" s="115"/>
      <c r="G515" s="115"/>
      <c r="H515" s="115"/>
      <c r="I515" s="94"/>
      <c r="J515" s="94"/>
      <c r="K515" s="115"/>
    </row>
    <row r="516" spans="2:11">
      <c r="B516" s="93"/>
      <c r="C516" s="115"/>
      <c r="D516" s="115"/>
      <c r="E516" s="115"/>
      <c r="F516" s="115"/>
      <c r="G516" s="115"/>
      <c r="H516" s="115"/>
      <c r="I516" s="94"/>
      <c r="J516" s="94"/>
      <c r="K516" s="115"/>
    </row>
    <row r="517" spans="2:11">
      <c r="B517" s="93"/>
      <c r="C517" s="115"/>
      <c r="D517" s="115"/>
      <c r="E517" s="115"/>
      <c r="F517" s="115"/>
      <c r="G517" s="115"/>
      <c r="H517" s="115"/>
      <c r="I517" s="94"/>
      <c r="J517" s="94"/>
      <c r="K517" s="115"/>
    </row>
    <row r="518" spans="2:11">
      <c r="B518" s="93"/>
      <c r="C518" s="115"/>
      <c r="D518" s="115"/>
      <c r="E518" s="115"/>
      <c r="F518" s="115"/>
      <c r="G518" s="115"/>
      <c r="H518" s="115"/>
      <c r="I518" s="94"/>
      <c r="J518" s="94"/>
      <c r="K518" s="115"/>
    </row>
    <row r="519" spans="2:11">
      <c r="B519" s="93"/>
      <c r="C519" s="115"/>
      <c r="D519" s="115"/>
      <c r="E519" s="115"/>
      <c r="F519" s="115"/>
      <c r="G519" s="115"/>
      <c r="H519" s="115"/>
      <c r="I519" s="94"/>
      <c r="J519" s="94"/>
      <c r="K519" s="115"/>
    </row>
    <row r="520" spans="2:11">
      <c r="B520" s="93"/>
      <c r="C520" s="115"/>
      <c r="D520" s="115"/>
      <c r="E520" s="115"/>
      <c r="F520" s="115"/>
      <c r="G520" s="115"/>
      <c r="H520" s="115"/>
      <c r="I520" s="94"/>
      <c r="J520" s="94"/>
      <c r="K520" s="115"/>
    </row>
    <row r="521" spans="2:11">
      <c r="B521" s="93"/>
      <c r="C521" s="115"/>
      <c r="D521" s="115"/>
      <c r="E521" s="115"/>
      <c r="F521" s="115"/>
      <c r="G521" s="115"/>
      <c r="H521" s="115"/>
      <c r="I521" s="94"/>
      <c r="J521" s="94"/>
      <c r="K521" s="115"/>
    </row>
    <row r="522" spans="2:11">
      <c r="B522" s="93"/>
      <c r="C522" s="115"/>
      <c r="D522" s="115"/>
      <c r="E522" s="115"/>
      <c r="F522" s="115"/>
      <c r="G522" s="115"/>
      <c r="H522" s="115"/>
      <c r="I522" s="94"/>
      <c r="J522" s="94"/>
      <c r="K522" s="115"/>
    </row>
    <row r="523" spans="2:11">
      <c r="B523" s="93"/>
      <c r="C523" s="115"/>
      <c r="D523" s="115"/>
      <c r="E523" s="115"/>
      <c r="F523" s="115"/>
      <c r="G523" s="115"/>
      <c r="H523" s="115"/>
      <c r="I523" s="94"/>
      <c r="J523" s="94"/>
      <c r="K523" s="115"/>
    </row>
    <row r="524" spans="2:11">
      <c r="B524" s="93"/>
      <c r="C524" s="115"/>
      <c r="D524" s="115"/>
      <c r="E524" s="115"/>
      <c r="F524" s="115"/>
      <c r="G524" s="115"/>
      <c r="H524" s="115"/>
      <c r="I524" s="94"/>
      <c r="J524" s="94"/>
      <c r="K524" s="115"/>
    </row>
    <row r="525" spans="2:11">
      <c r="B525" s="93"/>
      <c r="C525" s="115"/>
      <c r="D525" s="115"/>
      <c r="E525" s="115"/>
      <c r="F525" s="115"/>
      <c r="G525" s="115"/>
      <c r="H525" s="115"/>
      <c r="I525" s="94"/>
      <c r="J525" s="94"/>
      <c r="K525" s="115"/>
    </row>
    <row r="526" spans="2:11">
      <c r="B526" s="93"/>
      <c r="C526" s="115"/>
      <c r="D526" s="115"/>
      <c r="E526" s="115"/>
      <c r="F526" s="115"/>
      <c r="G526" s="115"/>
      <c r="H526" s="115"/>
      <c r="I526" s="94"/>
      <c r="J526" s="94"/>
      <c r="K526" s="115"/>
    </row>
    <row r="527" spans="2:11">
      <c r="B527" s="93"/>
      <c r="C527" s="115"/>
      <c r="D527" s="115"/>
      <c r="E527" s="115"/>
      <c r="F527" s="115"/>
      <c r="G527" s="115"/>
      <c r="H527" s="115"/>
      <c r="I527" s="94"/>
      <c r="J527" s="94"/>
      <c r="K527" s="115"/>
    </row>
    <row r="528" spans="2:11">
      <c r="B528" s="93"/>
      <c r="C528" s="115"/>
      <c r="D528" s="115"/>
      <c r="E528" s="115"/>
      <c r="F528" s="115"/>
      <c r="G528" s="115"/>
      <c r="H528" s="115"/>
      <c r="I528" s="94"/>
      <c r="J528" s="94"/>
      <c r="K528" s="115"/>
    </row>
    <row r="529" spans="2:11">
      <c r="B529" s="93"/>
      <c r="C529" s="115"/>
      <c r="D529" s="115"/>
      <c r="E529" s="115"/>
      <c r="F529" s="115"/>
      <c r="G529" s="115"/>
      <c r="H529" s="115"/>
      <c r="I529" s="94"/>
      <c r="J529" s="94"/>
      <c r="K529" s="115"/>
    </row>
    <row r="530" spans="2:11">
      <c r="B530" s="93"/>
      <c r="C530" s="115"/>
      <c r="D530" s="115"/>
      <c r="E530" s="115"/>
      <c r="F530" s="115"/>
      <c r="G530" s="115"/>
      <c r="H530" s="115"/>
      <c r="I530" s="94"/>
      <c r="J530" s="94"/>
      <c r="K530" s="115"/>
    </row>
    <row r="531" spans="2:11">
      <c r="B531" s="93"/>
      <c r="C531" s="115"/>
      <c r="D531" s="115"/>
      <c r="E531" s="115"/>
      <c r="F531" s="115"/>
      <c r="G531" s="115"/>
      <c r="H531" s="115"/>
      <c r="I531" s="94"/>
      <c r="J531" s="94"/>
      <c r="K531" s="115"/>
    </row>
    <row r="532" spans="2:11">
      <c r="B532" s="93"/>
      <c r="C532" s="115"/>
      <c r="D532" s="115"/>
      <c r="E532" s="115"/>
      <c r="F532" s="115"/>
      <c r="G532" s="115"/>
      <c r="H532" s="115"/>
      <c r="I532" s="94"/>
      <c r="J532" s="94"/>
      <c r="K532" s="115"/>
    </row>
    <row r="533" spans="2:11">
      <c r="B533" s="93"/>
      <c r="C533" s="115"/>
      <c r="D533" s="115"/>
      <c r="E533" s="115"/>
      <c r="F533" s="115"/>
      <c r="G533" s="115"/>
      <c r="H533" s="115"/>
      <c r="I533" s="94"/>
      <c r="J533" s="94"/>
      <c r="K533" s="115"/>
    </row>
    <row r="534" spans="2:11">
      <c r="B534" s="93"/>
      <c r="C534" s="115"/>
      <c r="D534" s="115"/>
      <c r="E534" s="115"/>
      <c r="F534" s="115"/>
      <c r="G534" s="115"/>
      <c r="H534" s="115"/>
      <c r="I534" s="94"/>
      <c r="J534" s="94"/>
      <c r="K534" s="115"/>
    </row>
    <row r="535" spans="2:11">
      <c r="B535" s="93"/>
      <c r="C535" s="115"/>
      <c r="D535" s="115"/>
      <c r="E535" s="115"/>
      <c r="F535" s="115"/>
      <c r="G535" s="115"/>
      <c r="H535" s="115"/>
      <c r="I535" s="94"/>
      <c r="J535" s="94"/>
      <c r="K535" s="115"/>
    </row>
    <row r="536" spans="2:11">
      <c r="B536" s="93"/>
      <c r="C536" s="115"/>
      <c r="D536" s="115"/>
      <c r="E536" s="115"/>
      <c r="F536" s="115"/>
      <c r="G536" s="115"/>
      <c r="H536" s="115"/>
      <c r="I536" s="94"/>
      <c r="J536" s="94"/>
      <c r="K536" s="115"/>
    </row>
    <row r="537" spans="2:11">
      <c r="B537" s="93"/>
      <c r="C537" s="115"/>
      <c r="D537" s="115"/>
      <c r="E537" s="115"/>
      <c r="F537" s="115"/>
      <c r="G537" s="115"/>
      <c r="H537" s="115"/>
      <c r="I537" s="94"/>
      <c r="J537" s="94"/>
      <c r="K537" s="115"/>
    </row>
    <row r="538" spans="2:11">
      <c r="B538" s="93"/>
      <c r="C538" s="115"/>
      <c r="D538" s="115"/>
      <c r="E538" s="115"/>
      <c r="F538" s="115"/>
      <c r="G538" s="115"/>
      <c r="H538" s="115"/>
      <c r="I538" s="94"/>
      <c r="J538" s="94"/>
      <c r="K538" s="115"/>
    </row>
    <row r="539" spans="2:11">
      <c r="B539" s="93"/>
      <c r="C539" s="115"/>
      <c r="D539" s="115"/>
      <c r="E539" s="115"/>
      <c r="F539" s="115"/>
      <c r="G539" s="115"/>
      <c r="H539" s="115"/>
      <c r="I539" s="94"/>
      <c r="J539" s="94"/>
      <c r="K539" s="115"/>
    </row>
    <row r="540" spans="2:11">
      <c r="B540" s="93"/>
      <c r="C540" s="115"/>
      <c r="D540" s="115"/>
      <c r="E540" s="115"/>
      <c r="F540" s="115"/>
      <c r="G540" s="115"/>
      <c r="H540" s="115"/>
      <c r="I540" s="94"/>
      <c r="J540" s="94"/>
      <c r="K540" s="115"/>
    </row>
    <row r="541" spans="2:11">
      <c r="B541" s="93"/>
      <c r="C541" s="115"/>
      <c r="D541" s="115"/>
      <c r="E541" s="115"/>
      <c r="F541" s="115"/>
      <c r="G541" s="115"/>
      <c r="H541" s="115"/>
      <c r="I541" s="94"/>
      <c r="J541" s="94"/>
      <c r="K541" s="115"/>
    </row>
    <row r="542" spans="2:11">
      <c r="B542" s="93"/>
      <c r="C542" s="115"/>
      <c r="D542" s="115"/>
      <c r="E542" s="115"/>
      <c r="F542" s="115"/>
      <c r="G542" s="115"/>
      <c r="H542" s="115"/>
      <c r="I542" s="94"/>
      <c r="J542" s="94"/>
      <c r="K542" s="115"/>
    </row>
    <row r="543" spans="2:11">
      <c r="B543" s="93"/>
      <c r="C543" s="115"/>
      <c r="D543" s="115"/>
      <c r="E543" s="115"/>
      <c r="F543" s="115"/>
      <c r="G543" s="115"/>
      <c r="H543" s="115"/>
      <c r="I543" s="94"/>
      <c r="J543" s="94"/>
      <c r="K543" s="115"/>
    </row>
    <row r="544" spans="2:11">
      <c r="B544" s="93"/>
      <c r="C544" s="115"/>
      <c r="D544" s="115"/>
      <c r="E544" s="115"/>
      <c r="F544" s="115"/>
      <c r="G544" s="115"/>
      <c r="H544" s="115"/>
      <c r="I544" s="94"/>
      <c r="J544" s="94"/>
      <c r="K544" s="115"/>
    </row>
    <row r="545" spans="2:11">
      <c r="B545" s="93"/>
      <c r="C545" s="115"/>
      <c r="D545" s="115"/>
      <c r="E545" s="115"/>
      <c r="F545" s="115"/>
      <c r="G545" s="115"/>
      <c r="H545" s="115"/>
      <c r="I545" s="94"/>
      <c r="J545" s="94"/>
      <c r="K545" s="115"/>
    </row>
    <row r="546" spans="2:11">
      <c r="B546" s="93"/>
      <c r="C546" s="115"/>
      <c r="D546" s="115"/>
      <c r="E546" s="115"/>
      <c r="F546" s="115"/>
      <c r="G546" s="115"/>
      <c r="H546" s="115"/>
      <c r="I546" s="94"/>
      <c r="J546" s="94"/>
      <c r="K546" s="115"/>
    </row>
    <row r="547" spans="2:11">
      <c r="B547" s="93"/>
      <c r="C547" s="115"/>
      <c r="D547" s="115"/>
      <c r="E547" s="115"/>
      <c r="F547" s="115"/>
      <c r="G547" s="115"/>
      <c r="H547" s="115"/>
      <c r="I547" s="94"/>
      <c r="J547" s="94"/>
      <c r="K547" s="115"/>
    </row>
    <row r="548" spans="2:11">
      <c r="B548" s="93"/>
      <c r="C548" s="115"/>
      <c r="D548" s="115"/>
      <c r="E548" s="115"/>
      <c r="F548" s="115"/>
      <c r="G548" s="115"/>
      <c r="H548" s="115"/>
      <c r="I548" s="94"/>
      <c r="J548" s="94"/>
      <c r="K548" s="115"/>
    </row>
    <row r="549" spans="2:11">
      <c r="B549" s="93"/>
      <c r="C549" s="115"/>
      <c r="D549" s="115"/>
      <c r="E549" s="115"/>
      <c r="F549" s="115"/>
      <c r="G549" s="115"/>
      <c r="H549" s="115"/>
      <c r="I549" s="94"/>
      <c r="J549" s="94"/>
      <c r="K549" s="115"/>
    </row>
    <row r="550" spans="2:11">
      <c r="B550" s="93"/>
      <c r="C550" s="115"/>
      <c r="D550" s="115"/>
      <c r="E550" s="115"/>
      <c r="F550" s="115"/>
      <c r="G550" s="115"/>
      <c r="H550" s="115"/>
      <c r="I550" s="94"/>
      <c r="J550" s="94"/>
      <c r="K550" s="115"/>
    </row>
    <row r="551" spans="2:11">
      <c r="B551" s="93"/>
      <c r="C551" s="115"/>
      <c r="D551" s="115"/>
      <c r="E551" s="115"/>
      <c r="F551" s="115"/>
      <c r="G551" s="115"/>
      <c r="H551" s="115"/>
      <c r="I551" s="94"/>
      <c r="J551" s="94"/>
      <c r="K551" s="115"/>
    </row>
    <row r="552" spans="2:11">
      <c r="B552" s="93"/>
      <c r="C552" s="115"/>
      <c r="D552" s="115"/>
      <c r="E552" s="115"/>
      <c r="F552" s="115"/>
      <c r="G552" s="115"/>
      <c r="H552" s="115"/>
      <c r="I552" s="94"/>
      <c r="J552" s="94"/>
      <c r="K552" s="115"/>
    </row>
    <row r="553" spans="2:11">
      <c r="B553" s="93"/>
      <c r="C553" s="115"/>
      <c r="D553" s="115"/>
      <c r="E553" s="115"/>
      <c r="F553" s="115"/>
      <c r="G553" s="115"/>
      <c r="H553" s="115"/>
      <c r="I553" s="94"/>
      <c r="J553" s="94"/>
      <c r="K553" s="115"/>
    </row>
    <row r="554" spans="2:11">
      <c r="B554" s="93"/>
      <c r="C554" s="115"/>
      <c r="D554" s="115"/>
      <c r="E554" s="115"/>
      <c r="F554" s="115"/>
      <c r="G554" s="115"/>
      <c r="H554" s="115"/>
      <c r="I554" s="94"/>
      <c r="J554" s="94"/>
      <c r="K554" s="115"/>
    </row>
    <row r="555" spans="2:11">
      <c r="B555" s="93"/>
      <c r="C555" s="115"/>
      <c r="D555" s="115"/>
      <c r="E555" s="115"/>
      <c r="F555" s="115"/>
      <c r="G555" s="115"/>
      <c r="H555" s="115"/>
      <c r="I555" s="94"/>
      <c r="J555" s="94"/>
      <c r="K555" s="115"/>
    </row>
    <row r="556" spans="2:11">
      <c r="B556" s="93"/>
      <c r="C556" s="115"/>
      <c r="D556" s="115"/>
      <c r="E556" s="115"/>
      <c r="F556" s="115"/>
      <c r="G556" s="115"/>
      <c r="H556" s="115"/>
      <c r="I556" s="94"/>
      <c r="J556" s="94"/>
      <c r="K556" s="115"/>
    </row>
    <row r="557" spans="2:11">
      <c r="B557" s="93"/>
      <c r="C557" s="115"/>
      <c r="D557" s="115"/>
      <c r="E557" s="115"/>
      <c r="F557" s="115"/>
      <c r="G557" s="115"/>
      <c r="H557" s="115"/>
      <c r="I557" s="94"/>
      <c r="J557" s="94"/>
      <c r="K557" s="115"/>
    </row>
    <row r="558" spans="2:11">
      <c r="B558" s="93"/>
      <c r="C558" s="115"/>
      <c r="D558" s="115"/>
      <c r="E558" s="115"/>
      <c r="F558" s="115"/>
      <c r="G558" s="115"/>
      <c r="H558" s="115"/>
      <c r="I558" s="94"/>
      <c r="J558" s="94"/>
      <c r="K558" s="115"/>
    </row>
    <row r="559" spans="2:11">
      <c r="B559" s="93"/>
      <c r="C559" s="115"/>
      <c r="D559" s="115"/>
      <c r="E559" s="115"/>
      <c r="F559" s="115"/>
      <c r="G559" s="115"/>
      <c r="H559" s="115"/>
      <c r="I559" s="94"/>
      <c r="J559" s="94"/>
      <c r="K559" s="115"/>
    </row>
    <row r="560" spans="2:11">
      <c r="B560" s="93"/>
      <c r="C560" s="115"/>
      <c r="D560" s="115"/>
      <c r="E560" s="115"/>
      <c r="F560" s="115"/>
      <c r="G560" s="115"/>
      <c r="H560" s="115"/>
      <c r="I560" s="94"/>
      <c r="J560" s="94"/>
      <c r="K560" s="115"/>
    </row>
    <row r="561" spans="2:11">
      <c r="B561" s="93"/>
      <c r="C561" s="115"/>
      <c r="D561" s="115"/>
      <c r="E561" s="115"/>
      <c r="F561" s="115"/>
      <c r="G561" s="115"/>
      <c r="H561" s="115"/>
      <c r="I561" s="94"/>
      <c r="J561" s="94"/>
      <c r="K561" s="115"/>
    </row>
    <row r="562" spans="2:11">
      <c r="B562" s="93"/>
      <c r="C562" s="115"/>
      <c r="D562" s="115"/>
      <c r="E562" s="115"/>
      <c r="F562" s="115"/>
      <c r="G562" s="115"/>
      <c r="H562" s="115"/>
      <c r="I562" s="94"/>
      <c r="J562" s="94"/>
      <c r="K562" s="115"/>
    </row>
    <row r="563" spans="2:11">
      <c r="B563" s="93"/>
      <c r="C563" s="115"/>
      <c r="D563" s="115"/>
      <c r="E563" s="115"/>
      <c r="F563" s="115"/>
      <c r="G563" s="115"/>
      <c r="H563" s="115"/>
      <c r="I563" s="94"/>
      <c r="J563" s="94"/>
      <c r="K563" s="115"/>
    </row>
    <row r="564" spans="2:11">
      <c r="B564" s="93"/>
      <c r="C564" s="115"/>
      <c r="D564" s="115"/>
      <c r="E564" s="115"/>
      <c r="F564" s="115"/>
      <c r="G564" s="115"/>
      <c r="H564" s="115"/>
      <c r="I564" s="94"/>
      <c r="J564" s="94"/>
      <c r="K564" s="11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146</v>
      </c>
      <c r="C1" s="46" t="s" vm="1">
        <v>231</v>
      </c>
    </row>
    <row r="2" spans="2:35">
      <c r="B2" s="46" t="s">
        <v>145</v>
      </c>
      <c r="C2" s="46" t="s">
        <v>232</v>
      </c>
    </row>
    <row r="3" spans="2:35">
      <c r="B3" s="46" t="s">
        <v>147</v>
      </c>
      <c r="C3" s="46" t="s">
        <v>233</v>
      </c>
      <c r="E3" s="2"/>
    </row>
    <row r="4" spans="2:35">
      <c r="B4" s="46" t="s">
        <v>148</v>
      </c>
      <c r="C4" s="46">
        <v>9455</v>
      </c>
    </row>
    <row r="6" spans="2:35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35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35" s="3" customFormat="1" ht="63">
      <c r="B8" s="21" t="s">
        <v>116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16" t="s">
        <v>3145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7">
        <v>0</v>
      </c>
      <c r="O11" s="87"/>
      <c r="P11" s="118">
        <v>0</v>
      </c>
      <c r="Q11" s="118">
        <v>0</v>
      </c>
      <c r="AI11" s="1"/>
    </row>
    <row r="12" spans="2:35" ht="21.75" customHeight="1">
      <c r="B12" s="111" t="s">
        <v>222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1" t="s">
        <v>205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1" t="s">
        <v>213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9455</v>
      </c>
    </row>
    <row r="6" spans="2:16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26.25" customHeight="1">
      <c r="B7" s="151" t="s">
        <v>89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16" s="3" customFormat="1" ht="63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6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17">
        <v>0</v>
      </c>
      <c r="N11" s="87"/>
      <c r="O11" s="118">
        <v>0</v>
      </c>
      <c r="P11" s="118">
        <v>0</v>
      </c>
    </row>
    <row r="12" spans="2:16" ht="21.75" customHeight="1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1" t="s">
        <v>213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9.7109375" style="2" customWidth="1"/>
    <col min="4" max="4" width="9.140625" style="2" bestFit="1" customWidth="1"/>
    <col min="5" max="5" width="11" style="2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9455</v>
      </c>
    </row>
    <row r="6" spans="2:19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19" ht="26.25" customHeight="1">
      <c r="B7" s="151" t="s">
        <v>90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1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16" t="s">
        <v>47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>
        <v>6.2649999999999997E-2</v>
      </c>
      <c r="N11" s="90"/>
      <c r="O11" s="102"/>
      <c r="P11" s="117">
        <f>P12</f>
        <v>165.41476122</v>
      </c>
      <c r="Q11" s="87"/>
      <c r="R11" s="119">
        <v>1</v>
      </c>
      <c r="S11" s="119">
        <f>R11/'[5]סכום נכסי הקרן'!$C$42</f>
        <v>7.234542429685716E-9</v>
      </c>
    </row>
    <row r="12" spans="2:19" ht="20.25" customHeight="1">
      <c r="B12" s="120" t="s">
        <v>199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89">
        <v>6.2649999999999997E-2</v>
      </c>
      <c r="N12" s="90"/>
      <c r="O12" s="102"/>
      <c r="P12" s="90">
        <v>165.41476122</v>
      </c>
      <c r="Q12" s="91"/>
      <c r="R12" s="119">
        <f t="shared" ref="R12:R13" si="0">R13</f>
        <v>1</v>
      </c>
      <c r="S12" s="119">
        <f>R12/'[5]סכום נכסי הקרן'!$C$42</f>
        <v>7.234542429685716E-9</v>
      </c>
    </row>
    <row r="13" spans="2:19">
      <c r="B13" s="122" t="s">
        <v>62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89">
        <v>6.2649999999999997E-2</v>
      </c>
      <c r="N13" s="90"/>
      <c r="O13" s="102"/>
      <c r="P13" s="90">
        <f>P14</f>
        <v>165.41476122</v>
      </c>
      <c r="Q13" s="87"/>
      <c r="R13" s="119">
        <f t="shared" si="0"/>
        <v>1</v>
      </c>
      <c r="S13" s="119">
        <f>R13/'[5]סכום נכסי הקרן'!$C$42</f>
        <v>7.234542429685716E-9</v>
      </c>
    </row>
    <row r="14" spans="2:19">
      <c r="B14" s="123" t="s">
        <v>3153</v>
      </c>
      <c r="C14" s="87">
        <v>1199157</v>
      </c>
      <c r="D14" s="88" t="s">
        <v>28</v>
      </c>
      <c r="E14" s="87">
        <v>520043027</v>
      </c>
      <c r="F14" s="88" t="s">
        <v>702</v>
      </c>
      <c r="G14" s="87" t="s">
        <v>653</v>
      </c>
      <c r="H14" s="87" t="s">
        <v>326</v>
      </c>
      <c r="I14" s="101">
        <v>45169</v>
      </c>
      <c r="J14" s="90">
        <v>1</v>
      </c>
      <c r="K14" s="88" t="s">
        <v>132</v>
      </c>
      <c r="L14" s="89">
        <v>6.2649999999999997E-2</v>
      </c>
      <c r="M14" s="89">
        <f>L14</f>
        <v>6.2649999999999997E-2</v>
      </c>
      <c r="N14" s="90">
        <v>165184.75440000003</v>
      </c>
      <c r="O14" s="102">
        <v>100.139242</v>
      </c>
      <c r="P14" s="90">
        <v>165.41476122</v>
      </c>
      <c r="Q14" s="87"/>
      <c r="R14" s="91">
        <v>1</v>
      </c>
      <c r="S14" s="91">
        <f>R14/'[5]סכום נכסי הקרן'!$C$42</f>
        <v>7.234542429685716E-9</v>
      </c>
    </row>
    <row r="15" spans="2:19"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0"/>
      <c r="O15" s="102"/>
      <c r="P15" s="87"/>
      <c r="Q15" s="87"/>
      <c r="R15" s="91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111" t="s">
        <v>222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111" t="s">
        <v>112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111" t="s">
        <v>205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111" t="s">
        <v>213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sheetProtection sheet="1" objects="1" scenarios="1"/>
  <mergeCells count="2">
    <mergeCell ref="B6:S6"/>
    <mergeCell ref="B7:S7"/>
  </mergeCells>
  <phoneticPr fontId="4" type="noConversion"/>
  <dataValidations count="2">
    <dataValidation allowBlank="1" showInputMessage="1" showErrorMessage="1" sqref="D15:M24 D1:M13 C5:C1048576 A1:B1048576 I14:M14 D14:F14 N1:XFD24 D25:XFD1048576" xr:uid="{00000000-0002-0000-0D00-000000000000}"/>
    <dataValidation type="list" allowBlank="1" showInputMessage="1" showErrorMessage="1" sqref="H14" xr:uid="{02A5E1D1-41F9-48D9-A0C1-270CE3AAAB7F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activeCell="M28" sqref="M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285156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11.85546875" style="1" bestFit="1" customWidth="1"/>
    <col min="16" max="16" width="9" style="1" bestFit="1" customWidth="1"/>
    <col min="17" max="17" width="13.28515625" style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146</v>
      </c>
      <c r="C1" s="46" t="s" vm="1">
        <v>231</v>
      </c>
    </row>
    <row r="2" spans="2:30">
      <c r="B2" s="46" t="s">
        <v>145</v>
      </c>
      <c r="C2" s="46" t="s">
        <v>232</v>
      </c>
    </row>
    <row r="3" spans="2:30">
      <c r="B3" s="46" t="s">
        <v>147</v>
      </c>
      <c r="C3" s="46" t="s">
        <v>233</v>
      </c>
    </row>
    <row r="4" spans="2:30">
      <c r="B4" s="46" t="s">
        <v>148</v>
      </c>
      <c r="C4" s="46">
        <v>9455</v>
      </c>
    </row>
    <row r="6" spans="2:30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30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30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111</v>
      </c>
      <c r="Q8" s="29" t="s">
        <v>60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124" t="s">
        <v>54</v>
      </c>
      <c r="C11" s="74"/>
      <c r="D11" s="75"/>
      <c r="E11" s="74"/>
      <c r="F11" s="75"/>
      <c r="G11" s="74"/>
      <c r="H11" s="74"/>
      <c r="I11" s="97"/>
      <c r="J11" s="98">
        <v>4.6003479411032426</v>
      </c>
      <c r="K11" s="75"/>
      <c r="L11" s="76"/>
      <c r="M11" s="78">
        <v>5.1009812825930138E-2</v>
      </c>
      <c r="N11" s="77"/>
      <c r="O11" s="98"/>
      <c r="P11" s="77">
        <f>P12+P38</f>
        <v>1363.3324126490004</v>
      </c>
      <c r="Q11" s="78"/>
      <c r="R11" s="78">
        <f>IFERROR(P11/$P$11,0)</f>
        <v>1</v>
      </c>
      <c r="S11" s="78">
        <f>P11/'סכום נכסי הקרן'!$C$42</f>
        <v>1.0619682176605737E-2</v>
      </c>
      <c r="AA11" s="1"/>
      <c r="AD11" s="1"/>
    </row>
    <row r="12" spans="2:30" ht="17.25" customHeight="1">
      <c r="B12" s="125" t="s">
        <v>199</v>
      </c>
      <c r="C12" s="80"/>
      <c r="D12" s="81"/>
      <c r="E12" s="80"/>
      <c r="F12" s="81"/>
      <c r="G12" s="80"/>
      <c r="H12" s="80"/>
      <c r="I12" s="99"/>
      <c r="J12" s="100">
        <v>4.1255565511681231</v>
      </c>
      <c r="K12" s="81"/>
      <c r="L12" s="82"/>
      <c r="M12" s="84">
        <v>4.9799416637970759E-2</v>
      </c>
      <c r="N12" s="83"/>
      <c r="O12" s="100"/>
      <c r="P12" s="83">
        <f>P13+P26+P35</f>
        <v>1279.6369248170004</v>
      </c>
      <c r="Q12" s="84"/>
      <c r="R12" s="84">
        <f t="shared" ref="R12:R41" si="0">IFERROR(P12/$P$11,0)</f>
        <v>0.93860962516883395</v>
      </c>
      <c r="S12" s="84">
        <f>P12/'סכום נכסי הקרן'!$C$42</f>
        <v>9.967735907196058E-3</v>
      </c>
    </row>
    <row r="13" spans="2:30">
      <c r="B13" s="126" t="s">
        <v>61</v>
      </c>
      <c r="C13" s="80"/>
      <c r="D13" s="81"/>
      <c r="E13" s="80"/>
      <c r="F13" s="81"/>
      <c r="G13" s="80"/>
      <c r="H13" s="80"/>
      <c r="I13" s="99"/>
      <c r="J13" s="100">
        <v>6.4764085343955404</v>
      </c>
      <c r="K13" s="81"/>
      <c r="L13" s="82"/>
      <c r="M13" s="84">
        <v>3.1258598558241688E-2</v>
      </c>
      <c r="N13" s="83"/>
      <c r="O13" s="100"/>
      <c r="P13" s="83">
        <f>SUM(P14:P24)</f>
        <v>531.61630788200011</v>
      </c>
      <c r="Q13" s="84"/>
      <c r="R13" s="84">
        <f t="shared" si="0"/>
        <v>0.3899388754713547</v>
      </c>
      <c r="S13" s="84">
        <f>P13/'סכום נכסי הקרן'!$C$42</f>
        <v>4.1410269258088297E-3</v>
      </c>
    </row>
    <row r="14" spans="2:30">
      <c r="B14" s="127" t="s">
        <v>1981</v>
      </c>
      <c r="C14" s="87" t="s">
        <v>1982</v>
      </c>
      <c r="D14" s="88" t="s">
        <v>28</v>
      </c>
      <c r="E14" s="87" t="s">
        <v>324</v>
      </c>
      <c r="F14" s="88" t="s">
        <v>129</v>
      </c>
      <c r="G14" s="87" t="s">
        <v>325</v>
      </c>
      <c r="H14" s="87" t="s">
        <v>326</v>
      </c>
      <c r="I14" s="101">
        <v>39076</v>
      </c>
      <c r="J14" s="102">
        <v>5.7300000000017093</v>
      </c>
      <c r="K14" s="88" t="s">
        <v>133</v>
      </c>
      <c r="L14" s="89">
        <v>4.9000000000000002E-2</v>
      </c>
      <c r="M14" s="91">
        <v>2.790000000003328E-2</v>
      </c>
      <c r="N14" s="90">
        <v>71177.000596000013</v>
      </c>
      <c r="O14" s="102">
        <v>156.19</v>
      </c>
      <c r="P14" s="90">
        <v>111.17135309700001</v>
      </c>
      <c r="Q14" s="91">
        <v>4.4026965216692422E-5</v>
      </c>
      <c r="R14" s="91">
        <f t="shared" si="0"/>
        <v>8.1543834845817509E-2</v>
      </c>
      <c r="S14" s="91">
        <f>P14/'סכום נכסי הקרן'!$C$42</f>
        <v>8.6596960952420993E-4</v>
      </c>
    </row>
    <row r="15" spans="2:30">
      <c r="B15" s="127" t="s">
        <v>1983</v>
      </c>
      <c r="C15" s="87" t="s">
        <v>1984</v>
      </c>
      <c r="D15" s="88" t="s">
        <v>28</v>
      </c>
      <c r="E15" s="87" t="s">
        <v>324</v>
      </c>
      <c r="F15" s="88" t="s">
        <v>129</v>
      </c>
      <c r="G15" s="87" t="s">
        <v>325</v>
      </c>
      <c r="H15" s="87" t="s">
        <v>326</v>
      </c>
      <c r="I15" s="101">
        <v>40738</v>
      </c>
      <c r="J15" s="102">
        <v>10.04000000002819</v>
      </c>
      <c r="K15" s="88" t="s">
        <v>133</v>
      </c>
      <c r="L15" s="89">
        <v>4.0999999999999995E-2</v>
      </c>
      <c r="M15" s="91">
        <v>2.8400000000074303E-2</v>
      </c>
      <c r="N15" s="90">
        <v>139687.70154800004</v>
      </c>
      <c r="O15" s="102">
        <v>131.04</v>
      </c>
      <c r="P15" s="90">
        <v>183.04677389599999</v>
      </c>
      <c r="Q15" s="91">
        <v>3.8467863988522947E-5</v>
      </c>
      <c r="R15" s="91">
        <f t="shared" si="0"/>
        <v>0.13426422800315735</v>
      </c>
      <c r="S15" s="91">
        <f>P15/'סכום נכסי הקרן'!$C$42</f>
        <v>1.4258434290808589E-3</v>
      </c>
    </row>
    <row r="16" spans="2:30">
      <c r="B16" s="127" t="s">
        <v>1985</v>
      </c>
      <c r="C16" s="87" t="s">
        <v>1986</v>
      </c>
      <c r="D16" s="88" t="s">
        <v>28</v>
      </c>
      <c r="E16" s="87" t="s">
        <v>1987</v>
      </c>
      <c r="F16" s="88" t="s">
        <v>702</v>
      </c>
      <c r="G16" s="87" t="s">
        <v>314</v>
      </c>
      <c r="H16" s="87" t="s">
        <v>131</v>
      </c>
      <c r="I16" s="101">
        <v>42795</v>
      </c>
      <c r="J16" s="102">
        <v>5.5199999999723186</v>
      </c>
      <c r="K16" s="88" t="s">
        <v>133</v>
      </c>
      <c r="L16" s="89">
        <v>2.1400000000000002E-2</v>
      </c>
      <c r="M16" s="91">
        <v>2.289999999995522E-2</v>
      </c>
      <c r="N16" s="90">
        <v>43814.924576000005</v>
      </c>
      <c r="O16" s="102">
        <v>112.13</v>
      </c>
      <c r="P16" s="90">
        <v>49.12967581800001</v>
      </c>
      <c r="Q16" s="91">
        <v>1.1235027873507242E-4</v>
      </c>
      <c r="R16" s="91">
        <f t="shared" si="0"/>
        <v>3.6036461366409832E-2</v>
      </c>
      <c r="S16" s="91">
        <f>P16/'סכום נכסי הקרן'!$C$42</f>
        <v>3.8269576648080369E-4</v>
      </c>
    </row>
    <row r="17" spans="2:19">
      <c r="B17" s="127" t="s">
        <v>1988</v>
      </c>
      <c r="C17" s="87" t="s">
        <v>1989</v>
      </c>
      <c r="D17" s="88" t="s">
        <v>28</v>
      </c>
      <c r="E17" s="87" t="s">
        <v>312</v>
      </c>
      <c r="F17" s="88" t="s">
        <v>313</v>
      </c>
      <c r="G17" s="87" t="s">
        <v>361</v>
      </c>
      <c r="H17" s="87" t="s">
        <v>326</v>
      </c>
      <c r="I17" s="101">
        <v>36489</v>
      </c>
      <c r="J17" s="102">
        <v>2.8300000029664578</v>
      </c>
      <c r="K17" s="88" t="s">
        <v>133</v>
      </c>
      <c r="L17" s="89">
        <v>6.0499999999999998E-2</v>
      </c>
      <c r="M17" s="91">
        <v>2.049999997881102E-2</v>
      </c>
      <c r="N17" s="90">
        <v>27.440168000000003</v>
      </c>
      <c r="O17" s="102">
        <v>171.99</v>
      </c>
      <c r="P17" s="90">
        <v>4.7194342000000007E-2</v>
      </c>
      <c r="Q17" s="91"/>
      <c r="R17" s="91">
        <f t="shared" si="0"/>
        <v>3.4616900150052053E-5</v>
      </c>
      <c r="S17" s="91">
        <f>P17/'סכום נכסי הקרן'!$C$42</f>
        <v>3.6762047753284825E-7</v>
      </c>
    </row>
    <row r="18" spans="2:19">
      <c r="B18" s="127" t="s">
        <v>1990</v>
      </c>
      <c r="C18" s="87" t="s">
        <v>1991</v>
      </c>
      <c r="D18" s="88" t="s">
        <v>28</v>
      </c>
      <c r="E18" s="87" t="s">
        <v>357</v>
      </c>
      <c r="F18" s="88" t="s">
        <v>129</v>
      </c>
      <c r="G18" s="87" t="s">
        <v>342</v>
      </c>
      <c r="H18" s="87" t="s">
        <v>131</v>
      </c>
      <c r="I18" s="101">
        <v>39084</v>
      </c>
      <c r="J18" s="102">
        <v>1.6700000000031825</v>
      </c>
      <c r="K18" s="88" t="s">
        <v>133</v>
      </c>
      <c r="L18" s="89">
        <v>5.5999999999999994E-2</v>
      </c>
      <c r="M18" s="91">
        <v>2.7699999999395299E-2</v>
      </c>
      <c r="N18" s="90">
        <v>13200.958880000002</v>
      </c>
      <c r="O18" s="102">
        <v>142.81</v>
      </c>
      <c r="P18" s="90">
        <v>18.852288582000003</v>
      </c>
      <c r="Q18" s="91">
        <v>3.062735678227157E-5</v>
      </c>
      <c r="R18" s="91">
        <f t="shared" si="0"/>
        <v>1.3828093872843072E-2</v>
      </c>
      <c r="S18" s="91">
        <f>P18/'סכום נכסי הקרן'!$C$42</f>
        <v>1.4684996203786254E-4</v>
      </c>
    </row>
    <row r="19" spans="2:19">
      <c r="B19" s="127" t="s">
        <v>1992</v>
      </c>
      <c r="C19" s="87" t="s">
        <v>1993</v>
      </c>
      <c r="D19" s="88" t="s">
        <v>28</v>
      </c>
      <c r="E19" s="87" t="s">
        <v>1994</v>
      </c>
      <c r="F19" s="88" t="s">
        <v>129</v>
      </c>
      <c r="G19" s="87" t="s">
        <v>482</v>
      </c>
      <c r="H19" s="87" t="s">
        <v>326</v>
      </c>
      <c r="I19" s="101">
        <v>45152</v>
      </c>
      <c r="J19" s="102">
        <v>3.6500000000419011</v>
      </c>
      <c r="K19" s="88" t="s">
        <v>133</v>
      </c>
      <c r="L19" s="89">
        <v>3.6400000000000002E-2</v>
      </c>
      <c r="M19" s="91">
        <v>3.7200000000397276E-2</v>
      </c>
      <c r="N19" s="90">
        <v>31884.000000000004</v>
      </c>
      <c r="O19" s="102">
        <v>101.05</v>
      </c>
      <c r="P19" s="90">
        <v>32.218782701000002</v>
      </c>
      <c r="Q19" s="91">
        <v>6.451090761206049E-5</v>
      </c>
      <c r="R19" s="91">
        <f t="shared" si="0"/>
        <v>2.3632374908770657E-2</v>
      </c>
      <c r="S19" s="91">
        <f>P19/'סכום נכסי הקרן'!$C$42</f>
        <v>2.5096831060953637E-4</v>
      </c>
    </row>
    <row r="20" spans="2:19">
      <c r="B20" s="127" t="s">
        <v>1995</v>
      </c>
      <c r="C20" s="87" t="s">
        <v>1996</v>
      </c>
      <c r="D20" s="88" t="s">
        <v>28</v>
      </c>
      <c r="E20" s="87" t="s">
        <v>1997</v>
      </c>
      <c r="F20" s="88" t="s">
        <v>313</v>
      </c>
      <c r="G20" s="87" t="s">
        <v>486</v>
      </c>
      <c r="H20" s="87" t="s">
        <v>131</v>
      </c>
      <c r="I20" s="101">
        <v>44381</v>
      </c>
      <c r="J20" s="102">
        <v>2.7300000000095208</v>
      </c>
      <c r="K20" s="88" t="s">
        <v>133</v>
      </c>
      <c r="L20" s="89">
        <v>8.5000000000000006E-3</v>
      </c>
      <c r="M20" s="91">
        <v>4.38000000003207E-2</v>
      </c>
      <c r="N20" s="90">
        <v>39855.000000000007</v>
      </c>
      <c r="O20" s="102">
        <v>100.14</v>
      </c>
      <c r="P20" s="90">
        <v>39.91079529400001</v>
      </c>
      <c r="Q20" s="91">
        <v>1.2454687500000001E-4</v>
      </c>
      <c r="R20" s="91">
        <f t="shared" si="0"/>
        <v>2.9274441745613604E-2</v>
      </c>
      <c r="S20" s="91">
        <f>P20/'סכום נכסי הקרן'!$C$42</f>
        <v>3.108852672359757E-4</v>
      </c>
    </row>
    <row r="21" spans="2:19">
      <c r="B21" s="127" t="s">
        <v>2024</v>
      </c>
      <c r="C21" s="87">
        <v>9555</v>
      </c>
      <c r="D21" s="88" t="s">
        <v>28</v>
      </c>
      <c r="E21" s="87" t="s">
        <v>2025</v>
      </c>
      <c r="F21" s="88" t="s">
        <v>624</v>
      </c>
      <c r="G21" s="87" t="s">
        <v>681</v>
      </c>
      <c r="H21" s="87"/>
      <c r="I21" s="101">
        <v>45046</v>
      </c>
      <c r="J21" s="102">
        <v>0</v>
      </c>
      <c r="K21" s="88" t="s">
        <v>133</v>
      </c>
      <c r="L21" s="89">
        <v>0</v>
      </c>
      <c r="M21" s="89">
        <v>0</v>
      </c>
      <c r="N21" s="90">
        <v>80753.090178000013</v>
      </c>
      <c r="O21" s="102">
        <v>59</v>
      </c>
      <c r="P21" s="90">
        <v>47.644323203000006</v>
      </c>
      <c r="Q21" s="91">
        <v>1.3938642575400103E-4</v>
      </c>
      <c r="R21" s="91">
        <f>IFERROR(P21/$P$11,0)</f>
        <v>3.4946959935050245E-2</v>
      </c>
      <c r="S21" s="91">
        <f>P21/'סכום נכסי הקרן'!$C$42</f>
        <v>3.7112560754880785E-4</v>
      </c>
    </row>
    <row r="22" spans="2:19">
      <c r="B22" s="127" t="s">
        <v>2026</v>
      </c>
      <c r="C22" s="87">
        <v>9556</v>
      </c>
      <c r="D22" s="88" t="s">
        <v>28</v>
      </c>
      <c r="E22" s="87" t="s">
        <v>2025</v>
      </c>
      <c r="F22" s="88" t="s">
        <v>624</v>
      </c>
      <c r="G22" s="87" t="s">
        <v>681</v>
      </c>
      <c r="H22" s="87"/>
      <c r="I22" s="101">
        <v>45046</v>
      </c>
      <c r="J22" s="102">
        <v>0</v>
      </c>
      <c r="K22" s="88" t="s">
        <v>133</v>
      </c>
      <c r="L22" s="89">
        <v>0</v>
      </c>
      <c r="M22" s="89">
        <v>0</v>
      </c>
      <c r="N22" s="90">
        <v>177.84547100000003</v>
      </c>
      <c r="O22" s="102">
        <v>29.41732</v>
      </c>
      <c r="P22" s="90">
        <v>5.2317376000000013E-2</v>
      </c>
      <c r="Q22" s="91">
        <v>0</v>
      </c>
      <c r="R22" s="91">
        <f>IFERROR(P22/$P$11,0)</f>
        <v>3.8374629338083148E-5</v>
      </c>
      <c r="S22" s="91">
        <f>P22/'סכום נכסי הקרן'!$C$42</f>
        <v>4.0752636721549323E-7</v>
      </c>
    </row>
    <row r="23" spans="2:19">
      <c r="B23" s="127" t="s">
        <v>1998</v>
      </c>
      <c r="C23" s="87" t="s">
        <v>1999</v>
      </c>
      <c r="D23" s="88" t="s">
        <v>28</v>
      </c>
      <c r="E23" s="87" t="s">
        <v>2000</v>
      </c>
      <c r="F23" s="88" t="s">
        <v>572</v>
      </c>
      <c r="G23" s="87" t="s">
        <v>681</v>
      </c>
      <c r="H23" s="87"/>
      <c r="I23" s="101">
        <v>39104</v>
      </c>
      <c r="J23" s="102">
        <v>2.660000000124259</v>
      </c>
      <c r="K23" s="88" t="s">
        <v>133</v>
      </c>
      <c r="L23" s="89">
        <v>5.5999999999999994E-2</v>
      </c>
      <c r="M23" s="91">
        <v>0</v>
      </c>
      <c r="N23" s="90">
        <v>16886.228351000005</v>
      </c>
      <c r="O23" s="102">
        <v>13.344352000000001</v>
      </c>
      <c r="P23" s="90">
        <v>2.2533576920000007</v>
      </c>
      <c r="Q23" s="91">
        <v>4.4912372218302512E-5</v>
      </c>
      <c r="R23" s="91">
        <f t="shared" si="0"/>
        <v>1.6528307191212828E-3</v>
      </c>
      <c r="S23" s="91">
        <f>P23/'סכום נכסי הקרן'!$C$42</f>
        <v>1.7552536928798729E-5</v>
      </c>
    </row>
    <row r="24" spans="2:19">
      <c r="B24" s="127" t="s">
        <v>2001</v>
      </c>
      <c r="C24" s="87" t="s">
        <v>2002</v>
      </c>
      <c r="D24" s="88" t="s">
        <v>28</v>
      </c>
      <c r="E24" s="87" t="s">
        <v>2003</v>
      </c>
      <c r="F24" s="88" t="s">
        <v>130</v>
      </c>
      <c r="G24" s="87" t="s">
        <v>681</v>
      </c>
      <c r="H24" s="87"/>
      <c r="I24" s="101">
        <v>45132</v>
      </c>
      <c r="J24" s="102">
        <v>2.6199999999953478</v>
      </c>
      <c r="K24" s="88" t="s">
        <v>133</v>
      </c>
      <c r="L24" s="89">
        <v>4.2500000000000003E-2</v>
      </c>
      <c r="M24" s="91">
        <v>4.5699999999964061E-2</v>
      </c>
      <c r="N24" s="90">
        <v>47119.815632000005</v>
      </c>
      <c r="O24" s="102">
        <v>100.36</v>
      </c>
      <c r="P24" s="90">
        <v>47.289445880999999</v>
      </c>
      <c r="Q24" s="91">
        <v>2.0438461556278868E-4</v>
      </c>
      <c r="R24" s="91">
        <f t="shared" si="0"/>
        <v>3.4686658545082946E-2</v>
      </c>
      <c r="S24" s="91">
        <f>P24/'סכום נכסי הקרן'!$C$42</f>
        <v>3.6836128951722643E-4</v>
      </c>
    </row>
    <row r="25" spans="2:19">
      <c r="B25" s="128"/>
      <c r="C25" s="87"/>
      <c r="D25" s="87"/>
      <c r="E25" s="87"/>
      <c r="F25" s="87"/>
      <c r="G25" s="87"/>
      <c r="H25" s="87"/>
      <c r="I25" s="87"/>
      <c r="J25" s="102"/>
      <c r="K25" s="87"/>
      <c r="L25" s="87"/>
      <c r="M25" s="91"/>
      <c r="N25" s="90"/>
      <c r="O25" s="102"/>
      <c r="P25" s="87"/>
      <c r="Q25" s="87"/>
      <c r="R25" s="91"/>
      <c r="S25" s="87"/>
    </row>
    <row r="26" spans="2:19">
      <c r="B26" s="126" t="s">
        <v>62</v>
      </c>
      <c r="C26" s="80"/>
      <c r="D26" s="81"/>
      <c r="E26" s="80"/>
      <c r="F26" s="81"/>
      <c r="G26" s="80"/>
      <c r="H26" s="80"/>
      <c r="I26" s="99"/>
      <c r="J26" s="100">
        <v>2.6068336471603288</v>
      </c>
      <c r="K26" s="81"/>
      <c r="L26" s="82"/>
      <c r="M26" s="84">
        <v>6.1738362163292482E-2</v>
      </c>
      <c r="N26" s="83"/>
      <c r="O26" s="100"/>
      <c r="P26" s="83">
        <f>SUM(P27:P33)</f>
        <v>745.67518685800019</v>
      </c>
      <c r="Q26" s="84"/>
      <c r="R26" s="84">
        <f t="shared" si="0"/>
        <v>0.5469503841760267</v>
      </c>
      <c r="S26" s="84">
        <f>P26/'סכום נכסי הקרן'!$C$42</f>
        <v>5.8084392463218113E-3</v>
      </c>
    </row>
    <row r="27" spans="2:19">
      <c r="B27" s="127" t="s">
        <v>2004</v>
      </c>
      <c r="C27" s="87" t="s">
        <v>2005</v>
      </c>
      <c r="D27" s="88" t="s">
        <v>28</v>
      </c>
      <c r="E27" s="87" t="s">
        <v>312</v>
      </c>
      <c r="F27" s="88" t="s">
        <v>313</v>
      </c>
      <c r="G27" s="87" t="s">
        <v>325</v>
      </c>
      <c r="H27" s="87" t="s">
        <v>326</v>
      </c>
      <c r="I27" s="101">
        <v>45141</v>
      </c>
      <c r="J27" s="102">
        <v>2.9000000000089257</v>
      </c>
      <c r="K27" s="88" t="s">
        <v>133</v>
      </c>
      <c r="L27" s="89">
        <v>7.0499999999999993E-2</v>
      </c>
      <c r="M27" s="91">
        <v>6.8099999999999994E-2</v>
      </c>
      <c r="N27" s="90">
        <v>111892.76930400002</v>
      </c>
      <c r="O27" s="102">
        <v>100.13</v>
      </c>
      <c r="P27" s="90">
        <v>112.03824479000002</v>
      </c>
      <c r="Q27" s="91">
        <v>2.3257344241642589E-4</v>
      </c>
      <c r="R27" s="91">
        <f t="shared" si="0"/>
        <v>8.2179697152733253E-2</v>
      </c>
      <c r="S27" s="91">
        <f>P27/'סכום נכסי הקרן'!$C$42</f>
        <v>8.7272226513173854E-4</v>
      </c>
    </row>
    <row r="28" spans="2:19">
      <c r="B28" s="127" t="s">
        <v>2006</v>
      </c>
      <c r="C28" s="87" t="s">
        <v>2007</v>
      </c>
      <c r="D28" s="88" t="s">
        <v>28</v>
      </c>
      <c r="E28" s="87" t="s">
        <v>1987</v>
      </c>
      <c r="F28" s="88" t="s">
        <v>702</v>
      </c>
      <c r="G28" s="87" t="s">
        <v>314</v>
      </c>
      <c r="H28" s="87" t="s">
        <v>131</v>
      </c>
      <c r="I28" s="101">
        <v>42795</v>
      </c>
      <c r="J28" s="102">
        <v>5.0900000000014405</v>
      </c>
      <c r="K28" s="88" t="s">
        <v>133</v>
      </c>
      <c r="L28" s="89">
        <v>3.7400000000000003E-2</v>
      </c>
      <c r="M28" s="91">
        <v>5.3900000000122412E-2</v>
      </c>
      <c r="N28" s="90">
        <v>60104.530198000008</v>
      </c>
      <c r="O28" s="102">
        <v>92.43</v>
      </c>
      <c r="P28" s="90">
        <v>55.554618588000004</v>
      </c>
      <c r="Q28" s="91">
        <v>9.659519190905857E-5</v>
      </c>
      <c r="R28" s="91">
        <f t="shared" si="0"/>
        <v>4.0749136507402126E-2</v>
      </c>
      <c r="S28" s="91">
        <f>P28/'סכום נכסי הקרן'!$C$42</f>
        <v>4.327428786797325E-4</v>
      </c>
    </row>
    <row r="29" spans="2:19">
      <c r="B29" s="127" t="s">
        <v>2008</v>
      </c>
      <c r="C29" s="87" t="s">
        <v>2009</v>
      </c>
      <c r="D29" s="88" t="s">
        <v>28</v>
      </c>
      <c r="E29" s="87" t="s">
        <v>1987</v>
      </c>
      <c r="F29" s="88" t="s">
        <v>702</v>
      </c>
      <c r="G29" s="87" t="s">
        <v>314</v>
      </c>
      <c r="H29" s="87" t="s">
        <v>131</v>
      </c>
      <c r="I29" s="101">
        <v>42795</v>
      </c>
      <c r="J29" s="102">
        <v>1.42000000000208</v>
      </c>
      <c r="K29" s="88" t="s">
        <v>133</v>
      </c>
      <c r="L29" s="89">
        <v>2.5000000000000001E-2</v>
      </c>
      <c r="M29" s="91">
        <v>5.1900000000128295E-2</v>
      </c>
      <c r="N29" s="90">
        <v>149436.74685100003</v>
      </c>
      <c r="O29" s="102">
        <v>96.5</v>
      </c>
      <c r="P29" s="90">
        <v>144.20646238500001</v>
      </c>
      <c r="Q29" s="91">
        <v>3.6622565646060747E-4</v>
      </c>
      <c r="R29" s="91">
        <f t="shared" si="0"/>
        <v>0.10577498271665238</v>
      </c>
      <c r="S29" s="91">
        <f>P29/'סכום נכסי הקרן'!$C$42</f>
        <v>1.1232966986868132E-3</v>
      </c>
    </row>
    <row r="30" spans="2:19">
      <c r="B30" s="127" t="s">
        <v>2010</v>
      </c>
      <c r="C30" s="87" t="s">
        <v>2011</v>
      </c>
      <c r="D30" s="88" t="s">
        <v>28</v>
      </c>
      <c r="E30" s="87" t="s">
        <v>2012</v>
      </c>
      <c r="F30" s="88" t="s">
        <v>330</v>
      </c>
      <c r="G30" s="87" t="s">
        <v>375</v>
      </c>
      <c r="H30" s="87" t="s">
        <v>131</v>
      </c>
      <c r="I30" s="101">
        <v>42598</v>
      </c>
      <c r="J30" s="102">
        <v>2.4699999999945543</v>
      </c>
      <c r="K30" s="88" t="s">
        <v>133</v>
      </c>
      <c r="L30" s="89">
        <v>3.1E-2</v>
      </c>
      <c r="M30" s="91">
        <v>5.5599999999889828E-2</v>
      </c>
      <c r="N30" s="90">
        <v>169229.42851500004</v>
      </c>
      <c r="O30" s="102">
        <v>94.4</v>
      </c>
      <c r="P30" s="90">
        <v>159.75258052100003</v>
      </c>
      <c r="Q30" s="91">
        <v>2.3999714838092705E-4</v>
      </c>
      <c r="R30" s="91">
        <f t="shared" si="0"/>
        <v>0.11717801105498213</v>
      </c>
      <c r="S30" s="91">
        <f>P30/'סכום נכסי הקרן'!$C$42</f>
        <v>1.2443932354907036E-3</v>
      </c>
    </row>
    <row r="31" spans="2:19">
      <c r="B31" s="127" t="s">
        <v>2013</v>
      </c>
      <c r="C31" s="87" t="s">
        <v>2014</v>
      </c>
      <c r="D31" s="88" t="s">
        <v>28</v>
      </c>
      <c r="E31" s="87" t="s">
        <v>1145</v>
      </c>
      <c r="F31" s="88" t="s">
        <v>691</v>
      </c>
      <c r="G31" s="87" t="s">
        <v>482</v>
      </c>
      <c r="H31" s="87" t="s">
        <v>326</v>
      </c>
      <c r="I31" s="101">
        <v>44007</v>
      </c>
      <c r="J31" s="102">
        <v>3.680000000018198</v>
      </c>
      <c r="K31" s="88" t="s">
        <v>133</v>
      </c>
      <c r="L31" s="89">
        <v>3.3500000000000002E-2</v>
      </c>
      <c r="M31" s="91">
        <v>6.8400000000297792E-2</v>
      </c>
      <c r="N31" s="90">
        <v>108423.21199500002</v>
      </c>
      <c r="O31" s="102">
        <v>89.2</v>
      </c>
      <c r="P31" s="90">
        <v>96.713503893000009</v>
      </c>
      <c r="Q31" s="91">
        <v>1.3552901499375001E-4</v>
      </c>
      <c r="R31" s="91">
        <f t="shared" si="0"/>
        <v>7.093904831697094E-2</v>
      </c>
      <c r="S31" s="91">
        <f>P31/'סכום נכסי הקרן'!$C$42</f>
        <v>7.5335014703710955E-4</v>
      </c>
    </row>
    <row r="32" spans="2:19">
      <c r="B32" s="127" t="s">
        <v>2015</v>
      </c>
      <c r="C32" s="87" t="s">
        <v>2016</v>
      </c>
      <c r="D32" s="88" t="s">
        <v>28</v>
      </c>
      <c r="E32" s="87" t="s">
        <v>2017</v>
      </c>
      <c r="F32" s="88" t="s">
        <v>330</v>
      </c>
      <c r="G32" s="87" t="s">
        <v>559</v>
      </c>
      <c r="H32" s="87" t="s">
        <v>326</v>
      </c>
      <c r="I32" s="101">
        <v>43310</v>
      </c>
      <c r="J32" s="102">
        <v>1.1800000000056836</v>
      </c>
      <c r="K32" s="88" t="s">
        <v>133</v>
      </c>
      <c r="L32" s="89">
        <v>3.5499999999999997E-2</v>
      </c>
      <c r="M32" s="91">
        <v>6.1500000000242395E-2</v>
      </c>
      <c r="N32" s="90">
        <v>122101.05600000001</v>
      </c>
      <c r="O32" s="102">
        <v>97.99</v>
      </c>
      <c r="P32" s="90">
        <v>119.64682477400001</v>
      </c>
      <c r="Q32" s="91">
        <v>4.5424500000000004E-4</v>
      </c>
      <c r="R32" s="91">
        <f t="shared" si="0"/>
        <v>8.7760566435534412E-2</v>
      </c>
      <c r="S32" s="91">
        <f>P32/'סכום נכסי הקרן'!$C$42</f>
        <v>9.3198932318426845E-4</v>
      </c>
    </row>
    <row r="33" spans="2:19">
      <c r="B33" s="127" t="s">
        <v>2018</v>
      </c>
      <c r="C33" s="87" t="s">
        <v>2019</v>
      </c>
      <c r="D33" s="88" t="s">
        <v>28</v>
      </c>
      <c r="E33" s="87" t="s">
        <v>2020</v>
      </c>
      <c r="F33" s="88" t="s">
        <v>130</v>
      </c>
      <c r="G33" s="87" t="s">
        <v>576</v>
      </c>
      <c r="H33" s="87" t="s">
        <v>131</v>
      </c>
      <c r="I33" s="101">
        <v>45122</v>
      </c>
      <c r="J33" s="102">
        <v>4.1499999999991344</v>
      </c>
      <c r="K33" s="88" t="s">
        <v>133</v>
      </c>
      <c r="L33" s="89">
        <v>7.3300000000000004E-2</v>
      </c>
      <c r="M33" s="91">
        <v>7.8699999999984407E-2</v>
      </c>
      <c r="N33" s="90">
        <v>1.1628670000000003</v>
      </c>
      <c r="O33" s="102">
        <v>4967287</v>
      </c>
      <c r="P33" s="90">
        <v>57.762951907000009</v>
      </c>
      <c r="Q33" s="91">
        <v>2.3257340000000005E-4</v>
      </c>
      <c r="R33" s="91">
        <f t="shared" si="0"/>
        <v>4.2368941991751424E-2</v>
      </c>
      <c r="S33" s="91">
        <f>P33/'סכום נכסי הקרן'!$C$42</f>
        <v>4.4994469811144493E-4</v>
      </c>
    </row>
    <row r="34" spans="2:19">
      <c r="B34" s="128"/>
      <c r="C34" s="87"/>
      <c r="D34" s="87"/>
      <c r="E34" s="87"/>
      <c r="F34" s="87"/>
      <c r="G34" s="87"/>
      <c r="H34" s="87"/>
      <c r="I34" s="87"/>
      <c r="J34" s="102"/>
      <c r="K34" s="87"/>
      <c r="L34" s="87"/>
      <c r="M34" s="91"/>
      <c r="N34" s="90"/>
      <c r="O34" s="102"/>
      <c r="P34" s="87"/>
      <c r="Q34" s="87"/>
      <c r="R34" s="91"/>
      <c r="S34" s="87"/>
    </row>
    <row r="35" spans="2:19">
      <c r="B35" s="126" t="s">
        <v>49</v>
      </c>
      <c r="C35" s="80"/>
      <c r="D35" s="81"/>
      <c r="E35" s="80"/>
      <c r="F35" s="81"/>
      <c r="G35" s="80"/>
      <c r="H35" s="80"/>
      <c r="I35" s="99"/>
      <c r="J35" s="100">
        <v>1.9300000001662803</v>
      </c>
      <c r="K35" s="81"/>
      <c r="L35" s="82"/>
      <c r="M35" s="84">
        <v>6.169999999961627E-2</v>
      </c>
      <c r="N35" s="83"/>
      <c r="O35" s="100"/>
      <c r="P35" s="83">
        <f>P36</f>
        <v>2.3454300770000005</v>
      </c>
      <c r="Q35" s="84"/>
      <c r="R35" s="84">
        <f t="shared" si="0"/>
        <v>1.7203655214525059E-3</v>
      </c>
      <c r="S35" s="84">
        <f>P35/'סכום נכסי הקרן'!$C$42</f>
        <v>1.826973506541621E-5</v>
      </c>
    </row>
    <row r="36" spans="2:19">
      <c r="B36" s="127" t="s">
        <v>2021</v>
      </c>
      <c r="C36" s="87" t="s">
        <v>2022</v>
      </c>
      <c r="D36" s="88" t="s">
        <v>28</v>
      </c>
      <c r="E36" s="87" t="s">
        <v>2023</v>
      </c>
      <c r="F36" s="88" t="s">
        <v>572</v>
      </c>
      <c r="G36" s="87" t="s">
        <v>342</v>
      </c>
      <c r="H36" s="87" t="s">
        <v>131</v>
      </c>
      <c r="I36" s="101">
        <v>38118</v>
      </c>
      <c r="J36" s="102">
        <v>1.9300000001662803</v>
      </c>
      <c r="K36" s="88" t="s">
        <v>132</v>
      </c>
      <c r="L36" s="89">
        <v>7.9699999999999993E-2</v>
      </c>
      <c r="M36" s="91">
        <v>6.169999999961627E-2</v>
      </c>
      <c r="N36" s="90">
        <v>581.03892000000008</v>
      </c>
      <c r="O36" s="102">
        <v>105.56</v>
      </c>
      <c r="P36" s="90">
        <v>2.3454300770000005</v>
      </c>
      <c r="Q36" s="91">
        <v>1.2808176544897137E-5</v>
      </c>
      <c r="R36" s="91">
        <f t="shared" si="0"/>
        <v>1.7203655214525059E-3</v>
      </c>
      <c r="S36" s="91">
        <f>P36/'סכום נכסי הקרן'!$C$42</f>
        <v>1.826973506541621E-5</v>
      </c>
    </row>
    <row r="37" spans="2:19">
      <c r="B37" s="128"/>
      <c r="C37" s="87"/>
      <c r="D37" s="87"/>
      <c r="E37" s="87"/>
      <c r="F37" s="87"/>
      <c r="G37" s="87"/>
      <c r="H37" s="87"/>
      <c r="I37" s="87"/>
      <c r="J37" s="102"/>
      <c r="K37" s="87"/>
      <c r="L37" s="87"/>
      <c r="M37" s="91"/>
      <c r="N37" s="90"/>
      <c r="O37" s="102"/>
      <c r="P37" s="87"/>
      <c r="Q37" s="87"/>
      <c r="R37" s="91"/>
      <c r="S37" s="87"/>
    </row>
    <row r="38" spans="2:19">
      <c r="B38" s="125" t="s">
        <v>198</v>
      </c>
      <c r="C38" s="80"/>
      <c r="D38" s="81"/>
      <c r="E38" s="80"/>
      <c r="F38" s="81"/>
      <c r="G38" s="80"/>
      <c r="H38" s="80"/>
      <c r="I38" s="99"/>
      <c r="J38" s="100">
        <v>11.588952166034851</v>
      </c>
      <c r="K38" s="81"/>
      <c r="L38" s="82"/>
      <c r="M38" s="84">
        <v>6.8793428249289815E-2</v>
      </c>
      <c r="N38" s="83"/>
      <c r="O38" s="100"/>
      <c r="P38" s="83">
        <v>83.695487832000012</v>
      </c>
      <c r="Q38" s="84"/>
      <c r="R38" s="84">
        <f t="shared" si="0"/>
        <v>6.1390374831166002E-2</v>
      </c>
      <c r="S38" s="84">
        <f>P38/'סכום נכסי הקרן'!$C$42</f>
        <v>6.5194626940967895E-4</v>
      </c>
    </row>
    <row r="39" spans="2:19">
      <c r="B39" s="126" t="s">
        <v>69</v>
      </c>
      <c r="C39" s="80"/>
      <c r="D39" s="81"/>
      <c r="E39" s="80"/>
      <c r="F39" s="81"/>
      <c r="G39" s="80"/>
      <c r="H39" s="80"/>
      <c r="I39" s="99"/>
      <c r="J39" s="100">
        <v>11.588952166034851</v>
      </c>
      <c r="K39" s="81"/>
      <c r="L39" s="82"/>
      <c r="M39" s="84">
        <v>6.8793428249289815E-2</v>
      </c>
      <c r="N39" s="83"/>
      <c r="O39" s="100"/>
      <c r="P39" s="83">
        <v>83.695487832000012</v>
      </c>
      <c r="Q39" s="84"/>
      <c r="R39" s="84">
        <f t="shared" si="0"/>
        <v>6.1390374831166002E-2</v>
      </c>
      <c r="S39" s="84">
        <f>P39/'סכום נכסי הקרן'!$C$42</f>
        <v>6.5194626940967895E-4</v>
      </c>
    </row>
    <row r="40" spans="2:19">
      <c r="B40" s="127" t="s">
        <v>2027</v>
      </c>
      <c r="C40" s="87">
        <v>4824</v>
      </c>
      <c r="D40" s="88" t="s">
        <v>1980</v>
      </c>
      <c r="E40" s="87"/>
      <c r="F40" s="88" t="s">
        <v>1702</v>
      </c>
      <c r="G40" s="87" t="s">
        <v>1030</v>
      </c>
      <c r="H40" s="87" t="s">
        <v>938</v>
      </c>
      <c r="I40" s="101">
        <v>42206</v>
      </c>
      <c r="J40" s="102">
        <v>13.660000000113142</v>
      </c>
      <c r="K40" s="88" t="s">
        <v>140</v>
      </c>
      <c r="L40" s="89">
        <v>4.555E-2</v>
      </c>
      <c r="M40" s="91">
        <v>7.1900000000754291E-2</v>
      </c>
      <c r="N40" s="90">
        <v>21447.236025000002</v>
      </c>
      <c r="O40" s="102">
        <v>69.59</v>
      </c>
      <c r="P40" s="90">
        <v>42.424688120000006</v>
      </c>
      <c r="Q40" s="91">
        <v>1.2875113924924511E-4</v>
      </c>
      <c r="R40" s="91">
        <f t="shared" si="0"/>
        <v>3.1118374159070584E-2</v>
      </c>
      <c r="S40" s="91">
        <f>P40/'סכום נכסי הקרן'!$C$42</f>
        <v>3.304672434220304E-4</v>
      </c>
    </row>
    <row r="41" spans="2:19">
      <c r="B41" s="127" t="s">
        <v>2028</v>
      </c>
      <c r="C41" s="87">
        <v>5168</v>
      </c>
      <c r="D41" s="88" t="s">
        <v>1980</v>
      </c>
      <c r="E41" s="87"/>
      <c r="F41" s="88" t="s">
        <v>1702</v>
      </c>
      <c r="G41" s="87" t="s">
        <v>1096</v>
      </c>
      <c r="H41" s="87" t="s">
        <v>2029</v>
      </c>
      <c r="I41" s="101">
        <v>42408</v>
      </c>
      <c r="J41" s="102">
        <v>9.4599999999631716</v>
      </c>
      <c r="K41" s="88" t="s">
        <v>140</v>
      </c>
      <c r="L41" s="89">
        <v>3.9510000000000003E-2</v>
      </c>
      <c r="M41" s="91">
        <v>6.5599999999825548E-2</v>
      </c>
      <c r="N41" s="90">
        <v>18409.015792000002</v>
      </c>
      <c r="O41" s="102">
        <v>78.87</v>
      </c>
      <c r="P41" s="90">
        <v>41.270799712000006</v>
      </c>
      <c r="Q41" s="91">
        <v>4.6658613022022731E-5</v>
      </c>
      <c r="R41" s="91">
        <f t="shared" si="0"/>
        <v>3.0272000672095418E-2</v>
      </c>
      <c r="S41" s="91">
        <f>P41/'סכום נכסי הקרן'!$C$42</f>
        <v>3.2147902598764856E-4</v>
      </c>
    </row>
    <row r="42" spans="2:19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111" t="s">
        <v>222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111" t="s">
        <v>112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111" t="s">
        <v>205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111" t="s">
        <v>213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4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4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5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20 D1:XFD20 A1:B20 A2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7.140625" style="2" bestFit="1" customWidth="1"/>
    <col min="3" max="3" width="34.8554687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46" t="s" vm="1">
        <v>231</v>
      </c>
    </row>
    <row r="2" spans="2:49">
      <c r="B2" s="46" t="s">
        <v>145</v>
      </c>
      <c r="C2" s="46" t="s">
        <v>232</v>
      </c>
    </row>
    <row r="3" spans="2:49">
      <c r="B3" s="46" t="s">
        <v>147</v>
      </c>
      <c r="C3" s="46" t="s">
        <v>233</v>
      </c>
    </row>
    <row r="4" spans="2:49">
      <c r="B4" s="46" t="s">
        <v>148</v>
      </c>
      <c r="C4" s="46">
        <v>9455</v>
      </c>
    </row>
    <row r="6" spans="2:49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2:49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4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1521.6724282300002</v>
      </c>
      <c r="K11" s="78"/>
      <c r="L11" s="78">
        <f>IFERROR(J11/$J$11,0)</f>
        <v>1</v>
      </c>
      <c r="M11" s="78">
        <f>J11/'סכום נכסי הקרן'!$C$42</f>
        <v>1.1853072232991008E-2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199</v>
      </c>
      <c r="C12" s="80"/>
      <c r="D12" s="81"/>
      <c r="E12" s="80"/>
      <c r="F12" s="81"/>
      <c r="G12" s="81"/>
      <c r="H12" s="83"/>
      <c r="I12" s="83"/>
      <c r="J12" s="83">
        <v>570.08867796100003</v>
      </c>
      <c r="K12" s="84"/>
      <c r="L12" s="84">
        <f t="shared" ref="L12:L51" si="0">IFERROR(J12/$J$11,0)</f>
        <v>0.37464612447773904</v>
      </c>
      <c r="M12" s="84">
        <f>J12/'סכום נכסי הקרן'!$C$42</f>
        <v>4.440707575244781E-3</v>
      </c>
    </row>
    <row r="13" spans="2:49">
      <c r="B13" s="86" t="s">
        <v>2030</v>
      </c>
      <c r="C13" s="87">
        <v>9114</v>
      </c>
      <c r="D13" s="88" t="s">
        <v>28</v>
      </c>
      <c r="E13" s="87" t="s">
        <v>2031</v>
      </c>
      <c r="F13" s="88" t="s">
        <v>1413</v>
      </c>
      <c r="G13" s="88" t="s">
        <v>132</v>
      </c>
      <c r="H13" s="90">
        <v>244.68000000000004</v>
      </c>
      <c r="I13" s="90">
        <v>824.19640000000004</v>
      </c>
      <c r="J13" s="90">
        <v>7.7116300000000013</v>
      </c>
      <c r="K13" s="91">
        <v>2.9414480883099949E-5</v>
      </c>
      <c r="L13" s="91">
        <f t="shared" si="0"/>
        <v>5.067864710521253E-3</v>
      </c>
      <c r="M13" s="91">
        <f>J13/'סכום נכסי הקרן'!$C$42</f>
        <v>6.0069766480834467E-5</v>
      </c>
    </row>
    <row r="14" spans="2:49">
      <c r="B14" s="86" t="s">
        <v>2032</v>
      </c>
      <c r="C14" s="87">
        <v>8423</v>
      </c>
      <c r="D14" s="88" t="s">
        <v>28</v>
      </c>
      <c r="E14" s="87" t="s">
        <v>2033</v>
      </c>
      <c r="F14" s="88" t="s">
        <v>599</v>
      </c>
      <c r="G14" s="88" t="s">
        <v>132</v>
      </c>
      <c r="H14" s="90">
        <v>201104.41000000003</v>
      </c>
      <c r="I14" s="90">
        <v>0</v>
      </c>
      <c r="J14" s="90">
        <v>0</v>
      </c>
      <c r="K14" s="91">
        <v>4.0909970007313348E-5</v>
      </c>
      <c r="L14" s="91">
        <f t="shared" ref="L14:L18" si="1">IFERROR(J14/$J$11,0)</f>
        <v>0</v>
      </c>
      <c r="M14" s="91">
        <f>J14/'סכום נכסי הקרן'!$C$42</f>
        <v>0</v>
      </c>
    </row>
    <row r="15" spans="2:49">
      <c r="B15" s="86" t="s">
        <v>2034</v>
      </c>
      <c r="C15" s="87">
        <v>8460</v>
      </c>
      <c r="D15" s="88" t="s">
        <v>28</v>
      </c>
      <c r="E15" s="87" t="s">
        <v>2035</v>
      </c>
      <c r="F15" s="88" t="s">
        <v>1413</v>
      </c>
      <c r="G15" s="88" t="s">
        <v>132</v>
      </c>
      <c r="H15" s="90">
        <v>907.97000000000014</v>
      </c>
      <c r="I15" s="90">
        <v>322.17919999999998</v>
      </c>
      <c r="J15" s="90">
        <v>11.186309999999999</v>
      </c>
      <c r="K15" s="91">
        <v>7.9425186879074965E-5</v>
      </c>
      <c r="L15" s="91">
        <f t="shared" si="1"/>
        <v>7.3513259440547559E-3</v>
      </c>
      <c r="M15" s="91">
        <f>J15/'סכום נכסי הקרן'!$C$42</f>
        <v>8.7135797423141826E-5</v>
      </c>
    </row>
    <row r="16" spans="2:49">
      <c r="B16" s="86" t="s">
        <v>2036</v>
      </c>
      <c r="C16" s="87">
        <v>8525</v>
      </c>
      <c r="D16" s="88" t="s">
        <v>28</v>
      </c>
      <c r="E16" s="87" t="s">
        <v>2037</v>
      </c>
      <c r="F16" s="88" t="s">
        <v>1413</v>
      </c>
      <c r="G16" s="88" t="s">
        <v>132</v>
      </c>
      <c r="H16" s="90">
        <v>351.09</v>
      </c>
      <c r="I16" s="90">
        <v>580.20000000000005</v>
      </c>
      <c r="J16" s="90">
        <v>7.7895600000000016</v>
      </c>
      <c r="K16" s="91">
        <v>3.5036848547711996E-5</v>
      </c>
      <c r="L16" s="91">
        <f t="shared" si="1"/>
        <v>5.1190780982085411E-3</v>
      </c>
      <c r="M16" s="91">
        <f>J16/'סכום נכסי הקרן'!$C$42</f>
        <v>6.067680246438807E-5</v>
      </c>
    </row>
    <row r="17" spans="2:13">
      <c r="B17" s="86" t="s">
        <v>2038</v>
      </c>
      <c r="C17" s="87">
        <v>9326</v>
      </c>
      <c r="D17" s="88" t="s">
        <v>28</v>
      </c>
      <c r="E17" s="87" t="s">
        <v>2039</v>
      </c>
      <c r="F17" s="88" t="s">
        <v>1584</v>
      </c>
      <c r="G17" s="88" t="s">
        <v>132</v>
      </c>
      <c r="H17" s="90">
        <v>838.70658500000025</v>
      </c>
      <c r="I17" s="90">
        <v>100</v>
      </c>
      <c r="J17" s="90">
        <v>3.2072139800000006</v>
      </c>
      <c r="K17" s="91">
        <v>4.1935329250000014E-7</v>
      </c>
      <c r="L17" s="91">
        <f t="shared" si="1"/>
        <v>2.107690144409472E-3</v>
      </c>
      <c r="M17" s="91">
        <f>J17/'סכום נכסי הקרן'!$C$42</f>
        <v>2.4982603526448715E-5</v>
      </c>
    </row>
    <row r="18" spans="2:13">
      <c r="B18" s="86" t="s">
        <v>2040</v>
      </c>
      <c r="C18" s="87">
        <v>8561</v>
      </c>
      <c r="D18" s="88" t="s">
        <v>28</v>
      </c>
      <c r="E18" s="87" t="s">
        <v>2041</v>
      </c>
      <c r="F18" s="88" t="s">
        <v>637</v>
      </c>
      <c r="G18" s="88" t="s">
        <v>133</v>
      </c>
      <c r="H18" s="90">
        <v>63539.260000000009</v>
      </c>
      <c r="I18" s="90">
        <v>101.422769</v>
      </c>
      <c r="J18" s="90">
        <v>64.443300000000008</v>
      </c>
      <c r="K18" s="91">
        <v>9.7892815759247632E-5</v>
      </c>
      <c r="L18" s="91">
        <f t="shared" si="1"/>
        <v>4.2350310621688828E-2</v>
      </c>
      <c r="M18" s="91">
        <f>J18/'סכום נכסי הקרן'!$C$42</f>
        <v>5.0198129088848396E-4</v>
      </c>
    </row>
    <row r="19" spans="2:13">
      <c r="B19" s="86" t="s">
        <v>2042</v>
      </c>
      <c r="C19" s="87">
        <v>9398</v>
      </c>
      <c r="D19" s="88" t="s">
        <v>28</v>
      </c>
      <c r="E19" s="87" t="s">
        <v>2043</v>
      </c>
      <c r="F19" s="88" t="s">
        <v>1584</v>
      </c>
      <c r="G19" s="88" t="s">
        <v>132</v>
      </c>
      <c r="H19" s="90">
        <v>838.70658500000025</v>
      </c>
      <c r="I19" s="90">
        <v>100</v>
      </c>
      <c r="J19" s="90">
        <v>3.2072139800000006</v>
      </c>
      <c r="K19" s="91">
        <v>4.1935329250000014E-7</v>
      </c>
      <c r="L19" s="91">
        <f t="shared" si="0"/>
        <v>2.107690144409472E-3</v>
      </c>
      <c r="M19" s="91">
        <f>J19/'סכום נכסי הקרן'!$C$42</f>
        <v>2.4982603526448715E-5</v>
      </c>
    </row>
    <row r="20" spans="2:13">
      <c r="B20" s="86" t="s">
        <v>2044</v>
      </c>
      <c r="C20" s="87">
        <v>9113</v>
      </c>
      <c r="D20" s="88" t="s">
        <v>28</v>
      </c>
      <c r="E20" s="87" t="s">
        <v>2045</v>
      </c>
      <c r="F20" s="88" t="s">
        <v>1641</v>
      </c>
      <c r="G20" s="88" t="s">
        <v>133</v>
      </c>
      <c r="H20" s="90">
        <v>3526.4289410000001</v>
      </c>
      <c r="I20" s="90">
        <v>2251.7957999999999</v>
      </c>
      <c r="J20" s="90">
        <v>79.407978798000016</v>
      </c>
      <c r="K20" s="91">
        <v>1.1753843739255539E-4</v>
      </c>
      <c r="L20" s="91">
        <f t="shared" si="0"/>
        <v>5.2184673471653079E-2</v>
      </c>
      <c r="M20" s="91">
        <f>J20/'סכום נכסי הקרן'!$C$42</f>
        <v>6.1854870411455357E-4</v>
      </c>
    </row>
    <row r="21" spans="2:13">
      <c r="B21" s="86" t="s">
        <v>2046</v>
      </c>
      <c r="C21" s="87">
        <v>9266</v>
      </c>
      <c r="D21" s="88" t="s">
        <v>28</v>
      </c>
      <c r="E21" s="87" t="s">
        <v>2045</v>
      </c>
      <c r="F21" s="88" t="s">
        <v>1641</v>
      </c>
      <c r="G21" s="88" t="s">
        <v>133</v>
      </c>
      <c r="H21" s="90">
        <v>89837.390586000009</v>
      </c>
      <c r="I21" s="90">
        <v>96.445400000000006</v>
      </c>
      <c r="J21" s="90">
        <v>86.644030685000004</v>
      </c>
      <c r="K21" s="91">
        <v>1.7144211046144582E-4</v>
      </c>
      <c r="L21" s="91">
        <f t="shared" si="0"/>
        <v>5.6940001722830584E-2</v>
      </c>
      <c r="M21" s="91">
        <f>J21/'סכום נכסי הקרן'!$C$42</f>
        <v>6.7491395336734326E-4</v>
      </c>
    </row>
    <row r="22" spans="2:13">
      <c r="B22" s="86" t="s">
        <v>2047</v>
      </c>
      <c r="C22" s="87">
        <v>8652</v>
      </c>
      <c r="D22" s="88" t="s">
        <v>28</v>
      </c>
      <c r="E22" s="87" t="s">
        <v>2048</v>
      </c>
      <c r="F22" s="88" t="s">
        <v>1413</v>
      </c>
      <c r="G22" s="88" t="s">
        <v>132</v>
      </c>
      <c r="H22" s="90">
        <v>1142.3000000000002</v>
      </c>
      <c r="I22" s="90">
        <v>704.57380000000001</v>
      </c>
      <c r="J22" s="90">
        <v>30.776890000000002</v>
      </c>
      <c r="K22" s="91">
        <v>6.1278118662428914E-6</v>
      </c>
      <c r="L22" s="91">
        <f t="shared" si="0"/>
        <v>2.0225699979199523E-2</v>
      </c>
      <c r="M22" s="91">
        <f>J22/'סכום נכסי הקרן'!$C$42</f>
        <v>2.3973668281625666E-4</v>
      </c>
    </row>
    <row r="23" spans="2:13">
      <c r="B23" s="86" t="s">
        <v>2049</v>
      </c>
      <c r="C23" s="87">
        <v>9152</v>
      </c>
      <c r="D23" s="88" t="s">
        <v>28</v>
      </c>
      <c r="E23" s="87" t="s">
        <v>2050</v>
      </c>
      <c r="F23" s="88" t="s">
        <v>1584</v>
      </c>
      <c r="G23" s="88" t="s">
        <v>132</v>
      </c>
      <c r="H23" s="90">
        <v>838.70658500000025</v>
      </c>
      <c r="I23" s="90">
        <v>100</v>
      </c>
      <c r="J23" s="90">
        <v>3.2072139800000006</v>
      </c>
      <c r="K23" s="91">
        <v>4.1935329250000014E-7</v>
      </c>
      <c r="L23" s="91">
        <f t="shared" si="0"/>
        <v>2.107690144409472E-3</v>
      </c>
      <c r="M23" s="91">
        <f>J23/'סכום נכסי הקרן'!$C$42</f>
        <v>2.4982603526448715E-5</v>
      </c>
    </row>
    <row r="24" spans="2:13">
      <c r="B24" s="86" t="s">
        <v>2051</v>
      </c>
      <c r="C24" s="87">
        <v>9262</v>
      </c>
      <c r="D24" s="88" t="s">
        <v>28</v>
      </c>
      <c r="E24" s="87" t="s">
        <v>2052</v>
      </c>
      <c r="F24" s="88" t="s">
        <v>1584</v>
      </c>
      <c r="G24" s="88" t="s">
        <v>132</v>
      </c>
      <c r="H24" s="90">
        <v>838.70658500000025</v>
      </c>
      <c r="I24" s="90">
        <v>100</v>
      </c>
      <c r="J24" s="90">
        <v>3.2072139800000006</v>
      </c>
      <c r="K24" s="91">
        <v>4.1935329250000014E-7</v>
      </c>
      <c r="L24" s="91">
        <f t="shared" si="0"/>
        <v>2.107690144409472E-3</v>
      </c>
      <c r="M24" s="91">
        <f>J24/'סכום נכסי הקרן'!$C$42</f>
        <v>2.4982603526448715E-5</v>
      </c>
    </row>
    <row r="25" spans="2:13">
      <c r="B25" s="86" t="s">
        <v>2053</v>
      </c>
      <c r="C25" s="87">
        <v>8838</v>
      </c>
      <c r="D25" s="88" t="s">
        <v>28</v>
      </c>
      <c r="E25" s="87" t="s">
        <v>2054</v>
      </c>
      <c r="F25" s="88" t="s">
        <v>481</v>
      </c>
      <c r="G25" s="88" t="s">
        <v>132</v>
      </c>
      <c r="H25" s="90">
        <v>601.08558200000016</v>
      </c>
      <c r="I25" s="90">
        <v>1115.5499</v>
      </c>
      <c r="J25" s="90">
        <v>25.641486371000003</v>
      </c>
      <c r="K25" s="91">
        <v>2.5470982205315773E-5</v>
      </c>
      <c r="L25" s="91">
        <f t="shared" si="0"/>
        <v>1.6850858236832234E-2</v>
      </c>
      <c r="M25" s="91">
        <f>J25/'סכום נכסי הקרן'!$C$42</f>
        <v>1.9973443986906394E-4</v>
      </c>
    </row>
    <row r="26" spans="2:13">
      <c r="B26" s="86" t="s">
        <v>2055</v>
      </c>
      <c r="C26" s="87" t="s">
        <v>2056</v>
      </c>
      <c r="D26" s="88" t="s">
        <v>28</v>
      </c>
      <c r="E26" s="87" t="s">
        <v>2057</v>
      </c>
      <c r="F26" s="88" t="s">
        <v>1453</v>
      </c>
      <c r="G26" s="88" t="s">
        <v>133</v>
      </c>
      <c r="H26" s="90">
        <v>17669.000000000004</v>
      </c>
      <c r="I26" s="90">
        <v>183</v>
      </c>
      <c r="J26" s="90">
        <v>32.334270000000004</v>
      </c>
      <c r="K26" s="91">
        <v>3.0623910900598082E-5</v>
      </c>
      <c r="L26" s="91">
        <f t="shared" si="0"/>
        <v>2.1249165983516588E-2</v>
      </c>
      <c r="M26" s="91">
        <f>J26/'סכום נכסי הקרן'!$C$42</f>
        <v>2.5186789929343748E-4</v>
      </c>
    </row>
    <row r="27" spans="2:13">
      <c r="B27" s="86" t="s">
        <v>2058</v>
      </c>
      <c r="C27" s="87">
        <v>8726</v>
      </c>
      <c r="D27" s="88" t="s">
        <v>28</v>
      </c>
      <c r="E27" s="87" t="s">
        <v>2059</v>
      </c>
      <c r="F27" s="88" t="s">
        <v>1616</v>
      </c>
      <c r="G27" s="88" t="s">
        <v>132</v>
      </c>
      <c r="H27" s="90">
        <v>1217.8200000000002</v>
      </c>
      <c r="I27" s="90">
        <v>334.45</v>
      </c>
      <c r="J27" s="90">
        <v>15.575150000000001</v>
      </c>
      <c r="K27" s="91">
        <v>4.0729981387393165E-7</v>
      </c>
      <c r="L27" s="91">
        <f t="shared" si="0"/>
        <v>1.0235547224915495E-2</v>
      </c>
      <c r="M27" s="91">
        <f>J27/'סכום נכסי הקרן'!$C$42</f>
        <v>1.2132268060111402E-4</v>
      </c>
    </row>
    <row r="28" spans="2:13">
      <c r="B28" s="86" t="s">
        <v>2060</v>
      </c>
      <c r="C28" s="87">
        <v>8631</v>
      </c>
      <c r="D28" s="88" t="s">
        <v>28</v>
      </c>
      <c r="E28" s="87" t="s">
        <v>2061</v>
      </c>
      <c r="F28" s="88" t="s">
        <v>1413</v>
      </c>
      <c r="G28" s="88" t="s">
        <v>132</v>
      </c>
      <c r="H28" s="90">
        <v>863.42000000000019</v>
      </c>
      <c r="I28" s="90">
        <v>369.08190000000002</v>
      </c>
      <c r="J28" s="90">
        <v>12.186060000000003</v>
      </c>
      <c r="K28" s="91">
        <v>1.697810228483029E-5</v>
      </c>
      <c r="L28" s="91">
        <f t="shared" si="0"/>
        <v>8.0083333140068477E-3</v>
      </c>
      <c r="M28" s="91">
        <f>J28/'סכום נכסי הקרן'!$C$42</f>
        <v>9.4923353236791406E-5</v>
      </c>
    </row>
    <row r="29" spans="2:13">
      <c r="B29" s="86" t="s">
        <v>2062</v>
      </c>
      <c r="C29" s="87">
        <v>8603</v>
      </c>
      <c r="D29" s="88" t="s">
        <v>28</v>
      </c>
      <c r="E29" s="87" t="s">
        <v>2063</v>
      </c>
      <c r="F29" s="88" t="s">
        <v>1413</v>
      </c>
      <c r="G29" s="88" t="s">
        <v>132</v>
      </c>
      <c r="H29" s="90">
        <v>5.4500000000000011</v>
      </c>
      <c r="I29" s="90">
        <v>15266.785099999999</v>
      </c>
      <c r="J29" s="90">
        <v>3.1817199999999999</v>
      </c>
      <c r="K29" s="91">
        <v>6.7906180820578302E-5</v>
      </c>
      <c r="L29" s="91">
        <f t="shared" si="0"/>
        <v>2.0909362231797527E-3</v>
      </c>
      <c r="M29" s="91">
        <f>J29/'סכום נכסי הקרן'!$C$42</f>
        <v>2.4784018087927015E-5</v>
      </c>
    </row>
    <row r="30" spans="2:13">
      <c r="B30" s="86" t="s">
        <v>2064</v>
      </c>
      <c r="C30" s="87">
        <v>9151</v>
      </c>
      <c r="D30" s="88" t="s">
        <v>28</v>
      </c>
      <c r="E30" s="87" t="s">
        <v>2065</v>
      </c>
      <c r="F30" s="88" t="s">
        <v>1055</v>
      </c>
      <c r="G30" s="88" t="s">
        <v>132</v>
      </c>
      <c r="H30" s="90">
        <v>3258.0000000000005</v>
      </c>
      <c r="I30" s="90">
        <v>100</v>
      </c>
      <c r="J30" s="90">
        <v>12.458590000000003</v>
      </c>
      <c r="K30" s="91">
        <v>4.0725000000000005E-7</v>
      </c>
      <c r="L30" s="91">
        <f t="shared" si="0"/>
        <v>8.1874323072882102E-3</v>
      </c>
      <c r="M30" s="91">
        <f>J30/'סכום נכסי הקרן'!$C$42</f>
        <v>9.7046226541011379E-5</v>
      </c>
    </row>
    <row r="31" spans="2:13">
      <c r="B31" s="86" t="s">
        <v>2066</v>
      </c>
      <c r="C31" s="87">
        <v>8824</v>
      </c>
      <c r="D31" s="88" t="s">
        <v>28</v>
      </c>
      <c r="E31" s="87" t="s">
        <v>2067</v>
      </c>
      <c r="F31" s="88" t="s">
        <v>1584</v>
      </c>
      <c r="G31" s="88" t="s">
        <v>133</v>
      </c>
      <c r="H31" s="90">
        <v>83.879587999999998</v>
      </c>
      <c r="I31" s="90">
        <v>3904.375</v>
      </c>
      <c r="J31" s="90">
        <v>3.2749736820000002</v>
      </c>
      <c r="K31" s="91">
        <v>8.3879587999999996E-5</v>
      </c>
      <c r="L31" s="91">
        <f t="shared" si="0"/>
        <v>2.1522199004482385E-3</v>
      </c>
      <c r="M31" s="91">
        <f>J31/'סכום נכסי הקרן'!$C$42</f>
        <v>2.5510417941293686E-5</v>
      </c>
    </row>
    <row r="32" spans="2:13">
      <c r="B32" s="86" t="s">
        <v>2068</v>
      </c>
      <c r="C32" s="87">
        <v>9068</v>
      </c>
      <c r="D32" s="88" t="s">
        <v>28</v>
      </c>
      <c r="E32" s="87" t="s">
        <v>2069</v>
      </c>
      <c r="F32" s="88" t="s">
        <v>691</v>
      </c>
      <c r="G32" s="88" t="s">
        <v>133</v>
      </c>
      <c r="H32" s="90">
        <v>96045.160000000018</v>
      </c>
      <c r="I32" s="90">
        <v>100</v>
      </c>
      <c r="J32" s="90">
        <v>96.045160000000024</v>
      </c>
      <c r="K32" s="91">
        <v>2.0989357297163284E-4</v>
      </c>
      <c r="L32" s="91">
        <f t="shared" si="0"/>
        <v>6.3118157507604411E-2</v>
      </c>
      <c r="M32" s="91">
        <f>J32/'סכום נכסי הקרן'!$C$42</f>
        <v>7.4814408015093879E-4</v>
      </c>
    </row>
    <row r="33" spans="2:13">
      <c r="B33" s="86" t="s">
        <v>2070</v>
      </c>
      <c r="C33" s="87">
        <v>8803</v>
      </c>
      <c r="D33" s="88" t="s">
        <v>28</v>
      </c>
      <c r="E33" s="87" t="s">
        <v>2071</v>
      </c>
      <c r="F33" s="88" t="s">
        <v>691</v>
      </c>
      <c r="G33" s="88" t="s">
        <v>134</v>
      </c>
      <c r="H33" s="90">
        <v>2949.45</v>
      </c>
      <c r="I33" s="90">
        <v>144.71680000000001</v>
      </c>
      <c r="J33" s="90">
        <v>16.176130000000004</v>
      </c>
      <c r="K33" s="91">
        <v>1.9511977476444111E-4</v>
      </c>
      <c r="L33" s="91">
        <f t="shared" si="0"/>
        <v>1.0630494250865791E-2</v>
      </c>
      <c r="M33" s="91">
        <f>J33/'סכום נכסי הקרן'!$C$42</f>
        <v>1.2600401622790783E-4</v>
      </c>
    </row>
    <row r="34" spans="2:13">
      <c r="B34" s="86" t="s">
        <v>2072</v>
      </c>
      <c r="C34" s="87">
        <v>9527</v>
      </c>
      <c r="D34" s="88" t="s">
        <v>28</v>
      </c>
      <c r="E34" s="87" t="s">
        <v>2073</v>
      </c>
      <c r="F34" s="88" t="s">
        <v>691</v>
      </c>
      <c r="G34" s="88" t="s">
        <v>133</v>
      </c>
      <c r="H34" s="90">
        <v>32527.083120000003</v>
      </c>
      <c r="I34" s="90">
        <v>100</v>
      </c>
      <c r="J34" s="90">
        <v>32.52708312</v>
      </c>
      <c r="K34" s="91">
        <v>8.6152814615219923E-5</v>
      </c>
      <c r="L34" s="91">
        <f t="shared" si="0"/>
        <v>2.1375877302209714E-2</v>
      </c>
      <c r="M34" s="91">
        <f>J34/'סכום נכסי הקרן'!$C$42</f>
        <v>2.5336981770664467E-4</v>
      </c>
    </row>
    <row r="35" spans="2:13">
      <c r="B35" s="86" t="s">
        <v>2074</v>
      </c>
      <c r="C35" s="87">
        <v>9552</v>
      </c>
      <c r="D35" s="88" t="s">
        <v>28</v>
      </c>
      <c r="E35" s="87" t="s">
        <v>2073</v>
      </c>
      <c r="F35" s="88" t="s">
        <v>691</v>
      </c>
      <c r="G35" s="88" t="s">
        <v>133</v>
      </c>
      <c r="H35" s="90">
        <v>19899.499385000003</v>
      </c>
      <c r="I35" s="90">
        <v>100</v>
      </c>
      <c r="J35" s="90">
        <v>19.899499385000002</v>
      </c>
      <c r="K35" s="91">
        <v>5.2706782072243432E-5</v>
      </c>
      <c r="L35" s="91">
        <f t="shared" si="0"/>
        <v>1.3077387101077316E-2</v>
      </c>
      <c r="M35" s="91">
        <f>J35/'סכום נכסי הקרן'!$C$42</f>
        <v>1.550072139278543E-4</v>
      </c>
    </row>
    <row r="36" spans="2:13">
      <c r="B36" s="92"/>
      <c r="C36" s="87"/>
      <c r="D36" s="87"/>
      <c r="E36" s="87"/>
      <c r="F36" s="87"/>
      <c r="G36" s="87"/>
      <c r="H36" s="90"/>
      <c r="I36" s="90"/>
      <c r="J36" s="87"/>
      <c r="K36" s="87"/>
      <c r="L36" s="91"/>
      <c r="M36" s="87"/>
    </row>
    <row r="37" spans="2:13">
      <c r="B37" s="79" t="s">
        <v>198</v>
      </c>
      <c r="C37" s="80"/>
      <c r="D37" s="81"/>
      <c r="E37" s="80"/>
      <c r="F37" s="81"/>
      <c r="G37" s="81"/>
      <c r="H37" s="83"/>
      <c r="I37" s="83"/>
      <c r="J37" s="83">
        <v>951.58375026900012</v>
      </c>
      <c r="K37" s="84"/>
      <c r="L37" s="84">
        <f t="shared" si="0"/>
        <v>0.62535387552226096</v>
      </c>
      <c r="M37" s="84">
        <f>J37/'סכום נכסי הקרן'!$C$42</f>
        <v>7.4123646577462267E-3</v>
      </c>
    </row>
    <row r="38" spans="2:13">
      <c r="B38" s="85" t="s">
        <v>65</v>
      </c>
      <c r="C38" s="80"/>
      <c r="D38" s="81"/>
      <c r="E38" s="80"/>
      <c r="F38" s="81"/>
      <c r="G38" s="81"/>
      <c r="H38" s="83"/>
      <c r="I38" s="83"/>
      <c r="J38" s="83">
        <v>951.58375026900012</v>
      </c>
      <c r="K38" s="84"/>
      <c r="L38" s="84">
        <f t="shared" si="0"/>
        <v>0.62535387552226096</v>
      </c>
      <c r="M38" s="84">
        <f>J38/'סכום נכסי הקרן'!$C$42</f>
        <v>7.4123646577462267E-3</v>
      </c>
    </row>
    <row r="39" spans="2:13">
      <c r="B39" s="86" t="s">
        <v>2075</v>
      </c>
      <c r="C39" s="87">
        <v>9035</v>
      </c>
      <c r="D39" s="88" t="s">
        <v>28</v>
      </c>
      <c r="E39" s="87"/>
      <c r="F39" s="88" t="s">
        <v>919</v>
      </c>
      <c r="G39" s="88" t="s">
        <v>134</v>
      </c>
      <c r="H39" s="90">
        <v>6933.0000000000009</v>
      </c>
      <c r="I39" s="90">
        <v>100</v>
      </c>
      <c r="J39" s="90">
        <v>28.100140000000003</v>
      </c>
      <c r="K39" s="91">
        <v>9.4558624318219936E-5</v>
      </c>
      <c r="L39" s="91">
        <f t="shared" si="0"/>
        <v>1.8466615730618127E-2</v>
      </c>
      <c r="M39" s="91">
        <f>J39/'סכום נכסי הקרן'!$C$42</f>
        <v>2.1888613015390467E-4</v>
      </c>
    </row>
    <row r="40" spans="2:13">
      <c r="B40" s="86" t="s">
        <v>2076</v>
      </c>
      <c r="C40" s="87">
        <v>8459</v>
      </c>
      <c r="D40" s="88" t="s">
        <v>28</v>
      </c>
      <c r="E40" s="87"/>
      <c r="F40" s="88" t="s">
        <v>919</v>
      </c>
      <c r="G40" s="88" t="s">
        <v>132</v>
      </c>
      <c r="H40" s="90">
        <v>37176.660000000011</v>
      </c>
      <c r="I40" s="90">
        <v>218.5812</v>
      </c>
      <c r="J40" s="90">
        <v>310.74279000000001</v>
      </c>
      <c r="K40" s="91">
        <v>7.9642363191132707E-5</v>
      </c>
      <c r="L40" s="91">
        <f t="shared" si="0"/>
        <v>0.20421135602848117</v>
      </c>
      <c r="M40" s="91">
        <f>J40/'סכום נכסי הקרן'!$C$42</f>
        <v>2.4205319538026307E-3</v>
      </c>
    </row>
    <row r="41" spans="2:13">
      <c r="B41" s="86" t="s">
        <v>2077</v>
      </c>
      <c r="C41" s="87">
        <v>8564</v>
      </c>
      <c r="D41" s="88" t="s">
        <v>28</v>
      </c>
      <c r="E41" s="87"/>
      <c r="F41" s="88" t="s">
        <v>977</v>
      </c>
      <c r="G41" s="88" t="s">
        <v>132</v>
      </c>
      <c r="H41" s="90">
        <v>43.490000000000009</v>
      </c>
      <c r="I41" s="90">
        <v>14777.717699999999</v>
      </c>
      <c r="J41" s="90">
        <v>24.576200000000004</v>
      </c>
      <c r="K41" s="91">
        <v>6.8383009876560174E-6</v>
      </c>
      <c r="L41" s="91">
        <f t="shared" si="0"/>
        <v>1.6150782220971754E-2</v>
      </c>
      <c r="M41" s="91">
        <f>J41/'סכום נכסי הקרן'!$C$42</f>
        <v>1.9143638828448512E-4</v>
      </c>
    </row>
    <row r="42" spans="2:13">
      <c r="B42" s="86" t="s">
        <v>2078</v>
      </c>
      <c r="C42" s="87">
        <v>8568</v>
      </c>
      <c r="D42" s="88" t="s">
        <v>28</v>
      </c>
      <c r="E42" s="87"/>
      <c r="F42" s="88" t="s">
        <v>919</v>
      </c>
      <c r="G42" s="88" t="s">
        <v>132</v>
      </c>
      <c r="H42" s="90">
        <v>35796.680000000008</v>
      </c>
      <c r="I42" s="90">
        <v>96.480900000000005</v>
      </c>
      <c r="J42" s="90">
        <v>132.06932999999998</v>
      </c>
      <c r="K42" s="91">
        <v>2.6613782614638042E-4</v>
      </c>
      <c r="L42" s="91">
        <f t="shared" si="0"/>
        <v>8.679222120993689E-2</v>
      </c>
      <c r="M42" s="91">
        <f>J42/'סכום נכסי הקרן'!$C$42</f>
        <v>1.028754467263116E-3</v>
      </c>
    </row>
    <row r="43" spans="2:13">
      <c r="B43" s="86" t="s">
        <v>2079</v>
      </c>
      <c r="C43" s="87">
        <v>8932</v>
      </c>
      <c r="D43" s="88" t="s">
        <v>28</v>
      </c>
      <c r="E43" s="87"/>
      <c r="F43" s="88" t="s">
        <v>919</v>
      </c>
      <c r="G43" s="88" t="s">
        <v>132</v>
      </c>
      <c r="H43" s="90">
        <v>3505.9800000000005</v>
      </c>
      <c r="I43" s="90">
        <v>100</v>
      </c>
      <c r="J43" s="90">
        <v>13.406870000000003</v>
      </c>
      <c r="K43" s="91">
        <v>1.6875504423304803E-4</v>
      </c>
      <c r="L43" s="91">
        <f t="shared" si="0"/>
        <v>8.810615051752492E-3</v>
      </c>
      <c r="M43" s="91">
        <f>J43/'סכום נכסי הקרן'!$C$42</f>
        <v>1.0443285662550009E-4</v>
      </c>
    </row>
    <row r="44" spans="2:13">
      <c r="B44" s="86" t="s">
        <v>2080</v>
      </c>
      <c r="C44" s="87">
        <v>8783</v>
      </c>
      <c r="D44" s="88" t="s">
        <v>28</v>
      </c>
      <c r="E44" s="87"/>
      <c r="F44" s="88" t="s">
        <v>959</v>
      </c>
      <c r="G44" s="88" t="s">
        <v>132</v>
      </c>
      <c r="H44" s="90">
        <v>47286.010000000009</v>
      </c>
      <c r="I44" s="90">
        <v>131.72819999999999</v>
      </c>
      <c r="J44" s="90">
        <v>238.19317000000004</v>
      </c>
      <c r="K44" s="91">
        <v>1.6177963863339372E-4</v>
      </c>
      <c r="L44" s="91">
        <f t="shared" si="0"/>
        <v>0.15653380161265382</v>
      </c>
      <c r="M44" s="91">
        <f>J44/'סכום נכסי הקרן'!$C$42</f>
        <v>1.8554064574194699E-3</v>
      </c>
    </row>
    <row r="45" spans="2:13">
      <c r="B45" s="86" t="s">
        <v>2081</v>
      </c>
      <c r="C45" s="87">
        <v>9116</v>
      </c>
      <c r="D45" s="88" t="s">
        <v>28</v>
      </c>
      <c r="E45" s="87"/>
      <c r="F45" s="88" t="s">
        <v>919</v>
      </c>
      <c r="G45" s="88" t="s">
        <v>134</v>
      </c>
      <c r="H45" s="90">
        <v>17393.13</v>
      </c>
      <c r="I45" s="90">
        <v>83.509799999999998</v>
      </c>
      <c r="J45" s="90">
        <v>58.87116000000001</v>
      </c>
      <c r="K45" s="91">
        <v>2.5807760090156023E-4</v>
      </c>
      <c r="L45" s="91">
        <f t="shared" si="0"/>
        <v>3.8688458112156619E-2</v>
      </c>
      <c r="M45" s="91">
        <f>J45/'סכום נכסי הקרן'!$C$42</f>
        <v>4.5857708858643929E-4</v>
      </c>
    </row>
    <row r="46" spans="2:13">
      <c r="B46" s="86" t="s">
        <v>2082</v>
      </c>
      <c r="C46" s="87">
        <v>9291</v>
      </c>
      <c r="D46" s="88" t="s">
        <v>28</v>
      </c>
      <c r="E46" s="87"/>
      <c r="F46" s="88" t="s">
        <v>919</v>
      </c>
      <c r="G46" s="88" t="s">
        <v>134</v>
      </c>
      <c r="H46" s="90">
        <v>6330.7600000000011</v>
      </c>
      <c r="I46" s="90">
        <v>63.360500000000002</v>
      </c>
      <c r="J46" s="90">
        <v>16.257790000000004</v>
      </c>
      <c r="K46" s="91">
        <v>2.3217264999251755E-4</v>
      </c>
      <c r="L46" s="91">
        <f t="shared" si="0"/>
        <v>1.0684158888855575E-2</v>
      </c>
      <c r="M46" s="91">
        <f>J46/'סכום נכסי הקרן'!$C$42</f>
        <v>1.2664010705835808E-4</v>
      </c>
    </row>
    <row r="47" spans="2:13">
      <c r="B47" s="86" t="s">
        <v>2083</v>
      </c>
      <c r="C47" s="87">
        <v>9300</v>
      </c>
      <c r="D47" s="88" t="s">
        <v>28</v>
      </c>
      <c r="E47" s="87"/>
      <c r="F47" s="88" t="s">
        <v>919</v>
      </c>
      <c r="G47" s="88" t="s">
        <v>134</v>
      </c>
      <c r="H47" s="90">
        <v>2980.49</v>
      </c>
      <c r="I47" s="90">
        <v>100</v>
      </c>
      <c r="J47" s="90">
        <v>12.080219999999999</v>
      </c>
      <c r="K47" s="91">
        <v>3.5923994013573247E-4</v>
      </c>
      <c r="L47" s="91">
        <f t="shared" si="0"/>
        <v>7.9387782652089161E-3</v>
      </c>
      <c r="M47" s="91">
        <f>J47/'סכום נכסי הקרן'!$C$42</f>
        <v>9.409891221922032E-5</v>
      </c>
    </row>
    <row r="48" spans="2:13">
      <c r="B48" s="86" t="s">
        <v>2084</v>
      </c>
      <c r="C48" s="87">
        <v>9720</v>
      </c>
      <c r="D48" s="88" t="s">
        <v>28</v>
      </c>
      <c r="E48" s="87"/>
      <c r="F48" s="88" t="s">
        <v>977</v>
      </c>
      <c r="G48" s="88" t="s">
        <v>132</v>
      </c>
      <c r="H48" s="90">
        <v>30.865657000000002</v>
      </c>
      <c r="I48" s="90">
        <v>100</v>
      </c>
      <c r="J48" s="90">
        <v>0.11803026900000003</v>
      </c>
      <c r="K48" s="91">
        <v>2.8000000011200001E-5</v>
      </c>
      <c r="L48" s="91">
        <f t="shared" si="0"/>
        <v>7.7566148147464371E-5</v>
      </c>
      <c r="M48" s="91">
        <f>J48/'סכום נכסי הקרן'!$C$42</f>
        <v>9.1939715682677678E-7</v>
      </c>
    </row>
    <row r="49" spans="2:13">
      <c r="B49" s="86" t="s">
        <v>2085</v>
      </c>
      <c r="C49" s="87">
        <v>8773</v>
      </c>
      <c r="D49" s="88" t="s">
        <v>28</v>
      </c>
      <c r="E49" s="87"/>
      <c r="F49" s="88" t="s">
        <v>931</v>
      </c>
      <c r="G49" s="88" t="s">
        <v>132</v>
      </c>
      <c r="H49" s="90">
        <v>354.8900000000001</v>
      </c>
      <c r="I49" s="90">
        <v>2472.2510000000002</v>
      </c>
      <c r="J49" s="90">
        <v>33.550899999999999</v>
      </c>
      <c r="K49" s="91">
        <v>1.7580873420428984E-7</v>
      </c>
      <c r="L49" s="91">
        <f t="shared" si="0"/>
        <v>2.2048700743711441E-2</v>
      </c>
      <c r="M49" s="91">
        <f>J49/'סכום נכסי הקרן'!$C$42</f>
        <v>2.6134484255881427E-4</v>
      </c>
    </row>
    <row r="50" spans="2:13">
      <c r="B50" s="86" t="s">
        <v>2086</v>
      </c>
      <c r="C50" s="87">
        <v>8432</v>
      </c>
      <c r="D50" s="88" t="s">
        <v>28</v>
      </c>
      <c r="E50" s="87"/>
      <c r="F50" s="88" t="s">
        <v>1010</v>
      </c>
      <c r="G50" s="88" t="s">
        <v>132</v>
      </c>
      <c r="H50" s="90">
        <v>454.47000000000008</v>
      </c>
      <c r="I50" s="90">
        <v>3362.7687999999998</v>
      </c>
      <c r="J50" s="90">
        <v>58.441350000000007</v>
      </c>
      <c r="K50" s="91">
        <v>1.1087418194345819E-5</v>
      </c>
      <c r="L50" s="91">
        <f t="shared" si="0"/>
        <v>3.8405999159739405E-2</v>
      </c>
      <c r="M50" s="91">
        <f>J50/'סכום נכסי הקרן'!$C$42</f>
        <v>4.5522908222058313E-4</v>
      </c>
    </row>
    <row r="51" spans="2:13">
      <c r="B51" s="86" t="s">
        <v>2087</v>
      </c>
      <c r="C51" s="87">
        <v>8372</v>
      </c>
      <c r="D51" s="88" t="s">
        <v>28</v>
      </c>
      <c r="E51" s="87"/>
      <c r="F51" s="88" t="s">
        <v>1010</v>
      </c>
      <c r="G51" s="88" t="s">
        <v>132</v>
      </c>
      <c r="H51" s="90">
        <v>155.08000000000004</v>
      </c>
      <c r="I51" s="90">
        <v>4245.3095000000003</v>
      </c>
      <c r="J51" s="90">
        <v>25.175800000000002</v>
      </c>
      <c r="K51" s="91">
        <v>8.2118488878803161E-6</v>
      </c>
      <c r="L51" s="91">
        <f t="shared" si="0"/>
        <v>1.6544822350027289E-2</v>
      </c>
      <c r="M51" s="91">
        <f>J51/'סכום נכסי הקרן'!$C$42</f>
        <v>1.9610697439687748E-4</v>
      </c>
    </row>
    <row r="52" spans="2:13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>
      <c r="B55" s="111" t="s">
        <v>222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>
      <c r="B56" s="111" t="s">
        <v>112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2:13">
      <c r="B57" s="111" t="s">
        <v>205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>
      <c r="B58" s="111" t="s">
        <v>213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3"/>
  <sheetViews>
    <sheetView rightToLeft="1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43.28515625" style="2" customWidth="1"/>
    <col min="4" max="4" width="12.28515625" style="1" bestFit="1" customWidth="1"/>
    <col min="5" max="6" width="11.28515625" style="1" bestFit="1" customWidth="1"/>
    <col min="7" max="7" width="13.1406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9455</v>
      </c>
    </row>
    <row r="6" spans="2:11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98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60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2088</v>
      </c>
      <c r="C11" s="74"/>
      <c r="D11" s="75"/>
      <c r="E11" s="97"/>
      <c r="F11" s="77"/>
      <c r="G11" s="98"/>
      <c r="H11" s="77">
        <f>H12+H36</f>
        <v>7272.1439100653997</v>
      </c>
      <c r="I11" s="78"/>
      <c r="J11" s="78">
        <f>IFERROR(H11/$H$11,0)</f>
        <v>1</v>
      </c>
      <c r="K11" s="78">
        <f>H11/'סכום נכסי הקרן'!$C$42</f>
        <v>5.664638818157134E-2</v>
      </c>
    </row>
    <row r="12" spans="2:11" ht="21" customHeight="1">
      <c r="B12" s="79" t="s">
        <v>2089</v>
      </c>
      <c r="C12" s="80"/>
      <c r="D12" s="81"/>
      <c r="E12" s="99"/>
      <c r="F12" s="83"/>
      <c r="G12" s="100"/>
      <c r="H12" s="83">
        <f>H13+H21+H24+H27</f>
        <v>377.13429378200004</v>
      </c>
      <c r="I12" s="84"/>
      <c r="J12" s="84">
        <f t="shared" ref="J12:J71" si="0">IFERROR(H12/$H$11,0)</f>
        <v>5.1860125218370218E-2</v>
      </c>
      <c r="K12" s="84">
        <f>H12/'סכום נכסי הקרן'!$C$42</f>
        <v>2.9376887842646965E-3</v>
      </c>
    </row>
    <row r="13" spans="2:11">
      <c r="B13" s="85" t="s">
        <v>193</v>
      </c>
      <c r="C13" s="80"/>
      <c r="D13" s="81"/>
      <c r="E13" s="99"/>
      <c r="F13" s="83"/>
      <c r="G13" s="100"/>
      <c r="H13" s="83">
        <f>SUM(H14:H19)</f>
        <v>63.183048590000013</v>
      </c>
      <c r="I13" s="84"/>
      <c r="J13" s="84">
        <f t="shared" si="0"/>
        <v>8.6883660955262634E-3</v>
      </c>
      <c r="K13" s="84">
        <f>H13/'סכום נכסי הקרן'!$C$42</f>
        <v>4.9216455851078408E-4</v>
      </c>
    </row>
    <row r="14" spans="2:11">
      <c r="B14" s="86" t="s">
        <v>2090</v>
      </c>
      <c r="C14" s="112">
        <v>83021</v>
      </c>
      <c r="D14" s="88" t="s">
        <v>132</v>
      </c>
      <c r="E14" s="101">
        <v>44255</v>
      </c>
      <c r="F14" s="90">
        <v>2073.2149169999998</v>
      </c>
      <c r="G14" s="102">
        <v>100</v>
      </c>
      <c r="H14" s="90">
        <v>7.9279738440000003</v>
      </c>
      <c r="I14" s="91">
        <v>4.7729599999999996E-6</v>
      </c>
      <c r="J14" s="91">
        <f t="shared" si="0"/>
        <v>1.0901838497759738E-3</v>
      </c>
      <c r="K14" s="91">
        <f>H14/'סכום נכסי הקרן'!$C$42</f>
        <v>6.1754977543689664E-5</v>
      </c>
    </row>
    <row r="15" spans="2:11">
      <c r="B15" s="86" t="s">
        <v>2091</v>
      </c>
      <c r="C15" s="87">
        <v>8401</v>
      </c>
      <c r="D15" s="88" t="s">
        <v>132</v>
      </c>
      <c r="E15" s="101">
        <v>44621</v>
      </c>
      <c r="F15" s="90">
        <v>2394.9671539999999</v>
      </c>
      <c r="G15" s="102">
        <v>80.816400000000002</v>
      </c>
      <c r="H15" s="90">
        <v>7.4014523090000015</v>
      </c>
      <c r="I15" s="91">
        <v>7.0961992867826665E-5</v>
      </c>
      <c r="J15" s="91">
        <f t="shared" si="0"/>
        <v>1.017781331136149E-3</v>
      </c>
      <c r="K15" s="91">
        <f>H15/'סכום נכסי הקרן'!$C$42</f>
        <v>5.7653636367494695E-5</v>
      </c>
    </row>
    <row r="16" spans="2:11">
      <c r="B16" s="86" t="s">
        <v>2092</v>
      </c>
      <c r="C16" s="87">
        <v>8507</v>
      </c>
      <c r="D16" s="88" t="s">
        <v>132</v>
      </c>
      <c r="E16" s="101">
        <v>44621</v>
      </c>
      <c r="F16" s="90">
        <v>2043.7051920000001</v>
      </c>
      <c r="G16" s="102">
        <v>89.819299999999998</v>
      </c>
      <c r="H16" s="90">
        <v>7.0194938270000016</v>
      </c>
      <c r="I16" s="91">
        <v>4.2577193845653331E-5</v>
      </c>
      <c r="J16" s="91">
        <f t="shared" si="0"/>
        <v>9.6525782682659728E-4</v>
      </c>
      <c r="K16" s="91">
        <f>H16/'סכום נכסי הקרן'!$C$42</f>
        <v>5.4678369553719393E-5</v>
      </c>
    </row>
    <row r="17" spans="2:11">
      <c r="B17" s="86" t="s">
        <v>2093</v>
      </c>
      <c r="C17" s="87">
        <v>7992</v>
      </c>
      <c r="D17" s="88" t="s">
        <v>132</v>
      </c>
      <c r="E17" s="101">
        <v>44196</v>
      </c>
      <c r="F17" s="90">
        <v>7101.7500000000009</v>
      </c>
      <c r="G17" s="102">
        <v>109.684</v>
      </c>
      <c r="H17" s="90">
        <v>29.787000000000003</v>
      </c>
      <c r="I17" s="91">
        <v>1.01E-4</v>
      </c>
      <c r="J17" s="91">
        <f t="shared" si="0"/>
        <v>4.0960410531441374E-3</v>
      </c>
      <c r="K17" s="91">
        <f>H17/'סכום נכסי הקרן'!$C$42</f>
        <v>2.3202593150405506E-4</v>
      </c>
    </row>
    <row r="18" spans="2:11">
      <c r="B18" s="86" t="s">
        <v>2094</v>
      </c>
      <c r="C18" s="87">
        <v>8402</v>
      </c>
      <c r="D18" s="88" t="s">
        <v>132</v>
      </c>
      <c r="E18" s="101">
        <v>44560</v>
      </c>
      <c r="F18" s="90">
        <v>1308.4666490000002</v>
      </c>
      <c r="G18" s="102">
        <v>102.7159</v>
      </c>
      <c r="H18" s="90">
        <v>5.1394686100000007</v>
      </c>
      <c r="I18" s="91">
        <v>4.2072938621306668E-5</v>
      </c>
      <c r="J18" s="91">
        <f t="shared" si="0"/>
        <v>7.0673362265101004E-4</v>
      </c>
      <c r="K18" s="91">
        <f>H18/'סכום נכסי הקרן'!$C$42</f>
        <v>4.0033907129657273E-5</v>
      </c>
    </row>
    <row r="19" spans="2:11">
      <c r="B19" s="86" t="s">
        <v>2095</v>
      </c>
      <c r="C19" s="87">
        <v>8291</v>
      </c>
      <c r="D19" s="88" t="s">
        <v>132</v>
      </c>
      <c r="E19" s="101">
        <v>44279</v>
      </c>
      <c r="F19" s="90">
        <v>1527.83</v>
      </c>
      <c r="G19" s="102">
        <v>101.1169</v>
      </c>
      <c r="H19" s="90">
        <v>5.9076600000000008</v>
      </c>
      <c r="I19" s="91">
        <v>1.9339570720968631E-4</v>
      </c>
      <c r="J19" s="91">
        <f t="shared" si="0"/>
        <v>8.1236841199239576E-4</v>
      </c>
      <c r="K19" s="91">
        <f>H19/'סכום נכסי הקרן'!$C$42</f>
        <v>4.601773641216793E-5</v>
      </c>
    </row>
    <row r="20" spans="2:11">
      <c r="B20" s="92"/>
      <c r="C20" s="87"/>
      <c r="D20" s="87"/>
      <c r="E20" s="87"/>
      <c r="F20" s="90"/>
      <c r="G20" s="102"/>
      <c r="H20" s="87"/>
      <c r="I20" s="87"/>
      <c r="J20" s="91"/>
      <c r="K20" s="87"/>
    </row>
    <row r="21" spans="2:11">
      <c r="B21" s="92" t="s">
        <v>195</v>
      </c>
      <c r="C21" s="87"/>
      <c r="D21" s="88"/>
      <c r="E21" s="101"/>
      <c r="F21" s="90"/>
      <c r="G21" s="102"/>
      <c r="H21" s="90">
        <v>12.123801562000002</v>
      </c>
      <c r="I21" s="91"/>
      <c r="J21" s="91">
        <f t="shared" si="0"/>
        <v>1.6671564413376647E-3</v>
      </c>
      <c r="K21" s="91">
        <f>H21/'סכום נכסי הקרן'!$C$42</f>
        <v>9.4438390935420422E-5</v>
      </c>
    </row>
    <row r="22" spans="2:11" ht="16.5" customHeight="1">
      <c r="B22" s="86" t="s">
        <v>2096</v>
      </c>
      <c r="C22" s="112">
        <v>992880</v>
      </c>
      <c r="D22" s="88" t="s">
        <v>133</v>
      </c>
      <c r="E22" s="101">
        <v>45158</v>
      </c>
      <c r="F22" s="90">
        <v>6.7697630000000011</v>
      </c>
      <c r="G22" s="102">
        <v>179087.5435</v>
      </c>
      <c r="H22" s="90">
        <v>12.123801562000002</v>
      </c>
      <c r="I22" s="91">
        <v>4.8742293596100626E-9</v>
      </c>
      <c r="J22" s="91">
        <f t="shared" si="0"/>
        <v>1.6671564413376647E-3</v>
      </c>
      <c r="K22" s="91">
        <f>H22/'סכום נכסי הקרן'!$C$42</f>
        <v>9.4438390935420422E-5</v>
      </c>
    </row>
    <row r="23" spans="2:11" ht="16.5" customHeight="1">
      <c r="B23" s="92"/>
      <c r="C23" s="87"/>
      <c r="D23" s="87"/>
      <c r="E23" s="87"/>
      <c r="F23" s="90"/>
      <c r="G23" s="102"/>
      <c r="H23" s="87"/>
      <c r="I23" s="87"/>
      <c r="J23" s="91"/>
      <c r="K23" s="87"/>
    </row>
    <row r="24" spans="2:11" ht="16.5" customHeight="1">
      <c r="B24" s="85" t="s">
        <v>196</v>
      </c>
      <c r="C24" s="87"/>
      <c r="D24" s="88"/>
      <c r="E24" s="101"/>
      <c r="F24" s="90"/>
      <c r="G24" s="102"/>
      <c r="H24" s="90">
        <v>83.254770000000022</v>
      </c>
      <c r="I24" s="91"/>
      <c r="J24" s="91">
        <f t="shared" si="0"/>
        <v>1.1448449182196023E-2</v>
      </c>
      <c r="K24" s="91">
        <f>H24/'סכום נכסי הקרן'!$C$42</f>
        <v>6.4851329645166896E-4</v>
      </c>
    </row>
    <row r="25" spans="2:11">
      <c r="B25" s="86" t="s">
        <v>2097</v>
      </c>
      <c r="C25" s="87">
        <v>8510</v>
      </c>
      <c r="D25" s="88" t="s">
        <v>133</v>
      </c>
      <c r="E25" s="101">
        <v>44655</v>
      </c>
      <c r="F25" s="90">
        <v>86163.300000000017</v>
      </c>
      <c r="G25" s="102">
        <v>96.624375999999998</v>
      </c>
      <c r="H25" s="90">
        <v>83.254770000000022</v>
      </c>
      <c r="I25" s="91">
        <v>1E-4</v>
      </c>
      <c r="J25" s="91">
        <f t="shared" si="0"/>
        <v>1.1448449182196023E-2</v>
      </c>
      <c r="K25" s="91">
        <f>H25/'סכום נכסי הקרן'!$C$42</f>
        <v>6.4851329645166896E-4</v>
      </c>
    </row>
    <row r="26" spans="2:11">
      <c r="B26" s="92"/>
      <c r="C26" s="87"/>
      <c r="D26" s="87"/>
      <c r="E26" s="87"/>
      <c r="F26" s="90"/>
      <c r="G26" s="102"/>
      <c r="H26" s="87"/>
      <c r="I26" s="87"/>
      <c r="J26" s="91"/>
      <c r="K26" s="87"/>
    </row>
    <row r="27" spans="2:11">
      <c r="B27" s="85" t="s">
        <v>197</v>
      </c>
      <c r="C27" s="80"/>
      <c r="D27" s="81"/>
      <c r="E27" s="99"/>
      <c r="F27" s="83"/>
      <c r="G27" s="100"/>
      <c r="H27" s="83">
        <f>SUM(H28:H34)</f>
        <v>218.57267363</v>
      </c>
      <c r="I27" s="84"/>
      <c r="J27" s="84">
        <f t="shared" si="0"/>
        <v>3.0056153499310265E-2</v>
      </c>
      <c r="K27" s="84">
        <f>H27/'סכום נכסי הקרן'!$C$42</f>
        <v>1.702572538366823E-3</v>
      </c>
    </row>
    <row r="28" spans="2:11">
      <c r="B28" s="86" t="s">
        <v>2098</v>
      </c>
      <c r="C28" s="112">
        <v>91381</v>
      </c>
      <c r="D28" s="88" t="s">
        <v>132</v>
      </c>
      <c r="E28" s="101">
        <v>44742</v>
      </c>
      <c r="F28" s="90">
        <v>3697.9059350000002</v>
      </c>
      <c r="G28" s="102">
        <v>100</v>
      </c>
      <c r="H28" s="90">
        <v>14.140792299999999</v>
      </c>
      <c r="I28" s="91">
        <v>2.8999839999999999E-5</v>
      </c>
      <c r="J28" s="91">
        <f t="shared" si="0"/>
        <v>1.9445149153921005E-3</v>
      </c>
      <c r="K28" s="91">
        <f>H28/'סכום נכסי הקרן'!$C$42</f>
        <v>1.1014974672215627E-4</v>
      </c>
    </row>
    <row r="29" spans="2:11">
      <c r="B29" s="86" t="s">
        <v>2099</v>
      </c>
      <c r="C29" s="87">
        <v>5272</v>
      </c>
      <c r="D29" s="88" t="s">
        <v>132</v>
      </c>
      <c r="E29" s="101">
        <v>42403</v>
      </c>
      <c r="F29" s="90">
        <v>16132.229088000004</v>
      </c>
      <c r="G29" s="102">
        <v>121.0806</v>
      </c>
      <c r="H29" s="90">
        <v>74.694191124000014</v>
      </c>
      <c r="I29" s="91">
        <v>1.6427930636363637E-5</v>
      </c>
      <c r="J29" s="91">
        <f t="shared" si="0"/>
        <v>1.0271275162832726E-2</v>
      </c>
      <c r="K29" s="91">
        <f>H29/'סכום נכסי הקרן'!$C$42</f>
        <v>5.8183063999355498E-4</v>
      </c>
    </row>
    <row r="30" spans="2:11">
      <c r="B30" s="86" t="s">
        <v>2100</v>
      </c>
      <c r="C30" s="87">
        <v>8283</v>
      </c>
      <c r="D30" s="88" t="s">
        <v>133</v>
      </c>
      <c r="E30" s="101">
        <v>44317</v>
      </c>
      <c r="F30" s="90">
        <v>60169.760000000009</v>
      </c>
      <c r="G30" s="102">
        <v>105.353357</v>
      </c>
      <c r="H30" s="90">
        <v>63.390890000000006</v>
      </c>
      <c r="I30" s="91">
        <v>5.2866763636363641E-5</v>
      </c>
      <c r="J30" s="91">
        <f t="shared" si="0"/>
        <v>8.7169465819096972E-3</v>
      </c>
      <c r="K30" s="91">
        <f>H30/'סכום נכסי הקרן'!$C$42</f>
        <v>4.9378353983687813E-4</v>
      </c>
    </row>
    <row r="31" spans="2:11">
      <c r="B31" s="86" t="s">
        <v>2101</v>
      </c>
      <c r="C31" s="112">
        <v>85741</v>
      </c>
      <c r="D31" s="88" t="s">
        <v>132</v>
      </c>
      <c r="E31" s="101">
        <v>44404</v>
      </c>
      <c r="F31" s="90">
        <v>2039.1951349999999</v>
      </c>
      <c r="G31" s="102">
        <v>100</v>
      </c>
      <c r="H31" s="90">
        <v>7.7978821950000006</v>
      </c>
      <c r="I31" s="91">
        <v>1.1811409999999999E-5</v>
      </c>
      <c r="J31" s="91">
        <f t="shared" si="0"/>
        <v>1.0722948131165178E-3</v>
      </c>
      <c r="K31" s="91">
        <f>H31/'סכום נכסי הקרן'!$C$42</f>
        <v>6.0741628228883764E-5</v>
      </c>
    </row>
    <row r="32" spans="2:11">
      <c r="B32" s="86" t="s">
        <v>2102</v>
      </c>
      <c r="C32" s="87">
        <v>5289</v>
      </c>
      <c r="D32" s="88" t="s">
        <v>132</v>
      </c>
      <c r="E32" s="101">
        <v>42736</v>
      </c>
      <c r="F32" s="90">
        <v>11644.641529</v>
      </c>
      <c r="G32" s="102">
        <v>115.08450000000001</v>
      </c>
      <c r="H32" s="90">
        <v>51.246102687000004</v>
      </c>
      <c r="I32" s="91">
        <v>6.8773886380952374E-5</v>
      </c>
      <c r="J32" s="91">
        <f t="shared" si="0"/>
        <v>7.0469043683349135E-3</v>
      </c>
      <c r="K32" s="91">
        <f>H32/'סכום נכסי הקרן'!$C$42</f>
        <v>3.9918168032711032E-4</v>
      </c>
    </row>
    <row r="33" spans="2:11">
      <c r="B33" s="86" t="s">
        <v>2103</v>
      </c>
      <c r="C33" s="87">
        <v>8405</v>
      </c>
      <c r="D33" s="88" t="s">
        <v>132</v>
      </c>
      <c r="E33" s="101">
        <v>44581</v>
      </c>
      <c r="F33" s="90">
        <v>660.72873000000004</v>
      </c>
      <c r="G33" s="102">
        <v>111.79519999999999</v>
      </c>
      <c r="H33" s="90">
        <v>2.8246472950000006</v>
      </c>
      <c r="I33" s="91">
        <v>6.0104195351805715E-5</v>
      </c>
      <c r="J33" s="91">
        <f t="shared" si="0"/>
        <v>3.884201591624715E-4</v>
      </c>
      <c r="K33" s="91">
        <f>H33/'סכום נכסי הקרן'!$C$42</f>
        <v>2.2002599113465087E-5</v>
      </c>
    </row>
    <row r="34" spans="2:11">
      <c r="B34" s="86" t="s">
        <v>2104</v>
      </c>
      <c r="C34" s="87">
        <v>5230</v>
      </c>
      <c r="D34" s="88" t="s">
        <v>132</v>
      </c>
      <c r="E34" s="101">
        <v>40372</v>
      </c>
      <c r="F34" s="90">
        <v>6295.5962880000006</v>
      </c>
      <c r="G34" s="102">
        <v>18.601400000000002</v>
      </c>
      <c r="H34" s="90">
        <v>4.4781680290000017</v>
      </c>
      <c r="I34" s="91">
        <v>6.4311676829268292E-5</v>
      </c>
      <c r="J34" s="91">
        <f t="shared" si="0"/>
        <v>6.157974985618414E-4</v>
      </c>
      <c r="K34" s="91">
        <f>H34/'סכום נכסי הקרן'!$C$42</f>
        <v>3.4882704144774683E-5</v>
      </c>
    </row>
    <row r="35" spans="2:11">
      <c r="B35" s="92"/>
      <c r="C35" s="87"/>
      <c r="D35" s="87"/>
      <c r="E35" s="87"/>
      <c r="F35" s="90"/>
      <c r="G35" s="102"/>
      <c r="H35" s="87"/>
      <c r="I35" s="87"/>
      <c r="J35" s="91"/>
      <c r="K35" s="87"/>
    </row>
    <row r="36" spans="2:11">
      <c r="B36" s="79" t="s">
        <v>2105</v>
      </c>
      <c r="C36" s="80"/>
      <c r="D36" s="81"/>
      <c r="E36" s="99"/>
      <c r="F36" s="83"/>
      <c r="G36" s="100"/>
      <c r="H36" s="83">
        <f>H37+H53+H58+H62</f>
        <v>6895.0096162833997</v>
      </c>
      <c r="I36" s="84"/>
      <c r="J36" s="84">
        <f t="shared" si="0"/>
        <v>0.94813987478162975</v>
      </c>
      <c r="K36" s="84">
        <f>H36/'סכום נכסי הקרן'!$C$42</f>
        <v>5.3708699397306645E-2</v>
      </c>
    </row>
    <row r="37" spans="2:11">
      <c r="B37" s="85" t="s">
        <v>193</v>
      </c>
      <c r="C37" s="80"/>
      <c r="D37" s="81"/>
      <c r="E37" s="99"/>
      <c r="F37" s="83"/>
      <c r="G37" s="100"/>
      <c r="H37" s="83">
        <f>SUM(H38:H51)</f>
        <v>441.90147223300016</v>
      </c>
      <c r="I37" s="84"/>
      <c r="J37" s="84">
        <f t="shared" si="0"/>
        <v>6.0766326642871134E-2</v>
      </c>
      <c r="K37" s="84">
        <f>H37/'סכום נכסי הקרן'!$C$42</f>
        <v>3.4421929273802392E-3</v>
      </c>
    </row>
    <row r="38" spans="2:11">
      <c r="B38" s="86" t="s">
        <v>2106</v>
      </c>
      <c r="C38" s="112">
        <v>84032</v>
      </c>
      <c r="D38" s="88" t="s">
        <v>132</v>
      </c>
      <c r="E38" s="101">
        <v>44314</v>
      </c>
      <c r="F38" s="90">
        <v>5760.9980889999997</v>
      </c>
      <c r="G38" s="102">
        <v>100</v>
      </c>
      <c r="H38" s="90">
        <v>22.030056690000002</v>
      </c>
      <c r="I38" s="91">
        <v>4.0982799999999997E-6</v>
      </c>
      <c r="J38" s="91">
        <f t="shared" si="0"/>
        <v>3.0293757882745038E-3</v>
      </c>
      <c r="K38" s="91">
        <f>H38/'סכום נכסי הקרן'!$C$42</f>
        <v>1.7160319685045121E-4</v>
      </c>
    </row>
    <row r="39" spans="2:11">
      <c r="B39" s="86" t="s">
        <v>2107</v>
      </c>
      <c r="C39" s="112">
        <v>84034</v>
      </c>
      <c r="D39" s="88" t="s">
        <v>132</v>
      </c>
      <c r="E39" s="101">
        <v>44314</v>
      </c>
      <c r="F39" s="90">
        <v>3315.0472490000002</v>
      </c>
      <c r="G39" s="102">
        <v>100</v>
      </c>
      <c r="H39" s="90">
        <v>12.67674068</v>
      </c>
      <c r="I39" s="91">
        <v>2.9598699999999998E-6</v>
      </c>
      <c r="J39" s="91">
        <f t="shared" si="0"/>
        <v>1.7431916690281773E-3</v>
      </c>
      <c r="K39" s="91">
        <f>H39/'סכום נכסי הקרן'!$C$42</f>
        <v>9.8745511958651366E-5</v>
      </c>
    </row>
    <row r="40" spans="2:11">
      <c r="B40" s="86" t="s">
        <v>2108</v>
      </c>
      <c r="C40" s="87">
        <v>9239</v>
      </c>
      <c r="D40" s="88" t="s">
        <v>132</v>
      </c>
      <c r="E40" s="101">
        <v>44742</v>
      </c>
      <c r="F40" s="90">
        <v>3050.4438850000006</v>
      </c>
      <c r="G40" s="102">
        <v>108.958</v>
      </c>
      <c r="H40" s="90">
        <v>12.709838914000001</v>
      </c>
      <c r="I40" s="91">
        <v>1.3032990676771794E-5</v>
      </c>
      <c r="J40" s="91">
        <f t="shared" si="0"/>
        <v>1.7477430412795143E-3</v>
      </c>
      <c r="K40" s="91">
        <f>H40/'סכום נכסי הקרן'!$C$42</f>
        <v>9.9003330757959433E-5</v>
      </c>
    </row>
    <row r="41" spans="2:11">
      <c r="B41" s="86" t="s">
        <v>2109</v>
      </c>
      <c r="C41" s="112">
        <v>97211</v>
      </c>
      <c r="D41" s="88" t="s">
        <v>132</v>
      </c>
      <c r="E41" s="101">
        <v>45166</v>
      </c>
      <c r="F41" s="90">
        <v>2116.0964690000001</v>
      </c>
      <c r="G41" s="102">
        <v>100</v>
      </c>
      <c r="H41" s="90">
        <v>8.0919528979999988</v>
      </c>
      <c r="I41" s="91">
        <v>1.8856310000000002E-5</v>
      </c>
      <c r="J41" s="91">
        <f t="shared" si="0"/>
        <v>1.1127327784038897E-3</v>
      </c>
      <c r="K41" s="91">
        <f>H41/'סכום נכסי הקרן'!$C$42</f>
        <v>6.303229290782514E-5</v>
      </c>
    </row>
    <row r="42" spans="2:11">
      <c r="B42" s="86" t="s">
        <v>2110</v>
      </c>
      <c r="C42" s="87">
        <v>9616</v>
      </c>
      <c r="D42" s="88" t="s">
        <v>132</v>
      </c>
      <c r="E42" s="101">
        <v>45093</v>
      </c>
      <c r="F42" s="90">
        <v>668.53943100000015</v>
      </c>
      <c r="G42" s="102">
        <v>125.0609</v>
      </c>
      <c r="H42" s="90">
        <v>3.1971754050000003</v>
      </c>
      <c r="I42" s="91">
        <v>1.3370776440022668E-4</v>
      </c>
      <c r="J42" s="91">
        <f t="shared" si="0"/>
        <v>4.3964688330421772E-4</v>
      </c>
      <c r="K42" s="91">
        <f>H42/'סכום נכסי הקרן'!$C$42</f>
        <v>2.4904408014468712E-5</v>
      </c>
    </row>
    <row r="43" spans="2:11">
      <c r="B43" s="86" t="s">
        <v>2111</v>
      </c>
      <c r="C43" s="87">
        <v>8287</v>
      </c>
      <c r="D43" s="88" t="s">
        <v>132</v>
      </c>
      <c r="E43" s="101">
        <v>43800</v>
      </c>
      <c r="F43" s="90">
        <v>8639.5300000000025</v>
      </c>
      <c r="G43" s="102">
        <v>210.83539999999999</v>
      </c>
      <c r="H43" s="90">
        <v>69.654890000000009</v>
      </c>
      <c r="I43" s="91">
        <v>6.5887878787878798E-5</v>
      </c>
      <c r="J43" s="91">
        <f t="shared" si="0"/>
        <v>9.5783156743626096E-3</v>
      </c>
      <c r="K43" s="91">
        <f>H43/'סכום נכסי הקרן'!$C$42</f>
        <v>5.4257698781557361E-4</v>
      </c>
    </row>
    <row r="44" spans="2:11">
      <c r="B44" s="86" t="s">
        <v>2112</v>
      </c>
      <c r="C44" s="112">
        <v>1181106</v>
      </c>
      <c r="D44" s="88" t="s">
        <v>132</v>
      </c>
      <c r="E44" s="101">
        <v>44287</v>
      </c>
      <c r="F44" s="90">
        <v>5991.2500000000009</v>
      </c>
      <c r="G44" s="102">
        <v>121.6288</v>
      </c>
      <c r="H44" s="90">
        <v>27.865830000000006</v>
      </c>
      <c r="I44" s="91">
        <v>4.5450866666666669E-5</v>
      </c>
      <c r="J44" s="91">
        <f t="shared" si="0"/>
        <v>3.8318589874755935E-3</v>
      </c>
      <c r="K44" s="91">
        <f>H44/'סכום נכסי הקרן'!$C$42</f>
        <v>2.1706097166158538E-4</v>
      </c>
    </row>
    <row r="45" spans="2:11">
      <c r="B45" s="86" t="s">
        <v>2113</v>
      </c>
      <c r="C45" s="87">
        <v>8315</v>
      </c>
      <c r="D45" s="88" t="s">
        <v>132</v>
      </c>
      <c r="E45" s="101">
        <v>44337</v>
      </c>
      <c r="F45" s="90">
        <v>42987.05000000001</v>
      </c>
      <c r="G45" s="102">
        <v>91.851900000000001</v>
      </c>
      <c r="H45" s="90">
        <v>150.98843000000002</v>
      </c>
      <c r="I45" s="91">
        <v>8.0105825657894739E-6</v>
      </c>
      <c r="J45" s="91">
        <f t="shared" si="0"/>
        <v>2.0762574540228281E-2</v>
      </c>
      <c r="K45" s="91">
        <f>H45/'סכום נכסי הקרן'!$C$42</f>
        <v>1.1761248570545813E-3</v>
      </c>
    </row>
    <row r="46" spans="2:11">
      <c r="B46" s="86" t="s">
        <v>2114</v>
      </c>
      <c r="C46" s="87">
        <v>8338</v>
      </c>
      <c r="D46" s="88" t="s">
        <v>132</v>
      </c>
      <c r="E46" s="101">
        <v>44561</v>
      </c>
      <c r="F46" s="90">
        <v>2116.5106609999998</v>
      </c>
      <c r="G46" s="102">
        <v>67.068899999999999</v>
      </c>
      <c r="H46" s="90">
        <v>5.4282460730000013</v>
      </c>
      <c r="I46" s="91">
        <v>7.0550353217357131E-5</v>
      </c>
      <c r="J46" s="91">
        <f t="shared" si="0"/>
        <v>7.464437090534948E-4</v>
      </c>
      <c r="K46" s="91">
        <f>H46/'סכום נכסי הקרן'!$C$42</f>
        <v>4.2283340098736162E-5</v>
      </c>
    </row>
    <row r="47" spans="2:11">
      <c r="B47" s="86" t="s">
        <v>2115</v>
      </c>
      <c r="C47" s="112">
        <v>84031</v>
      </c>
      <c r="D47" s="88" t="s">
        <v>132</v>
      </c>
      <c r="E47" s="101">
        <v>44314</v>
      </c>
      <c r="F47" s="90">
        <v>3467.253275</v>
      </c>
      <c r="G47" s="102">
        <v>100</v>
      </c>
      <c r="H47" s="90">
        <v>13.25877652</v>
      </c>
      <c r="I47" s="91">
        <v>3.4152299999999999E-6</v>
      </c>
      <c r="J47" s="91">
        <f t="shared" si="0"/>
        <v>1.8232280169330093E-3</v>
      </c>
      <c r="K47" s="91">
        <f>H47/'סכום נכסי הקרן'!$C$42</f>
        <v>1.0327928199070378E-4</v>
      </c>
    </row>
    <row r="48" spans="2:11">
      <c r="B48" s="86" t="s">
        <v>2116</v>
      </c>
      <c r="C48" s="112">
        <v>84033</v>
      </c>
      <c r="D48" s="88" t="s">
        <v>132</v>
      </c>
      <c r="E48" s="101">
        <v>44314</v>
      </c>
      <c r="F48" s="90">
        <v>3396.8579880000002</v>
      </c>
      <c r="G48" s="102">
        <v>100</v>
      </c>
      <c r="H48" s="90">
        <v>12.989584950000001</v>
      </c>
      <c r="I48" s="91">
        <v>1.8594099999999998E-6</v>
      </c>
      <c r="J48" s="91">
        <f t="shared" si="0"/>
        <v>1.786211206852091E-3</v>
      </c>
      <c r="K48" s="91">
        <f>H48/'סכום נכסי הקרן'!$C$42</f>
        <v>1.0118241339761656E-4</v>
      </c>
    </row>
    <row r="49" spans="2:11">
      <c r="B49" s="86" t="s">
        <v>2117</v>
      </c>
      <c r="C49" s="112">
        <v>84036</v>
      </c>
      <c r="D49" s="88" t="s">
        <v>132</v>
      </c>
      <c r="E49" s="101">
        <v>44314</v>
      </c>
      <c r="F49" s="90">
        <v>5184.5177649999996</v>
      </c>
      <c r="G49" s="102">
        <v>100</v>
      </c>
      <c r="H49" s="90">
        <v>19.825595929999999</v>
      </c>
      <c r="I49" s="91">
        <v>4.6674899999999999E-6</v>
      </c>
      <c r="J49" s="91">
        <f t="shared" si="0"/>
        <v>2.7262381183847753E-3</v>
      </c>
      <c r="K49" s="91">
        <f>H49/'סכום נכסי הקרן'!$C$42</f>
        <v>1.5443154272942064E-4</v>
      </c>
    </row>
    <row r="50" spans="2:11">
      <c r="B50" s="86" t="s">
        <v>2119</v>
      </c>
      <c r="C50" s="112">
        <v>84035</v>
      </c>
      <c r="D50" s="88" t="s">
        <v>132</v>
      </c>
      <c r="E50" s="101">
        <v>44314</v>
      </c>
      <c r="F50" s="90">
        <v>1440.2495220000001</v>
      </c>
      <c r="G50" s="102">
        <v>100</v>
      </c>
      <c r="H50" s="90">
        <v>5.5075141729999997</v>
      </c>
      <c r="I50" s="91">
        <v>2.8839799999999997E-6</v>
      </c>
      <c r="J50" s="91">
        <f t="shared" si="0"/>
        <v>7.5734394713738138E-4</v>
      </c>
      <c r="K50" s="91">
        <f>H50/'סכום נכסי הקרן'!$C$42</f>
        <v>4.2900799216507549E-5</v>
      </c>
    </row>
    <row r="51" spans="2:11">
      <c r="B51" s="86" t="s">
        <v>2120</v>
      </c>
      <c r="C51" s="87">
        <v>8316</v>
      </c>
      <c r="D51" s="88" t="s">
        <v>132</v>
      </c>
      <c r="E51" s="101">
        <v>44378</v>
      </c>
      <c r="F51" s="90">
        <v>21634.270000000004</v>
      </c>
      <c r="G51" s="102">
        <v>93.892600000000002</v>
      </c>
      <c r="H51" s="90">
        <v>77.676840000000013</v>
      </c>
      <c r="I51" s="91">
        <v>1.4027748258064516E-4</v>
      </c>
      <c r="J51" s="91">
        <f t="shared" si="0"/>
        <v>1.0681422282153579E-2</v>
      </c>
      <c r="K51" s="91">
        <f>H51/'סכום נכסי הקרן'!$C$42</f>
        <v>6.0506399292615729E-4</v>
      </c>
    </row>
    <row r="52" spans="2:11">
      <c r="B52" s="92"/>
      <c r="C52" s="87"/>
      <c r="D52" s="87"/>
      <c r="E52" s="87"/>
      <c r="F52" s="90"/>
      <c r="G52" s="102"/>
      <c r="H52" s="87"/>
      <c r="I52" s="87"/>
      <c r="J52" s="91"/>
      <c r="K52" s="87"/>
    </row>
    <row r="53" spans="2:11">
      <c r="B53" s="85" t="s">
        <v>2121</v>
      </c>
      <c r="C53" s="87"/>
      <c r="D53" s="88"/>
      <c r="E53" s="101"/>
      <c r="F53" s="90"/>
      <c r="G53" s="102"/>
      <c r="H53" s="90">
        <v>19.592132713000002</v>
      </c>
      <c r="I53" s="91"/>
      <c r="J53" s="91">
        <f t="shared" si="0"/>
        <v>2.6941343509281302E-3</v>
      </c>
      <c r="K53" s="91">
        <f>H53/'סכום נכסי הקרן'!$C$42</f>
        <v>1.526129802559806E-4</v>
      </c>
    </row>
    <row r="54" spans="2:11">
      <c r="B54" s="86" t="s">
        <v>2122</v>
      </c>
      <c r="C54" s="87" t="s">
        <v>2123</v>
      </c>
      <c r="D54" s="88" t="s">
        <v>132</v>
      </c>
      <c r="E54" s="101">
        <v>44616</v>
      </c>
      <c r="F54" s="90">
        <v>2.9097120000000003</v>
      </c>
      <c r="G54" s="102">
        <v>98026.36</v>
      </c>
      <c r="H54" s="90">
        <v>10.907136923000001</v>
      </c>
      <c r="I54" s="91">
        <v>3.8677790507092203E-6</v>
      </c>
      <c r="J54" s="91">
        <f t="shared" si="0"/>
        <v>1.4998516335606882E-3</v>
      </c>
      <c r="K54" s="91">
        <f>H54/'סכום נכסי הקרן'!$C$42</f>
        <v>8.496117784944264E-5</v>
      </c>
    </row>
    <row r="55" spans="2:11">
      <c r="B55" s="86" t="s">
        <v>2124</v>
      </c>
      <c r="C55" s="87">
        <v>9628</v>
      </c>
      <c r="D55" s="88" t="s">
        <v>132</v>
      </c>
      <c r="E55" s="101">
        <v>45103</v>
      </c>
      <c r="F55" s="90">
        <v>0.98224100000000025</v>
      </c>
      <c r="G55" s="102">
        <v>126473.8</v>
      </c>
      <c r="H55" s="90">
        <v>4.7504675160000005</v>
      </c>
      <c r="I55" s="91">
        <v>3.2266750373549374E-5</v>
      </c>
      <c r="J55" s="91">
        <f t="shared" si="0"/>
        <v>6.5324168151084877E-4</v>
      </c>
      <c r="K55" s="91">
        <f>H55/'סכום נכסי הקרן'!$C$42</f>
        <v>3.7003781867245933E-5</v>
      </c>
    </row>
    <row r="56" spans="2:11">
      <c r="B56" s="86" t="s">
        <v>2125</v>
      </c>
      <c r="C56" s="87">
        <v>9768</v>
      </c>
      <c r="D56" s="88" t="s">
        <v>132</v>
      </c>
      <c r="E56" s="101">
        <v>45103</v>
      </c>
      <c r="F56" s="90">
        <v>0.81428300000000009</v>
      </c>
      <c r="G56" s="102">
        <v>126356.95</v>
      </c>
      <c r="H56" s="90">
        <v>3.9345282740000003</v>
      </c>
      <c r="I56" s="91">
        <v>2.672462051939859E-5</v>
      </c>
      <c r="J56" s="91">
        <f t="shared" si="0"/>
        <v>5.4104103585659322E-4</v>
      </c>
      <c r="K56" s="91">
        <f>H56/'סכום נכסי הקרן'!$C$42</f>
        <v>3.0648020539292037E-5</v>
      </c>
    </row>
    <row r="57" spans="2:11">
      <c r="B57" s="92"/>
      <c r="C57" s="87"/>
      <c r="D57" s="87"/>
      <c r="E57" s="87"/>
      <c r="F57" s="90"/>
      <c r="G57" s="102"/>
      <c r="H57" s="87"/>
      <c r="I57" s="87"/>
      <c r="J57" s="91"/>
      <c r="K57" s="87"/>
    </row>
    <row r="58" spans="2:11">
      <c r="B58" s="85" t="s">
        <v>196</v>
      </c>
      <c r="C58" s="80"/>
      <c r="D58" s="81"/>
      <c r="E58" s="99"/>
      <c r="F58" s="83"/>
      <c r="G58" s="100"/>
      <c r="H58" s="83">
        <v>253.36731000000003</v>
      </c>
      <c r="I58" s="84"/>
      <c r="J58" s="84">
        <f t="shared" si="0"/>
        <v>3.4840799787984593E-2</v>
      </c>
      <c r="K58" s="84">
        <f>H58/'סכום נכסי הקרן'!$C$42</f>
        <v>1.9736054693465835E-3</v>
      </c>
    </row>
    <row r="59" spans="2:11">
      <c r="B59" s="86" t="s">
        <v>2126</v>
      </c>
      <c r="C59" s="87">
        <v>8404</v>
      </c>
      <c r="D59" s="88" t="s">
        <v>132</v>
      </c>
      <c r="E59" s="101">
        <v>44469</v>
      </c>
      <c r="F59" s="90">
        <v>34932.640000000007</v>
      </c>
      <c r="G59" s="102">
        <v>107.7688</v>
      </c>
      <c r="H59" s="90">
        <v>143.96018000000001</v>
      </c>
      <c r="I59" s="91">
        <v>1.0380294957142857E-4</v>
      </c>
      <c r="J59" s="91">
        <f t="shared" si="0"/>
        <v>1.979611264303285E-2</v>
      </c>
      <c r="K59" s="91">
        <f>H59/'סכום נכסי הקרן'!$C$42</f>
        <v>1.1213782812633511E-3</v>
      </c>
    </row>
    <row r="60" spans="2:11">
      <c r="B60" s="86" t="s">
        <v>2127</v>
      </c>
      <c r="C60" s="87">
        <v>9489</v>
      </c>
      <c r="D60" s="88" t="s">
        <v>132</v>
      </c>
      <c r="E60" s="101">
        <v>44665</v>
      </c>
      <c r="F60" s="90">
        <v>28035.860000000004</v>
      </c>
      <c r="G60" s="102">
        <v>102.0502</v>
      </c>
      <c r="H60" s="90">
        <v>109.40713000000002</v>
      </c>
      <c r="I60" s="91">
        <v>4.9530698319999999E-5</v>
      </c>
      <c r="J60" s="91">
        <f t="shared" si="0"/>
        <v>1.5044687144951743E-2</v>
      </c>
      <c r="K60" s="91">
        <f>H60/'סכום נכסי הקרן'!$C$42</f>
        <v>8.5222718808323269E-4</v>
      </c>
    </row>
    <row r="61" spans="2:11">
      <c r="B61" s="92"/>
      <c r="C61" s="87"/>
      <c r="D61" s="87"/>
      <c r="E61" s="87"/>
      <c r="F61" s="90"/>
      <c r="G61" s="102"/>
      <c r="H61" s="87"/>
      <c r="I61" s="87"/>
      <c r="J61" s="91"/>
      <c r="K61" s="87"/>
    </row>
    <row r="62" spans="2:11">
      <c r="B62" s="85" t="s">
        <v>197</v>
      </c>
      <c r="C62" s="80"/>
      <c r="D62" s="81"/>
      <c r="E62" s="99"/>
      <c r="F62" s="83"/>
      <c r="G62" s="100"/>
      <c r="H62" s="83">
        <f>SUM(H63:H146)</f>
        <v>6180.1487013373999</v>
      </c>
      <c r="I62" s="84"/>
      <c r="J62" s="84">
        <f t="shared" si="0"/>
        <v>0.84983861399984595</v>
      </c>
      <c r="K62" s="84">
        <f>H62/'סכום נכסי הקרן'!$C$42</f>
        <v>4.8140288020323843E-2</v>
      </c>
    </row>
    <row r="63" spans="2:11">
      <c r="B63" s="86" t="s">
        <v>2128</v>
      </c>
      <c r="C63" s="87">
        <v>5238</v>
      </c>
      <c r="D63" s="88" t="s">
        <v>134</v>
      </c>
      <c r="E63" s="101">
        <v>43221</v>
      </c>
      <c r="F63" s="90">
        <v>21896.957920000004</v>
      </c>
      <c r="G63" s="102">
        <v>92.749899999999997</v>
      </c>
      <c r="H63" s="90">
        <v>82.316055768000027</v>
      </c>
      <c r="I63" s="91">
        <v>4.562501195638663E-6</v>
      </c>
      <c r="J63" s="91">
        <f t="shared" si="0"/>
        <v>1.1319365621198185E-2</v>
      </c>
      <c r="K63" s="91">
        <f>H63/'סכום נכסי הקרן'!$C$42</f>
        <v>6.4120117894752573E-4</v>
      </c>
    </row>
    <row r="64" spans="2:11">
      <c r="B64" s="86" t="s">
        <v>2129</v>
      </c>
      <c r="C64" s="87">
        <v>7070</v>
      </c>
      <c r="D64" s="88" t="s">
        <v>134</v>
      </c>
      <c r="E64" s="101">
        <v>44075</v>
      </c>
      <c r="F64" s="90">
        <v>53093.382929000007</v>
      </c>
      <c r="G64" s="102">
        <v>101.9179</v>
      </c>
      <c r="H64" s="90">
        <v>219.31997288800002</v>
      </c>
      <c r="I64" s="91">
        <v>7.2691549195232981E-6</v>
      </c>
      <c r="J64" s="91">
        <f t="shared" si="0"/>
        <v>3.015891539005966E-2</v>
      </c>
      <c r="K64" s="91">
        <f>H64/'סכום נכסי הקרן'!$C$42</f>
        <v>1.7083936283204856E-3</v>
      </c>
    </row>
    <row r="65" spans="2:11">
      <c r="B65" s="86" t="s">
        <v>2130</v>
      </c>
      <c r="C65" s="87">
        <v>5339</v>
      </c>
      <c r="D65" s="88" t="s">
        <v>132</v>
      </c>
      <c r="E65" s="101">
        <v>42916</v>
      </c>
      <c r="F65" s="90">
        <v>31272.940945000002</v>
      </c>
      <c r="G65" s="102">
        <v>77.658199999999994</v>
      </c>
      <c r="H65" s="90">
        <v>92.869675569000009</v>
      </c>
      <c r="I65" s="91">
        <v>2.1294180265278341E-5</v>
      </c>
      <c r="J65" s="91">
        <f t="shared" si="0"/>
        <v>1.2770604751159939E-2</v>
      </c>
      <c r="K65" s="91">
        <f>H65/'סכום נכסי הקרן'!$C$42</f>
        <v>7.234086340476252E-4</v>
      </c>
    </row>
    <row r="66" spans="2:11">
      <c r="B66" s="86" t="s">
        <v>2131</v>
      </c>
      <c r="C66" s="87">
        <v>8417</v>
      </c>
      <c r="D66" s="88" t="s">
        <v>134</v>
      </c>
      <c r="E66" s="101">
        <v>44713</v>
      </c>
      <c r="F66" s="90">
        <v>8675.6400000000012</v>
      </c>
      <c r="G66" s="102">
        <v>104.7882</v>
      </c>
      <c r="H66" s="90">
        <v>36.846930000000008</v>
      </c>
      <c r="I66" s="91">
        <v>1.2699600000000001E-6</v>
      </c>
      <c r="J66" s="91">
        <f t="shared" si="0"/>
        <v>5.0668592997726632E-3</v>
      </c>
      <c r="K66" s="91">
        <f>H66/'סכום נכסי הקרן'!$C$42</f>
        <v>2.8701927875632701E-4</v>
      </c>
    </row>
    <row r="67" spans="2:11">
      <c r="B67" s="86" t="s">
        <v>2132</v>
      </c>
      <c r="C67" s="87">
        <v>9282</v>
      </c>
      <c r="D67" s="88" t="s">
        <v>132</v>
      </c>
      <c r="E67" s="101">
        <v>44848</v>
      </c>
      <c r="F67" s="90">
        <v>9743.3500000000022</v>
      </c>
      <c r="G67" s="102">
        <v>105.3516</v>
      </c>
      <c r="H67" s="90">
        <v>39.252520000000004</v>
      </c>
      <c r="I67" s="91">
        <v>7.8736759999999999E-5</v>
      </c>
      <c r="J67" s="91">
        <f t="shared" si="0"/>
        <v>5.3976544586350188E-3</v>
      </c>
      <c r="K67" s="91">
        <f>H67/'סכום נכסי הקרן'!$C$42</f>
        <v>3.0575762973382859E-4</v>
      </c>
    </row>
    <row r="68" spans="2:11">
      <c r="B68" s="86" t="s">
        <v>2133</v>
      </c>
      <c r="C68" s="87">
        <v>8400</v>
      </c>
      <c r="D68" s="88" t="s">
        <v>132</v>
      </c>
      <c r="E68" s="101">
        <v>44544</v>
      </c>
      <c r="F68" s="90">
        <v>4598.2604959999999</v>
      </c>
      <c r="G68" s="102">
        <v>112.6778</v>
      </c>
      <c r="H68" s="90">
        <v>19.812980562000003</v>
      </c>
      <c r="I68" s="91">
        <v>1.1773946398691569E-5</v>
      </c>
      <c r="J68" s="91">
        <f t="shared" si="0"/>
        <v>2.7245033661361939E-3</v>
      </c>
      <c r="K68" s="91">
        <f>H68/'סכום נכסי הקרן'!$C$42</f>
        <v>1.5433327528014863E-4</v>
      </c>
    </row>
    <row r="69" spans="2:11">
      <c r="B69" s="86" t="s">
        <v>2134</v>
      </c>
      <c r="C69" s="112">
        <v>87255</v>
      </c>
      <c r="D69" s="88" t="s">
        <v>132</v>
      </c>
      <c r="E69" s="101">
        <v>44469</v>
      </c>
      <c r="F69" s="90">
        <v>496.9430562</v>
      </c>
      <c r="G69" s="102">
        <v>100</v>
      </c>
      <c r="H69" s="90">
        <v>1.900310247</v>
      </c>
      <c r="I69" s="91">
        <v>6.1373700000000001E-7</v>
      </c>
      <c r="J69" s="91">
        <f t="shared" si="0"/>
        <v>2.613136195461938E-4</v>
      </c>
      <c r="K69" s="91">
        <f>H69/'סכום נכסי הקרן'!$C$42</f>
        <v>1.4802472729945141E-5</v>
      </c>
    </row>
    <row r="70" spans="2:11">
      <c r="B70" s="86" t="s">
        <v>2135</v>
      </c>
      <c r="C70" s="112">
        <v>87254</v>
      </c>
      <c r="D70" s="88" t="s">
        <v>132</v>
      </c>
      <c r="E70" s="101">
        <v>44469</v>
      </c>
      <c r="F70" s="90">
        <v>1748.387798</v>
      </c>
      <c r="G70" s="102">
        <v>100</v>
      </c>
      <c r="H70" s="90">
        <v>6.6858349390000003</v>
      </c>
      <c r="I70" s="91">
        <v>6.1399999999999997E-7</v>
      </c>
      <c r="J70" s="91">
        <f t="shared" si="0"/>
        <v>9.1937604944067634E-4</v>
      </c>
      <c r="K70" s="91">
        <f>H70/'סכום נכסי הקרן'!$C$42</f>
        <v>5.2079332581456075E-5</v>
      </c>
    </row>
    <row r="71" spans="2:11">
      <c r="B71" s="86" t="s">
        <v>2136</v>
      </c>
      <c r="C71" s="87">
        <v>8843</v>
      </c>
      <c r="D71" s="88" t="s">
        <v>132</v>
      </c>
      <c r="E71" s="101">
        <v>44562</v>
      </c>
      <c r="F71" s="90">
        <v>4529.3583810000009</v>
      </c>
      <c r="G71" s="102">
        <v>107.17489999999999</v>
      </c>
      <c r="H71" s="90">
        <v>18.562978243000003</v>
      </c>
      <c r="I71" s="91">
        <v>9.0156297878376989E-6</v>
      </c>
      <c r="J71" s="91">
        <f t="shared" si="0"/>
        <v>2.5526142596417711E-3</v>
      </c>
      <c r="K71" s="91">
        <f>H71/'סכום נכסי הקרן'!$C$42</f>
        <v>1.4459637822948209E-4</v>
      </c>
    </row>
    <row r="72" spans="2:11">
      <c r="B72" s="86" t="s">
        <v>2137</v>
      </c>
      <c r="C72" s="87">
        <v>8318</v>
      </c>
      <c r="D72" s="88" t="s">
        <v>134</v>
      </c>
      <c r="E72" s="101">
        <v>44256</v>
      </c>
      <c r="F72" s="90">
        <v>5689.8300000000008</v>
      </c>
      <c r="G72" s="102">
        <v>103.7397</v>
      </c>
      <c r="H72" s="90">
        <v>23.923870000000008</v>
      </c>
      <c r="I72" s="91">
        <v>1.5384615384615384E-5</v>
      </c>
      <c r="J72" s="91">
        <f t="shared" ref="J72:J135" si="1">IFERROR(H72/$H$11,0)</f>
        <v>3.2897960073214306E-3</v>
      </c>
      <c r="K72" s="91">
        <f>H72/'סכום נכסי הקרן'!$C$42</f>
        <v>1.8635506166891325E-4</v>
      </c>
    </row>
    <row r="73" spans="2:11">
      <c r="B73" s="86" t="s">
        <v>2138</v>
      </c>
      <c r="C73" s="87">
        <v>9391</v>
      </c>
      <c r="D73" s="88" t="s">
        <v>134</v>
      </c>
      <c r="E73" s="101">
        <v>44608</v>
      </c>
      <c r="F73" s="90">
        <v>12564.721384000002</v>
      </c>
      <c r="G73" s="102">
        <v>94.384</v>
      </c>
      <c r="H73" s="90">
        <v>48.066063995000007</v>
      </c>
      <c r="I73" s="91">
        <v>4.2425691119356929E-6</v>
      </c>
      <c r="J73" s="91">
        <f t="shared" si="1"/>
        <v>6.6096139720875991E-3</v>
      </c>
      <c r="K73" s="91">
        <f>H73/'סכום נכסי הקרן'!$C$42</f>
        <v>3.7441075879321174E-4</v>
      </c>
    </row>
    <row r="74" spans="2:11">
      <c r="B74" s="86" t="s">
        <v>2139</v>
      </c>
      <c r="C74" s="87">
        <v>8314</v>
      </c>
      <c r="D74" s="88" t="s">
        <v>132</v>
      </c>
      <c r="E74" s="101">
        <v>44264</v>
      </c>
      <c r="F74" s="90">
        <v>5968.7700320000013</v>
      </c>
      <c r="G74" s="102">
        <v>102.0946</v>
      </c>
      <c r="H74" s="90">
        <v>23.302660173000003</v>
      </c>
      <c r="I74" s="91">
        <v>1.0592197279620377E-5</v>
      </c>
      <c r="J74" s="91">
        <f t="shared" si="1"/>
        <v>3.2043728041116883E-3</v>
      </c>
      <c r="K74" s="91">
        <f>H74/'סכום נכסי הקרן'!$C$42</f>
        <v>1.8151614574018097E-4</v>
      </c>
    </row>
    <row r="75" spans="2:11">
      <c r="B75" s="86" t="s">
        <v>2140</v>
      </c>
      <c r="C75" s="87">
        <v>8337</v>
      </c>
      <c r="D75" s="88" t="s">
        <v>132</v>
      </c>
      <c r="E75" s="101">
        <v>44470</v>
      </c>
      <c r="F75" s="90">
        <v>9661.1367100000025</v>
      </c>
      <c r="G75" s="102">
        <v>144.72409999999999</v>
      </c>
      <c r="H75" s="90">
        <v>53.467141825000013</v>
      </c>
      <c r="I75" s="91">
        <v>1.8763887232731714E-5</v>
      </c>
      <c r="J75" s="91">
        <f t="shared" si="1"/>
        <v>7.3523217480605625E-3</v>
      </c>
      <c r="K75" s="91">
        <f>H75/'סכום נכסי הקרן'!$C$42</f>
        <v>4.164824717764478E-4</v>
      </c>
    </row>
    <row r="76" spans="2:11">
      <c r="B76" s="86" t="s">
        <v>2141</v>
      </c>
      <c r="C76" s="87">
        <v>9237</v>
      </c>
      <c r="D76" s="88" t="s">
        <v>132</v>
      </c>
      <c r="E76" s="101">
        <v>44712</v>
      </c>
      <c r="F76" s="90">
        <v>11184.98</v>
      </c>
      <c r="G76" s="102">
        <v>147.4177</v>
      </c>
      <c r="H76" s="90">
        <v>63.052560000000014</v>
      </c>
      <c r="I76" s="91">
        <v>8.2209090909090909E-6</v>
      </c>
      <c r="J76" s="91">
        <f t="shared" si="1"/>
        <v>8.6704224751010146E-3</v>
      </c>
      <c r="K76" s="91">
        <f>H76/'סכום נכסי הקרן'!$C$42</f>
        <v>4.9114811722279262E-4</v>
      </c>
    </row>
    <row r="77" spans="2:11">
      <c r="B77" s="86" t="s">
        <v>2142</v>
      </c>
      <c r="C77" s="112">
        <v>87343</v>
      </c>
      <c r="D77" s="88" t="s">
        <v>132</v>
      </c>
      <c r="E77" s="101">
        <v>44421</v>
      </c>
      <c r="F77" s="90">
        <v>3375.4649220000001</v>
      </c>
      <c r="G77" s="102">
        <v>100</v>
      </c>
      <c r="H77" s="90">
        <v>12.907777859999999</v>
      </c>
      <c r="I77" s="91">
        <v>4.2866099999999996E-6</v>
      </c>
      <c r="J77" s="91">
        <f t="shared" si="1"/>
        <v>1.7749618296379283E-3</v>
      </c>
      <c r="K77" s="91">
        <f>H77/'סכום נכסי הקרן'!$C$42</f>
        <v>1.0054517680914218E-4</v>
      </c>
    </row>
    <row r="78" spans="2:11">
      <c r="B78" s="86" t="s">
        <v>2143</v>
      </c>
      <c r="C78" s="112">
        <v>87342</v>
      </c>
      <c r="D78" s="88" t="s">
        <v>132</v>
      </c>
      <c r="E78" s="101">
        <v>44421</v>
      </c>
      <c r="F78" s="90">
        <v>1582.8196439999999</v>
      </c>
      <c r="G78" s="102">
        <v>100</v>
      </c>
      <c r="H78" s="90">
        <v>6.0527023179999997</v>
      </c>
      <c r="I78" s="91">
        <v>4.9474600000000002E-6</v>
      </c>
      <c r="J78" s="91">
        <f t="shared" si="1"/>
        <v>8.3231333054650271E-4</v>
      </c>
      <c r="K78" s="91">
        <f>H78/'סכום נכסי הקרן'!$C$42</f>
        <v>4.7147544010833689E-5</v>
      </c>
    </row>
    <row r="79" spans="2:11">
      <c r="B79" s="86" t="s">
        <v>2144</v>
      </c>
      <c r="C79" s="87">
        <v>9730</v>
      </c>
      <c r="D79" s="88" t="s">
        <v>135</v>
      </c>
      <c r="E79" s="101">
        <v>45146</v>
      </c>
      <c r="F79" s="90">
        <v>3764.8924810000003</v>
      </c>
      <c r="G79" s="102">
        <v>100</v>
      </c>
      <c r="H79" s="90">
        <v>17.611790539000005</v>
      </c>
      <c r="I79" s="91">
        <v>1.5059569912424645E-5</v>
      </c>
      <c r="J79" s="91">
        <f t="shared" si="1"/>
        <v>2.4218154586604732E-3</v>
      </c>
      <c r="K79" s="91">
        <f>H79/'סכום נכסי הקרן'!$C$42</f>
        <v>1.3718709857541141E-4</v>
      </c>
    </row>
    <row r="80" spans="2:11">
      <c r="B80" s="86" t="s">
        <v>2145</v>
      </c>
      <c r="C80" s="87">
        <v>9011</v>
      </c>
      <c r="D80" s="88" t="s">
        <v>135</v>
      </c>
      <c r="E80" s="101">
        <v>44644</v>
      </c>
      <c r="F80" s="90">
        <v>19368.923468000005</v>
      </c>
      <c r="G80" s="102">
        <v>104.8567</v>
      </c>
      <c r="H80" s="90">
        <v>95.006343212000019</v>
      </c>
      <c r="I80" s="91">
        <v>2.3597616671910701E-5</v>
      </c>
      <c r="J80" s="91">
        <f t="shared" si="1"/>
        <v>1.3064420119698321E-2</v>
      </c>
      <c r="K80" s="91">
        <f>H80/'סכום נכסי הקרן'!$C$42</f>
        <v>7.4005221346756171E-4</v>
      </c>
    </row>
    <row r="81" spans="2:11">
      <c r="B81" s="86" t="s">
        <v>2146</v>
      </c>
      <c r="C81" s="87">
        <v>8413</v>
      </c>
      <c r="D81" s="88" t="s">
        <v>134</v>
      </c>
      <c r="E81" s="101">
        <v>44661</v>
      </c>
      <c r="F81" s="90">
        <v>4355.2800000000007</v>
      </c>
      <c r="G81" s="102">
        <v>70.867999999999995</v>
      </c>
      <c r="H81" s="90">
        <v>12.509900000000002</v>
      </c>
      <c r="I81" s="91">
        <v>1.1331E-5</v>
      </c>
      <c r="J81" s="91">
        <f t="shared" si="1"/>
        <v>1.7202492352612832E-3</v>
      </c>
      <c r="K81" s="91">
        <f>H81/'סכום נכסי הקרן'!$C$42</f>
        <v>9.7445905949661887E-5</v>
      </c>
    </row>
    <row r="82" spans="2:11">
      <c r="B82" s="86" t="s">
        <v>2147</v>
      </c>
      <c r="C82" s="112">
        <v>87253</v>
      </c>
      <c r="D82" s="88" t="s">
        <v>132</v>
      </c>
      <c r="E82" s="101">
        <v>44469</v>
      </c>
      <c r="F82" s="90">
        <v>482.13618609999997</v>
      </c>
      <c r="G82" s="102">
        <v>100</v>
      </c>
      <c r="H82" s="90">
        <v>1.843688776</v>
      </c>
      <c r="I82" s="91">
        <v>2.72372E-6</v>
      </c>
      <c r="J82" s="91">
        <f t="shared" si="1"/>
        <v>2.5352754274405161E-4</v>
      </c>
      <c r="K82" s="91">
        <f>H82/'סכום נכסי הקרן'!$C$42</f>
        <v>1.4361419600999466E-5</v>
      </c>
    </row>
    <row r="83" spans="2:11">
      <c r="B83" s="86" t="s">
        <v>2148</v>
      </c>
      <c r="C83" s="87">
        <v>8323</v>
      </c>
      <c r="D83" s="88" t="s">
        <v>132</v>
      </c>
      <c r="E83" s="101">
        <v>44406</v>
      </c>
      <c r="F83" s="90">
        <v>46765.000000000007</v>
      </c>
      <c r="G83" s="102">
        <v>84.165999999999997</v>
      </c>
      <c r="H83" s="90">
        <v>150.51352000000003</v>
      </c>
      <c r="I83" s="91">
        <v>2.4734159999999998E-5</v>
      </c>
      <c r="J83" s="91">
        <f t="shared" si="1"/>
        <v>2.0697269176930582E-2</v>
      </c>
      <c r="K83" s="91">
        <f>H83/'סכום נכסי הקרן'!$C$42</f>
        <v>1.1724255440948813E-3</v>
      </c>
    </row>
    <row r="84" spans="2:11">
      <c r="B84" s="86" t="s">
        <v>2149</v>
      </c>
      <c r="C84" s="87">
        <v>9697</v>
      </c>
      <c r="D84" s="88" t="s">
        <v>132</v>
      </c>
      <c r="E84" s="101">
        <v>45014</v>
      </c>
      <c r="F84" s="90">
        <v>3948.2941900000005</v>
      </c>
      <c r="G84" s="102">
        <v>104.8687</v>
      </c>
      <c r="H84" s="90">
        <v>15.833366769000003</v>
      </c>
      <c r="I84" s="91">
        <v>1.5793176782083902E-5</v>
      </c>
      <c r="J84" s="91">
        <f t="shared" si="1"/>
        <v>2.1772625741199904E-3</v>
      </c>
      <c r="K84" s="91">
        <f>H84/'סכום נכסי הקרן'!$C$42</f>
        <v>1.2333406094680821E-4</v>
      </c>
    </row>
    <row r="85" spans="2:11">
      <c r="B85" s="86" t="s">
        <v>2150</v>
      </c>
      <c r="C85" s="87">
        <v>9704</v>
      </c>
      <c r="D85" s="88" t="s">
        <v>132</v>
      </c>
      <c r="E85" s="101">
        <v>44760</v>
      </c>
      <c r="F85" s="90">
        <v>40084.626500000006</v>
      </c>
      <c r="G85" s="102">
        <v>105.3479</v>
      </c>
      <c r="H85" s="90">
        <v>161.48106602100003</v>
      </c>
      <c r="I85" s="91">
        <v>3.3403855416783332E-5</v>
      </c>
      <c r="J85" s="91">
        <f t="shared" si="1"/>
        <v>2.220542772778376E-2</v>
      </c>
      <c r="K85" s="91">
        <f>H85/'סכום נכסי הקרן'!$C$42</f>
        <v>1.2578572788058664E-3</v>
      </c>
    </row>
    <row r="86" spans="2:11">
      <c r="B86" s="86" t="s">
        <v>2151</v>
      </c>
      <c r="C86" s="87">
        <v>9649</v>
      </c>
      <c r="D86" s="88" t="s">
        <v>134</v>
      </c>
      <c r="E86" s="101">
        <v>44743</v>
      </c>
      <c r="F86" s="90">
        <v>9518.9270620000025</v>
      </c>
      <c r="G86" s="102">
        <v>100</v>
      </c>
      <c r="H86" s="90">
        <v>38.581163269999998</v>
      </c>
      <c r="I86" s="91">
        <v>1.2055256431132033E-5</v>
      </c>
      <c r="J86" s="91">
        <f t="shared" si="1"/>
        <v>5.3053355031381704E-3</v>
      </c>
      <c r="K86" s="91">
        <f>H86/'סכום נכסי הקרן'!$C$42</f>
        <v>3.005280943442369E-4</v>
      </c>
    </row>
    <row r="87" spans="2:11">
      <c r="B87" s="86" t="s">
        <v>2152</v>
      </c>
      <c r="C87" s="87">
        <v>9648</v>
      </c>
      <c r="D87" s="88" t="s">
        <v>134</v>
      </c>
      <c r="E87" s="101">
        <v>44743</v>
      </c>
      <c r="F87" s="90">
        <v>13198.391351000004</v>
      </c>
      <c r="G87" s="102">
        <v>101.24250000000001</v>
      </c>
      <c r="H87" s="90">
        <v>54.159067955000005</v>
      </c>
      <c r="I87" s="91">
        <v>7.2512820637797774E-5</v>
      </c>
      <c r="J87" s="91">
        <f t="shared" si="1"/>
        <v>7.4474692229396407E-3</v>
      </c>
      <c r="K87" s="91">
        <f>H87/'סכום נכסי הקרן'!$C$42</f>
        <v>4.2187223257294436E-4</v>
      </c>
    </row>
    <row r="88" spans="2:11">
      <c r="B88" s="86" t="s">
        <v>2153</v>
      </c>
      <c r="C88" s="87">
        <v>9317</v>
      </c>
      <c r="D88" s="88" t="s">
        <v>134</v>
      </c>
      <c r="E88" s="101">
        <v>44545</v>
      </c>
      <c r="F88" s="90">
        <v>16356.670791000002</v>
      </c>
      <c r="G88" s="102">
        <v>107.0371</v>
      </c>
      <c r="H88" s="90">
        <v>70.960483493000027</v>
      </c>
      <c r="I88" s="91">
        <v>4.5228840162841304E-6</v>
      </c>
      <c r="J88" s="91">
        <f t="shared" si="1"/>
        <v>9.7578491804574136E-3</v>
      </c>
      <c r="K88" s="91">
        <f>H88/'סכום נכסי הקרן'!$C$42</f>
        <v>5.527469124934184E-4</v>
      </c>
    </row>
    <row r="89" spans="2:11">
      <c r="B89" s="86" t="s">
        <v>2154</v>
      </c>
      <c r="C89" s="87">
        <v>9600</v>
      </c>
      <c r="D89" s="88" t="s">
        <v>132</v>
      </c>
      <c r="E89" s="101">
        <v>44967</v>
      </c>
      <c r="F89" s="90">
        <v>51665.385334000013</v>
      </c>
      <c r="G89" s="102">
        <v>103.566</v>
      </c>
      <c r="H89" s="90">
        <v>204.61372386100001</v>
      </c>
      <c r="I89" s="91">
        <v>2.0666153881903235E-4</v>
      </c>
      <c r="J89" s="91">
        <f t="shared" si="1"/>
        <v>2.8136643937669254E-2</v>
      </c>
      <c r="K89" s="91">
        <f>H89/'סכום נכסי הקרן'!$C$42</f>
        <v>1.5938392546198685E-3</v>
      </c>
    </row>
    <row r="90" spans="2:11">
      <c r="B90" s="86" t="s">
        <v>2155</v>
      </c>
      <c r="C90" s="112">
        <v>87259</v>
      </c>
      <c r="D90" s="88" t="s">
        <v>132</v>
      </c>
      <c r="E90" s="101">
        <v>44469</v>
      </c>
      <c r="F90" s="90">
        <v>511.87074089999999</v>
      </c>
      <c r="G90" s="102">
        <v>100</v>
      </c>
      <c r="H90" s="90">
        <v>1.9573937129999999</v>
      </c>
      <c r="I90" s="91">
        <v>1.5245899999999999E-6</v>
      </c>
      <c r="J90" s="91">
        <f t="shared" si="1"/>
        <v>2.6916322575668017E-4</v>
      </c>
      <c r="K90" s="91">
        <f>H90/'סכום נכסי הקרן'!$C$42</f>
        <v>1.5247124570416824E-5</v>
      </c>
    </row>
    <row r="91" spans="2:11">
      <c r="B91" s="86" t="s">
        <v>2156</v>
      </c>
      <c r="C91" s="112">
        <v>87252</v>
      </c>
      <c r="D91" s="88" t="s">
        <v>132</v>
      </c>
      <c r="E91" s="101">
        <v>44469</v>
      </c>
      <c r="F91" s="90">
        <v>1186.522831</v>
      </c>
      <c r="G91" s="102">
        <v>100</v>
      </c>
      <c r="H91" s="90">
        <v>4.5372633039999997</v>
      </c>
      <c r="I91" s="91">
        <v>1.6107400000000001E-6</v>
      </c>
      <c r="J91" s="91">
        <f t="shared" si="1"/>
        <v>6.2392375070025193E-4</v>
      </c>
      <c r="K91" s="91">
        <f>H91/'סכום נכסי הקרן'!$C$42</f>
        <v>3.5343026977868416E-5</v>
      </c>
    </row>
    <row r="92" spans="2:11">
      <c r="B92" s="86" t="s">
        <v>2157</v>
      </c>
      <c r="C92" s="112">
        <v>87251</v>
      </c>
      <c r="D92" s="88" t="s">
        <v>132</v>
      </c>
      <c r="E92" s="101">
        <v>44469</v>
      </c>
      <c r="F92" s="90">
        <v>1897.876626</v>
      </c>
      <c r="G92" s="102">
        <v>100</v>
      </c>
      <c r="H92" s="90">
        <v>7.2574802160000003</v>
      </c>
      <c r="I92" s="91">
        <v>9.3222099999999999E-7</v>
      </c>
      <c r="J92" s="91">
        <f t="shared" si="1"/>
        <v>9.9798358032421449E-4</v>
      </c>
      <c r="K92" s="91">
        <f>H92/'סכום נכסי הקרן'!$C$42</f>
        <v>5.653216528987984E-5</v>
      </c>
    </row>
    <row r="93" spans="2:11">
      <c r="B93" s="86" t="s">
        <v>2158</v>
      </c>
      <c r="C93" s="87">
        <v>9246</v>
      </c>
      <c r="D93" s="88" t="s">
        <v>134</v>
      </c>
      <c r="E93" s="101">
        <v>44816</v>
      </c>
      <c r="F93" s="90">
        <v>45942.360000000008</v>
      </c>
      <c r="G93" s="102">
        <v>69.533600000000007</v>
      </c>
      <c r="H93" s="90">
        <v>129.47782000000001</v>
      </c>
      <c r="I93" s="91">
        <v>2.7480681818181817E-5</v>
      </c>
      <c r="J93" s="91">
        <f t="shared" si="1"/>
        <v>1.7804628401369961E-2</v>
      </c>
      <c r="K93" s="91">
        <f>H93/'סכום נכסי הקרן'!$C$42</f>
        <v>1.0085678918526327E-3</v>
      </c>
    </row>
    <row r="94" spans="2:11">
      <c r="B94" s="86" t="s">
        <v>2159</v>
      </c>
      <c r="C94" s="87">
        <v>9245</v>
      </c>
      <c r="D94" s="88" t="s">
        <v>132</v>
      </c>
      <c r="E94" s="101">
        <v>44816</v>
      </c>
      <c r="F94" s="90">
        <v>4315.7299999999996</v>
      </c>
      <c r="G94" s="102">
        <v>101.8784</v>
      </c>
      <c r="H94" s="90">
        <v>16.813370000000003</v>
      </c>
      <c r="I94" s="91">
        <v>2.9495833333333333E-5</v>
      </c>
      <c r="J94" s="91">
        <f t="shared" si="1"/>
        <v>2.312023827901502E-3</v>
      </c>
      <c r="K94" s="91">
        <f>H94/'סכום נכסי הקרן'!$C$42</f>
        <v>1.3096779924035099E-4</v>
      </c>
    </row>
    <row r="95" spans="2:11">
      <c r="B95" s="86" t="s">
        <v>2160</v>
      </c>
      <c r="C95" s="87">
        <v>9534</v>
      </c>
      <c r="D95" s="88" t="s">
        <v>134</v>
      </c>
      <c r="E95" s="101">
        <v>45007</v>
      </c>
      <c r="F95" s="90">
        <v>20545.173483000002</v>
      </c>
      <c r="G95" s="102">
        <v>100.5012</v>
      </c>
      <c r="H95" s="90">
        <v>83.689000140000019</v>
      </c>
      <c r="I95" s="91">
        <v>2.0545173490733491E-4</v>
      </c>
      <c r="J95" s="91">
        <f t="shared" si="1"/>
        <v>1.1508160616041411E-2</v>
      </c>
      <c r="K95" s="91">
        <f>H95/'סכום נכסי הקרן'!$C$42</f>
        <v>6.5189573351215292E-4</v>
      </c>
    </row>
    <row r="96" spans="2:11">
      <c r="B96" s="86" t="s">
        <v>2161</v>
      </c>
      <c r="C96" s="87">
        <v>8412</v>
      </c>
      <c r="D96" s="88" t="s">
        <v>134</v>
      </c>
      <c r="E96" s="101">
        <v>44440</v>
      </c>
      <c r="F96" s="90">
        <v>7326.630000000001</v>
      </c>
      <c r="G96" s="102">
        <v>296.9803</v>
      </c>
      <c r="H96" s="90">
        <v>88.189979999999991</v>
      </c>
      <c r="I96" s="91">
        <v>4.0703496666666663E-5</v>
      </c>
      <c r="J96" s="91">
        <f t="shared" si="1"/>
        <v>1.2127094992982184E-2</v>
      </c>
      <c r="K96" s="91">
        <f>H96/'סכום נכסי הקרן'!$C$42</f>
        <v>6.8695613048725898E-4</v>
      </c>
    </row>
    <row r="97" spans="2:11">
      <c r="B97" s="86" t="s">
        <v>2162</v>
      </c>
      <c r="C97" s="87">
        <v>9495</v>
      </c>
      <c r="D97" s="88" t="s">
        <v>132</v>
      </c>
      <c r="E97" s="101">
        <v>44980</v>
      </c>
      <c r="F97" s="90">
        <v>34018.710000000006</v>
      </c>
      <c r="G97" s="102">
        <v>99.556600000000003</v>
      </c>
      <c r="H97" s="90">
        <v>129.51074000000003</v>
      </c>
      <c r="I97" s="91">
        <v>7.9555999999999995E-5</v>
      </c>
      <c r="J97" s="91">
        <f t="shared" si="1"/>
        <v>1.7809155264480365E-2</v>
      </c>
      <c r="K97" s="91">
        <f>H97/'סכום נכסי הקרן'!$C$42</f>
        <v>1.0088243222976295E-3</v>
      </c>
    </row>
    <row r="98" spans="2:11">
      <c r="B98" s="86" t="s">
        <v>2163</v>
      </c>
      <c r="C98" s="87">
        <v>8299</v>
      </c>
      <c r="D98" s="88" t="s">
        <v>135</v>
      </c>
      <c r="E98" s="101">
        <v>44286</v>
      </c>
      <c r="F98" s="90">
        <v>14703.230000000003</v>
      </c>
      <c r="G98" s="102">
        <v>100.2175</v>
      </c>
      <c r="H98" s="90">
        <v>68.929840000000013</v>
      </c>
      <c r="I98" s="91">
        <v>5.7030731182795701E-5</v>
      </c>
      <c r="J98" s="91">
        <f t="shared" si="1"/>
        <v>9.4786133019994258E-3</v>
      </c>
      <c r="K98" s="91">
        <f>H98/'סכום נכסי הקרן'!$C$42</f>
        <v>5.3692920852806516E-4</v>
      </c>
    </row>
    <row r="99" spans="2:11">
      <c r="B99" s="86" t="s">
        <v>2164</v>
      </c>
      <c r="C99" s="87">
        <v>9157</v>
      </c>
      <c r="D99" s="88" t="s">
        <v>134</v>
      </c>
      <c r="E99" s="101">
        <v>44763</v>
      </c>
      <c r="F99" s="90">
        <v>2654.7321030000003</v>
      </c>
      <c r="G99" s="102">
        <v>95.172499999999999</v>
      </c>
      <c r="H99" s="90">
        <v>10.240460776000003</v>
      </c>
      <c r="I99" s="91">
        <v>6.6368296889798145E-6</v>
      </c>
      <c r="J99" s="91">
        <f t="shared" si="1"/>
        <v>1.4081763098535696E-3</v>
      </c>
      <c r="K99" s="91">
        <f>H99/'סכום נכסי הקרן'!$C$42</f>
        <v>7.9768101876057977E-5</v>
      </c>
    </row>
    <row r="100" spans="2:11">
      <c r="B100" s="86" t="s">
        <v>2165</v>
      </c>
      <c r="C100" s="112">
        <v>87344</v>
      </c>
      <c r="D100" s="88" t="s">
        <v>132</v>
      </c>
      <c r="E100" s="101">
        <v>44421</v>
      </c>
      <c r="F100" s="90">
        <v>1908.2566790000001</v>
      </c>
      <c r="G100" s="102">
        <v>100</v>
      </c>
      <c r="H100" s="90">
        <v>7.2971735420000003</v>
      </c>
      <c r="I100" s="91">
        <v>1.7564350000000001E-5</v>
      </c>
      <c r="J100" s="91">
        <f t="shared" si="1"/>
        <v>1.0034418504699773E-3</v>
      </c>
      <c r="K100" s="91">
        <f>H100/'סכום נכסי הקרן'!$C$42</f>
        <v>5.6841356579356591E-5</v>
      </c>
    </row>
    <row r="101" spans="2:11">
      <c r="B101" s="86" t="s">
        <v>2166</v>
      </c>
      <c r="C101" s="112">
        <v>87346</v>
      </c>
      <c r="D101" s="88" t="s">
        <v>132</v>
      </c>
      <c r="E101" s="101">
        <v>44421</v>
      </c>
      <c r="F101" s="90">
        <v>2623.6638370000001</v>
      </c>
      <c r="G101" s="102">
        <v>100</v>
      </c>
      <c r="H101" s="90">
        <v>10.03289051</v>
      </c>
      <c r="I101" s="91">
        <v>3.379378E-5</v>
      </c>
      <c r="J101" s="91">
        <f t="shared" si="1"/>
        <v>1.3796331087608761E-3</v>
      </c>
      <c r="K101" s="91">
        <f>H101/'סכום נכסי הקרן'!$C$42</f>
        <v>7.8151232627016613E-5</v>
      </c>
    </row>
    <row r="102" spans="2:11">
      <c r="B102" s="86" t="s">
        <v>2167</v>
      </c>
      <c r="C102" s="87">
        <v>9457</v>
      </c>
      <c r="D102" s="88" t="s">
        <v>132</v>
      </c>
      <c r="E102" s="101">
        <v>44893</v>
      </c>
      <c r="F102" s="90">
        <v>428.43787400000008</v>
      </c>
      <c r="G102" s="102">
        <v>100</v>
      </c>
      <c r="H102" s="90">
        <v>1.6383464310000002</v>
      </c>
      <c r="I102" s="91">
        <v>2.0750103887457979E-4</v>
      </c>
      <c r="J102" s="91">
        <f t="shared" si="1"/>
        <v>2.252907053630167E-4</v>
      </c>
      <c r="K102" s="91">
        <f>H102/'סכום נכסי הקרן'!$C$42</f>
        <v>1.2761904749693461E-5</v>
      </c>
    </row>
    <row r="103" spans="2:11">
      <c r="B103" s="86" t="s">
        <v>2168</v>
      </c>
      <c r="C103" s="87">
        <v>8296</v>
      </c>
      <c r="D103" s="88" t="s">
        <v>132</v>
      </c>
      <c r="E103" s="101">
        <v>44085</v>
      </c>
      <c r="F103" s="90">
        <v>16673.810000000005</v>
      </c>
      <c r="G103" s="102">
        <v>123.25749999999999</v>
      </c>
      <c r="H103" s="90">
        <v>78.589780000000019</v>
      </c>
      <c r="I103" s="91">
        <v>5.3088461538461536E-6</v>
      </c>
      <c r="J103" s="91">
        <f t="shared" si="1"/>
        <v>1.0806961601959448E-2</v>
      </c>
      <c r="K103" s="91">
        <f>H103/'סכום נכסי הקרן'!$C$42</f>
        <v>6.1217534196793093E-4</v>
      </c>
    </row>
    <row r="104" spans="2:11">
      <c r="B104" s="86" t="s">
        <v>2169</v>
      </c>
      <c r="C104" s="87">
        <v>8333</v>
      </c>
      <c r="D104" s="88" t="s">
        <v>132</v>
      </c>
      <c r="E104" s="101">
        <v>44501</v>
      </c>
      <c r="F104" s="90">
        <v>4524.2500000000009</v>
      </c>
      <c r="G104" s="102">
        <v>120.4042</v>
      </c>
      <c r="H104" s="90">
        <v>20.830820000000003</v>
      </c>
      <c r="I104" s="91">
        <v>1.4866867500000001E-5</v>
      </c>
      <c r="J104" s="91">
        <f t="shared" si="1"/>
        <v>2.8644675157167877E-3</v>
      </c>
      <c r="K104" s="91">
        <f>H104/'סכום נכסי הקרן'!$C$42</f>
        <v>1.6226173882879447E-4</v>
      </c>
    </row>
    <row r="105" spans="2:11">
      <c r="B105" s="86" t="s">
        <v>2170</v>
      </c>
      <c r="C105" s="87">
        <v>6653</v>
      </c>
      <c r="D105" s="88" t="s">
        <v>132</v>
      </c>
      <c r="E105" s="101">
        <v>39264</v>
      </c>
      <c r="F105" s="90">
        <v>210850.42</v>
      </c>
      <c r="G105" s="102">
        <v>91.099800000000002</v>
      </c>
      <c r="H105" s="90">
        <v>734.5304000000001</v>
      </c>
      <c r="I105" s="91">
        <v>6.3595489101336851E-6</v>
      </c>
      <c r="J105" s="91">
        <f t="shared" si="1"/>
        <v>0.10100603193280237</v>
      </c>
      <c r="K105" s="91">
        <f>H105/'סכום נכסי הקרן'!$C$42</f>
        <v>5.7216268935457136E-3</v>
      </c>
    </row>
    <row r="106" spans="2:11">
      <c r="B106" s="86" t="s">
        <v>2171</v>
      </c>
      <c r="C106" s="87">
        <v>8410</v>
      </c>
      <c r="D106" s="88" t="s">
        <v>134</v>
      </c>
      <c r="E106" s="101">
        <v>44651</v>
      </c>
      <c r="F106" s="90">
        <v>4154.3957400000008</v>
      </c>
      <c r="G106" s="102">
        <v>121.9333</v>
      </c>
      <c r="H106" s="90">
        <v>20.531350202000006</v>
      </c>
      <c r="I106" s="91">
        <v>1.258907798691551E-5</v>
      </c>
      <c r="J106" s="91">
        <f t="shared" si="1"/>
        <v>2.8232871153144388E-3</v>
      </c>
      <c r="K106" s="91">
        <f>H106/'סכום נכסי הקרן'!$C$42</f>
        <v>1.5992901788213046E-4</v>
      </c>
    </row>
    <row r="107" spans="2:11">
      <c r="B107" s="86" t="s">
        <v>2172</v>
      </c>
      <c r="C107" s="87">
        <v>8319</v>
      </c>
      <c r="D107" s="88" t="s">
        <v>134</v>
      </c>
      <c r="E107" s="101">
        <v>44377</v>
      </c>
      <c r="F107" s="90">
        <v>10925.750000000002</v>
      </c>
      <c r="G107" s="102">
        <v>100.80710000000001</v>
      </c>
      <c r="H107" s="90">
        <v>44.640560000000001</v>
      </c>
      <c r="I107" s="91">
        <v>1.0416592214285715E-5</v>
      </c>
      <c r="J107" s="91">
        <f t="shared" si="1"/>
        <v>6.1385693891746074E-3</v>
      </c>
      <c r="K107" s="91">
        <f>H107/'סכום נכסי הקרן'!$C$42</f>
        <v>3.4772778449869608E-4</v>
      </c>
    </row>
    <row r="108" spans="2:11">
      <c r="B108" s="86" t="s">
        <v>2173</v>
      </c>
      <c r="C108" s="87">
        <v>8411</v>
      </c>
      <c r="D108" s="88" t="s">
        <v>134</v>
      </c>
      <c r="E108" s="101">
        <v>44651</v>
      </c>
      <c r="F108" s="90">
        <v>5910.571871000001</v>
      </c>
      <c r="G108" s="102">
        <v>104.4327</v>
      </c>
      <c r="H108" s="90">
        <v>25.018042618000003</v>
      </c>
      <c r="I108" s="91">
        <v>1.8883616980373267E-5</v>
      </c>
      <c r="J108" s="91">
        <f t="shared" si="1"/>
        <v>3.4402568111134933E-3</v>
      </c>
      <c r="K108" s="91">
        <f>H108/'סכום נכסי הקרן'!$C$42</f>
        <v>1.9487812276662968E-4</v>
      </c>
    </row>
    <row r="109" spans="2:11">
      <c r="B109" s="86" t="s">
        <v>2174</v>
      </c>
      <c r="C109" s="87">
        <v>9384</v>
      </c>
      <c r="D109" s="88" t="s">
        <v>134</v>
      </c>
      <c r="E109" s="101">
        <v>44910</v>
      </c>
      <c r="F109" s="90">
        <v>1076.15933</v>
      </c>
      <c r="G109" s="102">
        <v>100.80459999999999</v>
      </c>
      <c r="H109" s="90">
        <v>4.3968762630000011</v>
      </c>
      <c r="I109" s="91">
        <v>7.3709542856694494E-6</v>
      </c>
      <c r="J109" s="91">
        <f t="shared" si="1"/>
        <v>6.0461898408174645E-4</v>
      </c>
      <c r="K109" s="91">
        <f>H109/'סכום נכסי הקרן'!$C$42</f>
        <v>3.4249481674241912E-5</v>
      </c>
    </row>
    <row r="110" spans="2:11">
      <c r="B110" s="86" t="s">
        <v>2175</v>
      </c>
      <c r="C110" s="87">
        <v>7011</v>
      </c>
      <c r="D110" s="88" t="s">
        <v>134</v>
      </c>
      <c r="E110" s="101">
        <v>43651</v>
      </c>
      <c r="F110" s="90">
        <v>18118.630000000005</v>
      </c>
      <c r="G110" s="102">
        <v>95.488200000000006</v>
      </c>
      <c r="H110" s="90">
        <v>70.123289999999997</v>
      </c>
      <c r="I110" s="91">
        <v>1.9444360320138244E-5</v>
      </c>
      <c r="J110" s="91">
        <f t="shared" si="1"/>
        <v>9.6427258408544568E-3</v>
      </c>
      <c r="K110" s="91">
        <f>H110/'סכום נכסי הקרן'!$C$42</f>
        <v>5.4622559110951042E-4</v>
      </c>
    </row>
    <row r="111" spans="2:11">
      <c r="B111" s="86" t="s">
        <v>2176</v>
      </c>
      <c r="C111" s="87">
        <v>9736</v>
      </c>
      <c r="D111" s="88" t="s">
        <v>132</v>
      </c>
      <c r="E111" s="101">
        <v>44621</v>
      </c>
      <c r="F111" s="90">
        <v>31138.050000000003</v>
      </c>
      <c r="G111" s="102">
        <v>110.88979999999999</v>
      </c>
      <c r="H111" s="90">
        <v>132.03859000000003</v>
      </c>
      <c r="I111" s="91">
        <v>3.6633E-5</v>
      </c>
      <c r="J111" s="91">
        <f t="shared" si="1"/>
        <v>1.815676252188092E-2</v>
      </c>
      <c r="K111" s="91">
        <f>H111/'סכום נכסי הקרן'!$C$42</f>
        <v>1.0285150179350727E-3</v>
      </c>
    </row>
    <row r="112" spans="2:11">
      <c r="B112" s="86" t="s">
        <v>2177</v>
      </c>
      <c r="C112" s="87">
        <v>8502</v>
      </c>
      <c r="D112" s="88" t="s">
        <v>132</v>
      </c>
      <c r="E112" s="101">
        <v>44621</v>
      </c>
      <c r="F112" s="90">
        <v>67070.06544000002</v>
      </c>
      <c r="G112" s="102">
        <v>101.9405</v>
      </c>
      <c r="H112" s="90">
        <v>261.45284563500007</v>
      </c>
      <c r="I112" s="91">
        <v>5.5799129442932615E-5</v>
      </c>
      <c r="J112" s="91">
        <f t="shared" si="1"/>
        <v>3.5952650121943035E-2</v>
      </c>
      <c r="K112" s="91">
        <f>H112/'סכום נכסי הקרן'!$C$42</f>
        <v>2.0365877749638031E-3</v>
      </c>
    </row>
    <row r="113" spans="2:11">
      <c r="B113" s="86" t="s">
        <v>2178</v>
      </c>
      <c r="C113" s="87">
        <v>7017</v>
      </c>
      <c r="D113" s="88" t="s">
        <v>133</v>
      </c>
      <c r="E113" s="101">
        <v>43709</v>
      </c>
      <c r="F113" s="90">
        <v>49267.127725000006</v>
      </c>
      <c r="G113" s="102">
        <v>95.077365999999998</v>
      </c>
      <c r="H113" s="90">
        <v>46.84190408900001</v>
      </c>
      <c r="I113" s="91">
        <v>2.9858864830247791E-5</v>
      </c>
      <c r="J113" s="91">
        <f t="shared" si="1"/>
        <v>6.4412784824246904E-3</v>
      </c>
      <c r="K113" s="91">
        <f>H113/'סכום נכסי הקרן'!$C$42</f>
        <v>3.6487516130103174E-4</v>
      </c>
    </row>
    <row r="114" spans="2:11">
      <c r="B114" s="86" t="s">
        <v>2179</v>
      </c>
      <c r="C114" s="87">
        <v>9536</v>
      </c>
      <c r="D114" s="88" t="s">
        <v>133</v>
      </c>
      <c r="E114" s="101">
        <v>45015</v>
      </c>
      <c r="F114" s="90">
        <v>11340.219057000002</v>
      </c>
      <c r="G114" s="102">
        <v>106.155328</v>
      </c>
      <c r="H114" s="90">
        <v>12.038243560000002</v>
      </c>
      <c r="I114" s="91">
        <v>3.1500606914564666E-5</v>
      </c>
      <c r="J114" s="91">
        <f t="shared" si="1"/>
        <v>1.6553912723506236E-3</v>
      </c>
      <c r="K114" s="91">
        <f>H114/'סכום נכסי הקרן'!$C$42</f>
        <v>9.3771936605958718E-5</v>
      </c>
    </row>
    <row r="115" spans="2:11">
      <c r="B115" s="86" t="s">
        <v>2180</v>
      </c>
      <c r="C115" s="112">
        <v>87345</v>
      </c>
      <c r="D115" s="88" t="s">
        <v>132</v>
      </c>
      <c r="E115" s="101">
        <v>44421</v>
      </c>
      <c r="F115" s="90">
        <v>1803.8716509999999</v>
      </c>
      <c r="G115" s="102">
        <v>100</v>
      </c>
      <c r="H115" s="90">
        <v>6.8980051949999996</v>
      </c>
      <c r="I115" s="91">
        <v>6.5966099999999995E-6</v>
      </c>
      <c r="J115" s="91">
        <f t="shared" si="1"/>
        <v>9.4855179989665039E-4</v>
      </c>
      <c r="K115" s="91">
        <f>H115/'סכום נכסי הקרן'!$C$42</f>
        <v>5.373203346727384E-5</v>
      </c>
    </row>
    <row r="116" spans="2:11">
      <c r="B116" s="86" t="s">
        <v>2181</v>
      </c>
      <c r="C116" s="87">
        <v>9172</v>
      </c>
      <c r="D116" s="88" t="s">
        <v>134</v>
      </c>
      <c r="E116" s="101">
        <v>44743</v>
      </c>
      <c r="F116" s="90">
        <v>4431.8227130000005</v>
      </c>
      <c r="G116" s="102">
        <v>94.228800000000007</v>
      </c>
      <c r="H116" s="90">
        <v>16.925961909000002</v>
      </c>
      <c r="I116" s="91">
        <v>8.53299193295E-5</v>
      </c>
      <c r="J116" s="91">
        <f t="shared" si="1"/>
        <v>2.3275064572873369E-3</v>
      </c>
      <c r="K116" s="91">
        <f>H116/'סכום נכסי הקרן'!$C$42</f>
        <v>1.3184483427461239E-4</v>
      </c>
    </row>
    <row r="117" spans="2:11">
      <c r="B117" s="86" t="s">
        <v>2182</v>
      </c>
      <c r="C117" s="87">
        <v>9667</v>
      </c>
      <c r="D117" s="88" t="s">
        <v>132</v>
      </c>
      <c r="E117" s="101">
        <v>44959</v>
      </c>
      <c r="F117" s="90">
        <v>8230.8409870000014</v>
      </c>
      <c r="G117" s="102">
        <v>100</v>
      </c>
      <c r="H117" s="90">
        <v>31.474735933000005</v>
      </c>
      <c r="I117" s="91">
        <v>9.406675398952231E-6</v>
      </c>
      <c r="J117" s="91">
        <f t="shared" si="1"/>
        <v>4.3281233598025633E-3</v>
      </c>
      <c r="K117" s="91">
        <f>H117/'סכום נכסי הקרן'!$C$42</f>
        <v>2.4517255593710277E-4</v>
      </c>
    </row>
    <row r="118" spans="2:11">
      <c r="B118" s="86" t="s">
        <v>2183</v>
      </c>
      <c r="C118" s="87">
        <v>8335</v>
      </c>
      <c r="D118" s="88" t="s">
        <v>132</v>
      </c>
      <c r="E118" s="101">
        <v>44412</v>
      </c>
      <c r="F118" s="90">
        <v>38178.750000000007</v>
      </c>
      <c r="G118" s="102">
        <v>99.453599999999994</v>
      </c>
      <c r="H118" s="90">
        <v>145.19781000000003</v>
      </c>
      <c r="I118" s="91">
        <v>1.090821526E-4</v>
      </c>
      <c r="J118" s="91">
        <f t="shared" si="1"/>
        <v>1.9966300419197044E-2</v>
      </c>
      <c r="K118" s="91">
        <f>H118/'סכום נכסי הקרן'!$C$42</f>
        <v>1.1310188040957064E-3</v>
      </c>
    </row>
    <row r="119" spans="2:11">
      <c r="B119" s="86" t="s">
        <v>2184</v>
      </c>
      <c r="C119" s="87">
        <v>8415</v>
      </c>
      <c r="D119" s="88" t="s">
        <v>134</v>
      </c>
      <c r="E119" s="101">
        <v>44440</v>
      </c>
      <c r="F119" s="90">
        <v>77217.87000000001</v>
      </c>
      <c r="G119" s="102">
        <v>117.5904</v>
      </c>
      <c r="H119" s="90">
        <v>368.02471999999995</v>
      </c>
      <c r="I119" s="91">
        <v>1.2869638916666667E-4</v>
      </c>
      <c r="J119" s="91">
        <f t="shared" si="1"/>
        <v>5.0607458343971387E-2</v>
      </c>
      <c r="K119" s="91">
        <f>H119/'סכום נכסי הקרן'!$C$42</f>
        <v>2.8667297302353047E-3</v>
      </c>
    </row>
    <row r="120" spans="2:11">
      <c r="B120" s="86" t="s">
        <v>2185</v>
      </c>
      <c r="C120" s="112">
        <v>87341</v>
      </c>
      <c r="D120" s="88" t="s">
        <v>132</v>
      </c>
      <c r="E120" s="101">
        <v>44421</v>
      </c>
      <c r="F120" s="90">
        <v>1585.5624439999999</v>
      </c>
      <c r="G120" s="102">
        <v>100</v>
      </c>
      <c r="H120" s="90">
        <v>6.0631907859999998</v>
      </c>
      <c r="I120" s="91">
        <v>6.8302399999999997E-6</v>
      </c>
      <c r="J120" s="91">
        <f t="shared" si="1"/>
        <v>8.3375561058519703E-4</v>
      </c>
      <c r="K120" s="91">
        <f>H120/'סכום נכסי הקרן'!$C$42</f>
        <v>4.7229243965772102E-5</v>
      </c>
    </row>
    <row r="121" spans="2:11">
      <c r="B121" s="86" t="s">
        <v>2186</v>
      </c>
      <c r="C121" s="87">
        <v>8310</v>
      </c>
      <c r="D121" s="88" t="s">
        <v>132</v>
      </c>
      <c r="E121" s="101">
        <v>44377</v>
      </c>
      <c r="F121" s="90">
        <v>11610.520000000002</v>
      </c>
      <c r="G121" s="102">
        <v>34.741199999999999</v>
      </c>
      <c r="H121" s="90">
        <v>15.424600000000002</v>
      </c>
      <c r="I121" s="91">
        <v>3.0287984615384613E-5</v>
      </c>
      <c r="J121" s="91">
        <f t="shared" si="1"/>
        <v>2.1210526346502521E-3</v>
      </c>
      <c r="K121" s="91">
        <f>H121/'סכום נכסי הקרן'!$C$42</f>
        <v>1.2014997089594279E-4</v>
      </c>
    </row>
    <row r="122" spans="2:11">
      <c r="B122" s="86" t="s">
        <v>2187</v>
      </c>
      <c r="C122" s="87">
        <v>9695</v>
      </c>
      <c r="D122" s="88" t="s">
        <v>132</v>
      </c>
      <c r="E122" s="101">
        <v>45108</v>
      </c>
      <c r="F122" s="90">
        <v>15432.828737000002</v>
      </c>
      <c r="G122" s="102">
        <v>100</v>
      </c>
      <c r="H122" s="90">
        <v>59.015137086000017</v>
      </c>
      <c r="I122" s="91">
        <v>1.2346261461136636E-5</v>
      </c>
      <c r="J122" s="91">
        <f t="shared" si="1"/>
        <v>8.1152322913077887E-3</v>
      </c>
      <c r="K122" s="91">
        <f>H122/'סכום נכסי הקרן'!$C$42</f>
        <v>4.5969859855704364E-4</v>
      </c>
    </row>
    <row r="123" spans="2:11">
      <c r="B123" s="86" t="s">
        <v>2188</v>
      </c>
      <c r="C123" s="87">
        <v>7085</v>
      </c>
      <c r="D123" s="88" t="s">
        <v>132</v>
      </c>
      <c r="E123" s="101">
        <v>43983</v>
      </c>
      <c r="F123" s="90">
        <v>36220.72234800001</v>
      </c>
      <c r="G123" s="102">
        <v>98.566800000000001</v>
      </c>
      <c r="H123" s="90">
        <v>136.52294500200003</v>
      </c>
      <c r="I123" s="91">
        <v>1.2073574189523749E-5</v>
      </c>
      <c r="J123" s="91">
        <f t="shared" si="1"/>
        <v>1.8773410797473102E-2</v>
      </c>
      <c r="K123" s="91">
        <f>H123/'סכום נכסי הקרן'!$C$42</f>
        <v>1.063445915525764E-3</v>
      </c>
    </row>
    <row r="124" spans="2:11">
      <c r="B124" s="86" t="s">
        <v>2189</v>
      </c>
      <c r="C124" s="87">
        <v>8330</v>
      </c>
      <c r="D124" s="88" t="s">
        <v>132</v>
      </c>
      <c r="E124" s="101">
        <v>44002</v>
      </c>
      <c r="F124" s="90">
        <v>27664.340000000004</v>
      </c>
      <c r="G124" s="102">
        <v>110.6713</v>
      </c>
      <c r="H124" s="90">
        <v>117.07742000000002</v>
      </c>
      <c r="I124" s="91">
        <v>7.8499242923076913E-5</v>
      </c>
      <c r="J124" s="91">
        <f t="shared" si="1"/>
        <v>1.6099436623902993E-2</v>
      </c>
      <c r="K124" s="91">
        <f>H124/'סכום נכסי הקרן'!$C$42</f>
        <v>9.1197493650221537E-4</v>
      </c>
    </row>
    <row r="125" spans="2:11">
      <c r="B125" s="86" t="s">
        <v>2190</v>
      </c>
      <c r="C125" s="87">
        <v>5287</v>
      </c>
      <c r="D125" s="88" t="s">
        <v>134</v>
      </c>
      <c r="E125" s="101">
        <v>42735</v>
      </c>
      <c r="F125" s="90">
        <v>15155.138701000002</v>
      </c>
      <c r="G125" s="102">
        <v>24.521899999999999</v>
      </c>
      <c r="H125" s="90">
        <v>15.062648848000004</v>
      </c>
      <c r="I125" s="91">
        <v>9.8551311020326873E-6</v>
      </c>
      <c r="J125" s="91">
        <f t="shared" si="1"/>
        <v>2.0712803588982527E-3</v>
      </c>
      <c r="K125" s="91">
        <f>H125/'סכום נכסי הקרן'!$C$42</f>
        <v>1.1733055124301482E-4</v>
      </c>
    </row>
    <row r="126" spans="2:11">
      <c r="B126" s="86" t="s">
        <v>2191</v>
      </c>
      <c r="C126" s="87">
        <v>8416</v>
      </c>
      <c r="D126" s="88" t="s">
        <v>134</v>
      </c>
      <c r="E126" s="101">
        <v>44713</v>
      </c>
      <c r="F126" s="90">
        <v>10661.120000000003</v>
      </c>
      <c r="G126" s="102">
        <v>107.7308</v>
      </c>
      <c r="H126" s="90">
        <v>46.551110000000008</v>
      </c>
      <c r="I126" s="91">
        <v>2.265688622754491E-6</v>
      </c>
      <c r="J126" s="91">
        <f t="shared" si="1"/>
        <v>6.401291087703649E-3</v>
      </c>
      <c r="K126" s="91">
        <f>H126/'סכום נכסי הקרן'!$C$42</f>
        <v>3.6261001981729394E-4</v>
      </c>
    </row>
    <row r="127" spans="2:11">
      <c r="B127" s="86" t="s">
        <v>2192</v>
      </c>
      <c r="C127" s="112">
        <v>87257</v>
      </c>
      <c r="D127" s="88" t="s">
        <v>132</v>
      </c>
      <c r="E127" s="101">
        <v>44469</v>
      </c>
      <c r="F127" s="90">
        <v>74.643800159999998</v>
      </c>
      <c r="G127" s="102">
        <v>100</v>
      </c>
      <c r="H127" s="90">
        <v>0.28543789180000001</v>
      </c>
      <c r="I127" s="91">
        <v>5.06952E-6</v>
      </c>
      <c r="J127" s="91">
        <f t="shared" si="1"/>
        <v>3.9250858526730256E-5</v>
      </c>
      <c r="K127" s="91">
        <f>H127/'סכום נכסי הקרן'!$C$42</f>
        <v>2.2234193685651015E-6</v>
      </c>
    </row>
    <row r="128" spans="2:11">
      <c r="B128" s="86" t="s">
        <v>2193</v>
      </c>
      <c r="C128" s="112">
        <v>872510</v>
      </c>
      <c r="D128" s="88" t="s">
        <v>132</v>
      </c>
      <c r="E128" s="101">
        <v>44469</v>
      </c>
      <c r="F128" s="90">
        <v>156.3743336</v>
      </c>
      <c r="G128" s="102">
        <v>100</v>
      </c>
      <c r="H128" s="90">
        <v>0.5979754516000001</v>
      </c>
      <c r="I128" s="91">
        <v>4.8299999999999995E-6</v>
      </c>
      <c r="J128" s="91">
        <f t="shared" si="1"/>
        <v>8.2228220315104077E-5</v>
      </c>
      <c r="K128" s="91">
        <f>H128/'סכום נכסי הקרן'!$C$42</f>
        <v>4.6579316874491555E-6</v>
      </c>
    </row>
    <row r="129" spans="2:11">
      <c r="B129" s="86" t="s">
        <v>2194</v>
      </c>
      <c r="C129" s="87">
        <v>8339</v>
      </c>
      <c r="D129" s="88" t="s">
        <v>132</v>
      </c>
      <c r="E129" s="101">
        <v>44539</v>
      </c>
      <c r="F129" s="90">
        <v>3451.0493960000003</v>
      </c>
      <c r="G129" s="102">
        <v>98.844399999999993</v>
      </c>
      <c r="H129" s="90">
        <v>13.044310504</v>
      </c>
      <c r="I129" s="91">
        <v>8.4288316893620004E-6</v>
      </c>
      <c r="J129" s="91">
        <f t="shared" si="1"/>
        <v>1.7937365741546073E-3</v>
      </c>
      <c r="K129" s="91">
        <f>H129/'סכום נכסי הקרן'!$C$42</f>
        <v>1.0160869827504381E-4</v>
      </c>
    </row>
    <row r="130" spans="2:11">
      <c r="B130" s="86" t="s">
        <v>2195</v>
      </c>
      <c r="C130" s="87">
        <v>7013</v>
      </c>
      <c r="D130" s="88" t="s">
        <v>134</v>
      </c>
      <c r="E130" s="101">
        <v>43507</v>
      </c>
      <c r="F130" s="90">
        <v>20272.300763000003</v>
      </c>
      <c r="G130" s="102">
        <v>94.651300000000006</v>
      </c>
      <c r="H130" s="90">
        <v>77.770867431000028</v>
      </c>
      <c r="I130" s="91">
        <v>1.6884157106753401E-5</v>
      </c>
      <c r="J130" s="91">
        <f t="shared" si="1"/>
        <v>1.0694352091046645E-2</v>
      </c>
      <c r="K130" s="91">
        <f>H130/'סכום נכסי הקרן'!$C$42</f>
        <v>6.0579641989982739E-4</v>
      </c>
    </row>
    <row r="131" spans="2:11">
      <c r="B131" s="86" t="s">
        <v>2196</v>
      </c>
      <c r="C131" s="87">
        <v>9377</v>
      </c>
      <c r="D131" s="88" t="s">
        <v>132</v>
      </c>
      <c r="E131" s="101">
        <v>44502</v>
      </c>
      <c r="F131" s="90">
        <v>32267.910000000003</v>
      </c>
      <c r="G131" s="102">
        <v>100.67440000000001</v>
      </c>
      <c r="H131" s="90">
        <v>124.22467000000002</v>
      </c>
      <c r="I131" s="91">
        <v>8.6829404655274653E-5</v>
      </c>
      <c r="J131" s="91">
        <f t="shared" si="1"/>
        <v>1.7082262333678547E-2</v>
      </c>
      <c r="K131" s="91">
        <f>H131/'סכום נכסי הקרן'!$C$42</f>
        <v>9.6764846317298975E-4</v>
      </c>
    </row>
    <row r="132" spans="2:11">
      <c r="B132" s="86" t="s">
        <v>2197</v>
      </c>
      <c r="C132" s="87">
        <v>8270</v>
      </c>
      <c r="D132" s="88" t="s">
        <v>132</v>
      </c>
      <c r="E132" s="101">
        <v>44256</v>
      </c>
      <c r="F132" s="90">
        <v>-1.4349999992191444E-3</v>
      </c>
      <c r="G132" s="102">
        <v>100.59699999999999</v>
      </c>
      <c r="H132" s="90">
        <v>1.1070000000472648E-6</v>
      </c>
      <c r="I132" s="91">
        <v>3.8407504309605266E-4</v>
      </c>
      <c r="J132" s="91">
        <f t="shared" si="1"/>
        <v>1.5222471031067775E-10</v>
      </c>
      <c r="K132" s="91">
        <f>H132/'סכום נכסי הקרן'!$C$42</f>
        <v>8.6229800310858962E-12</v>
      </c>
    </row>
    <row r="133" spans="2:11">
      <c r="B133" s="86" t="s">
        <v>2198</v>
      </c>
      <c r="C133" s="87">
        <v>7043</v>
      </c>
      <c r="D133" s="88" t="s">
        <v>134</v>
      </c>
      <c r="E133" s="101">
        <v>43860</v>
      </c>
      <c r="F133" s="90">
        <v>43113.265441000003</v>
      </c>
      <c r="G133" s="102">
        <v>93.243600000000001</v>
      </c>
      <c r="H133" s="90">
        <v>162.93608224100004</v>
      </c>
      <c r="I133" s="91">
        <v>1.3332555247471879E-5</v>
      </c>
      <c r="J133" s="91">
        <f t="shared" si="1"/>
        <v>2.2405508506986454E-2</v>
      </c>
      <c r="K133" s="91">
        <f>H133/'סכום נכסי הקרן'!$C$42</f>
        <v>1.2691911322922536E-3</v>
      </c>
    </row>
    <row r="134" spans="2:11">
      <c r="B134" s="86" t="s">
        <v>2199</v>
      </c>
      <c r="C134" s="87">
        <v>5304</v>
      </c>
      <c r="D134" s="88" t="s">
        <v>134</v>
      </c>
      <c r="E134" s="101">
        <v>42928</v>
      </c>
      <c r="F134" s="90">
        <v>23030.908135000005</v>
      </c>
      <c r="G134" s="102">
        <v>56.848599999999998</v>
      </c>
      <c r="H134" s="90">
        <v>53.066220336000008</v>
      </c>
      <c r="I134" s="91">
        <v>4.2417179642678402E-6</v>
      </c>
      <c r="J134" s="91">
        <f t="shared" si="1"/>
        <v>7.2971906211249295E-3</v>
      </c>
      <c r="K134" s="91">
        <f>H134/'סכום נכסי הקרן'!$C$42</f>
        <v>4.1335949255916443E-4</v>
      </c>
    </row>
    <row r="135" spans="2:11">
      <c r="B135" s="86" t="s">
        <v>2200</v>
      </c>
      <c r="C135" s="112">
        <v>85891</v>
      </c>
      <c r="D135" s="88" t="s">
        <v>132</v>
      </c>
      <c r="E135" s="101">
        <v>44395</v>
      </c>
      <c r="F135" s="90">
        <v>75320.984129999997</v>
      </c>
      <c r="G135" s="102">
        <v>100</v>
      </c>
      <c r="H135" s="90">
        <v>288.02744329999996</v>
      </c>
      <c r="I135" s="91">
        <v>4.049833E-5</v>
      </c>
      <c r="J135" s="91">
        <f t="shared" si="1"/>
        <v>3.96069504209536E-2</v>
      </c>
      <c r="K135" s="91">
        <f>H135/'סכום נכסי הקרן'!$C$42</f>
        <v>2.2435906882335883E-3</v>
      </c>
    </row>
    <row r="136" spans="2:11">
      <c r="B136" s="86" t="s">
        <v>2201</v>
      </c>
      <c r="C136" s="112">
        <v>87256</v>
      </c>
      <c r="D136" s="88" t="s">
        <v>132</v>
      </c>
      <c r="E136" s="101">
        <v>44469</v>
      </c>
      <c r="F136" s="90">
        <v>1008.472018</v>
      </c>
      <c r="G136" s="102">
        <v>100</v>
      </c>
      <c r="H136" s="90">
        <v>3.856396997</v>
      </c>
      <c r="I136" s="91">
        <v>2.49476E-6</v>
      </c>
      <c r="J136" s="91">
        <f t="shared" ref="J136:J146" si="2">IFERROR(H136/$H$11,0)</f>
        <v>5.302971234744609E-4</v>
      </c>
      <c r="K136" s="91">
        <f>H136/'סכום נכסי הקרן'!$C$42</f>
        <v>3.003941670790498E-5</v>
      </c>
    </row>
    <row r="137" spans="2:11">
      <c r="B137" s="86" t="s">
        <v>2202</v>
      </c>
      <c r="C137" s="112">
        <v>87258</v>
      </c>
      <c r="D137" s="88" t="s">
        <v>132</v>
      </c>
      <c r="E137" s="101">
        <v>44469</v>
      </c>
      <c r="F137" s="90">
        <v>576.24426940000001</v>
      </c>
      <c r="G137" s="102">
        <v>100</v>
      </c>
      <c r="H137" s="90">
        <v>2.2035580860000001</v>
      </c>
      <c r="I137" s="91">
        <v>2.4574599999999999E-6</v>
      </c>
      <c r="J137" s="91">
        <f t="shared" si="2"/>
        <v>3.0301354225815687E-4</v>
      </c>
      <c r="K137" s="91">
        <f>H137/'סכום נכסי הקרן'!$C$42</f>
        <v>1.7164622739028527E-5</v>
      </c>
    </row>
    <row r="138" spans="2:11">
      <c r="B138" s="86" t="s">
        <v>2203</v>
      </c>
      <c r="C138" s="112">
        <v>83111</v>
      </c>
      <c r="D138" s="88" t="s">
        <v>132</v>
      </c>
      <c r="E138" s="101">
        <v>44256</v>
      </c>
      <c r="F138" s="90">
        <v>5795.5023890000002</v>
      </c>
      <c r="G138" s="102">
        <v>100</v>
      </c>
      <c r="H138" s="90">
        <v>22.162001140000001</v>
      </c>
      <c r="I138" s="91">
        <v>5.7611299999999993E-6</v>
      </c>
      <c r="J138" s="91">
        <f t="shared" si="2"/>
        <v>3.0475196055080125E-3</v>
      </c>
      <c r="K138" s="91">
        <f>H138/'סכום נכסי הקרן'!$C$42</f>
        <v>1.7263097856455603E-4</v>
      </c>
    </row>
    <row r="139" spans="2:11">
      <c r="B139" s="86" t="s">
        <v>2204</v>
      </c>
      <c r="C139" s="87">
        <v>9618</v>
      </c>
      <c r="D139" s="88" t="s">
        <v>136</v>
      </c>
      <c r="E139" s="101">
        <v>45020</v>
      </c>
      <c r="F139" s="90">
        <v>62333.543774000005</v>
      </c>
      <c r="G139" s="102">
        <v>102.5916</v>
      </c>
      <c r="H139" s="90">
        <v>158.42720281100003</v>
      </c>
      <c r="I139" s="91">
        <v>9.5897759661193075E-5</v>
      </c>
      <c r="J139" s="91">
        <f t="shared" si="2"/>
        <v>2.1785487852037745E-2</v>
      </c>
      <c r="K139" s="91">
        <f>H139/'סכום נכסי הקרן'!$C$42</f>
        <v>1.2340692015914369E-3</v>
      </c>
    </row>
    <row r="140" spans="2:11">
      <c r="B140" s="86" t="s">
        <v>2205</v>
      </c>
      <c r="C140" s="87">
        <v>8312</v>
      </c>
      <c r="D140" s="88" t="s">
        <v>134</v>
      </c>
      <c r="E140" s="101">
        <v>44377</v>
      </c>
      <c r="F140" s="90">
        <v>58647.410000000011</v>
      </c>
      <c r="G140" s="102">
        <v>91.404399999999995</v>
      </c>
      <c r="H140" s="90">
        <v>217.27174000000005</v>
      </c>
      <c r="I140" s="91">
        <v>5.3691672727272724E-5</v>
      </c>
      <c r="J140" s="91">
        <f t="shared" si="2"/>
        <v>2.9877260775776657E-2</v>
      </c>
      <c r="K140" s="91">
        <f>H140/'סכום נכסי הקרן'!$C$42</f>
        <v>1.6924389117066797E-3</v>
      </c>
    </row>
    <row r="141" spans="2:11">
      <c r="B141" s="86" t="s">
        <v>2206</v>
      </c>
      <c r="C141" s="87">
        <v>8322</v>
      </c>
      <c r="D141" s="88" t="s">
        <v>132</v>
      </c>
      <c r="E141" s="101">
        <v>44197</v>
      </c>
      <c r="F141" s="90">
        <v>26489.080000000005</v>
      </c>
      <c r="G141" s="102">
        <v>100.0003</v>
      </c>
      <c r="H141" s="90">
        <v>101.29455000000002</v>
      </c>
      <c r="I141" s="91">
        <v>1.3181878866666666E-4</v>
      </c>
      <c r="J141" s="91">
        <f t="shared" si="2"/>
        <v>1.3929117912504162E-2</v>
      </c>
      <c r="K141" s="91">
        <f>H141/'סכום נכסי הקרן'!$C$42</f>
        <v>7.8903422029858946E-4</v>
      </c>
    </row>
    <row r="142" spans="2:11">
      <c r="B142" s="86" t="s">
        <v>2207</v>
      </c>
      <c r="C142" s="87">
        <v>9273</v>
      </c>
      <c r="D142" s="88" t="s">
        <v>132</v>
      </c>
      <c r="E142" s="101">
        <v>44852</v>
      </c>
      <c r="F142" s="90">
        <v>4283.0200000000013</v>
      </c>
      <c r="G142" s="102">
        <v>81.6875</v>
      </c>
      <c r="H142" s="90">
        <v>13.378990000000002</v>
      </c>
      <c r="I142" s="91">
        <v>1.5981492537313433E-4</v>
      </c>
      <c r="J142" s="91">
        <f t="shared" si="2"/>
        <v>1.8397586963979212E-3</v>
      </c>
      <c r="K142" s="91">
        <f>H142/'סכום נכסי הקרן'!$C$42</f>
        <v>1.042156852765783E-4</v>
      </c>
    </row>
    <row r="143" spans="2:11">
      <c r="B143" s="86" t="s">
        <v>2208</v>
      </c>
      <c r="C143" s="87">
        <v>8273</v>
      </c>
      <c r="D143" s="88" t="s">
        <v>132</v>
      </c>
      <c r="E143" s="101">
        <v>43922</v>
      </c>
      <c r="F143" s="90">
        <v>33116.360000000008</v>
      </c>
      <c r="G143" s="102">
        <v>68.1708</v>
      </c>
      <c r="H143" s="90">
        <v>86.329440000000019</v>
      </c>
      <c r="I143" s="91">
        <v>9.179755E-6</v>
      </c>
      <c r="J143" s="91">
        <f t="shared" si="2"/>
        <v>1.1871250221067702E-2</v>
      </c>
      <c r="K143" s="91">
        <f>H143/'סכום נכסי הקרן'!$C$42</f>
        <v>6.724634482231656E-4</v>
      </c>
    </row>
    <row r="144" spans="2:11">
      <c r="B144" s="86" t="s">
        <v>2209</v>
      </c>
      <c r="C144" s="87">
        <v>8321</v>
      </c>
      <c r="D144" s="88" t="s">
        <v>132</v>
      </c>
      <c r="E144" s="101">
        <v>44217</v>
      </c>
      <c r="F144" s="90">
        <v>30974.610000000004</v>
      </c>
      <c r="G144" s="102">
        <v>95.413300000000007</v>
      </c>
      <c r="H144" s="90">
        <v>113.01412000000002</v>
      </c>
      <c r="I144" s="91">
        <v>8.7425537200000003E-5</v>
      </c>
      <c r="J144" s="91">
        <f t="shared" si="2"/>
        <v>1.5540688055358309E-2</v>
      </c>
      <c r="K144" s="91">
        <f>H144/'סכום נכסי הקרן'!$C$42</f>
        <v>8.8032384819253576E-4</v>
      </c>
    </row>
    <row r="145" spans="2:11">
      <c r="B145" s="86" t="s">
        <v>2210</v>
      </c>
      <c r="C145" s="87">
        <v>8509</v>
      </c>
      <c r="D145" s="88" t="s">
        <v>132</v>
      </c>
      <c r="E145" s="101">
        <v>44531</v>
      </c>
      <c r="F145" s="90">
        <v>53956.830000000009</v>
      </c>
      <c r="G145" s="102">
        <v>74.639300000000006</v>
      </c>
      <c r="H145" s="90">
        <v>154.00395000000003</v>
      </c>
      <c r="I145" s="91">
        <v>2.7871995714285713E-5</v>
      </c>
      <c r="J145" s="91">
        <f t="shared" si="2"/>
        <v>2.1177241801670431E-2</v>
      </c>
      <c r="K145" s="91">
        <f>H145/'סכום נכסי הקרן'!$C$42</f>
        <v>1.1996142597124225E-3</v>
      </c>
    </row>
    <row r="146" spans="2:11">
      <c r="B146" s="86" t="s">
        <v>2211</v>
      </c>
      <c r="C146" s="87">
        <v>9409</v>
      </c>
      <c r="D146" s="88" t="s">
        <v>132</v>
      </c>
      <c r="E146" s="101">
        <v>44931</v>
      </c>
      <c r="F146" s="90">
        <v>11571.360000000002</v>
      </c>
      <c r="G146" s="102">
        <v>94.820099999999996</v>
      </c>
      <c r="H146" s="90">
        <v>41.956849999999996</v>
      </c>
      <c r="I146" s="91">
        <v>4.0334061027040433E-5</v>
      </c>
      <c r="J146" s="91">
        <f t="shared" si="2"/>
        <v>5.7695296626249894E-3</v>
      </c>
      <c r="K146" s="91">
        <f>H146/'סכום נכסי הקרן'!$C$42</f>
        <v>3.2682301689414549E-4</v>
      </c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111" t="s">
        <v>112</v>
      </c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111" t="s">
        <v>205</v>
      </c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111" t="s">
        <v>213</v>
      </c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E1:E21 E23:E1048576 C5:C1048576 D1:D1048576 A1:B1048576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2.5703125" style="2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9455</v>
      </c>
    </row>
    <row r="6" spans="2:12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99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50</v>
      </c>
      <c r="C11" s="87"/>
      <c r="D11" s="88"/>
      <c r="E11" s="88"/>
      <c r="F11" s="101"/>
      <c r="G11" s="90"/>
      <c r="H11" s="102"/>
      <c r="I11" s="90">
        <v>7.9261512000000006E-2</v>
      </c>
      <c r="J11" s="91"/>
      <c r="K11" s="91">
        <f>IFERROR(I11/$I$11,0)</f>
        <v>1</v>
      </c>
      <c r="L11" s="91">
        <f>I11/'סכום נכסי הקרן'!$C$42</f>
        <v>6.1740780052438437E-7</v>
      </c>
    </row>
    <row r="12" spans="2:12" ht="21" customHeight="1">
      <c r="B12" s="108" t="s">
        <v>2212</v>
      </c>
      <c r="C12" s="87"/>
      <c r="D12" s="88"/>
      <c r="E12" s="88"/>
      <c r="F12" s="101"/>
      <c r="G12" s="90"/>
      <c r="H12" s="102"/>
      <c r="I12" s="90">
        <v>1.3715120000000001E-3</v>
      </c>
      <c r="J12" s="91"/>
      <c r="K12" s="91">
        <f t="shared" ref="K12:K16" si="0">IFERROR(I12/$I$11,0)</f>
        <v>1.730363155323103E-2</v>
      </c>
      <c r="L12" s="91">
        <f>I12/'סכום נכסי הקרן'!$C$42</f>
        <v>1.0683397098364708E-8</v>
      </c>
    </row>
    <row r="13" spans="2:12">
      <c r="B13" s="92" t="s">
        <v>2213</v>
      </c>
      <c r="C13" s="87">
        <v>8944</v>
      </c>
      <c r="D13" s="88" t="s">
        <v>624</v>
      </c>
      <c r="E13" s="88" t="s">
        <v>133</v>
      </c>
      <c r="F13" s="101">
        <v>44607</v>
      </c>
      <c r="G13" s="90">
        <v>375.83780000000007</v>
      </c>
      <c r="H13" s="102">
        <v>0.3649</v>
      </c>
      <c r="I13" s="90">
        <v>1.3714319999999999E-3</v>
      </c>
      <c r="J13" s="91">
        <v>2.2562895143764051E-6</v>
      </c>
      <c r="K13" s="91">
        <f t="shared" si="0"/>
        <v>1.7302622236123881E-2</v>
      </c>
      <c r="L13" s="91">
        <f>I13/'סכום נכסי הקרן'!$C$42</f>
        <v>1.0682773938109552E-8</v>
      </c>
    </row>
    <row r="14" spans="2:12">
      <c r="B14" s="92" t="s">
        <v>2214</v>
      </c>
      <c r="C14" s="87">
        <v>8731</v>
      </c>
      <c r="D14" s="88" t="s">
        <v>155</v>
      </c>
      <c r="E14" s="88" t="s">
        <v>133</v>
      </c>
      <c r="F14" s="101">
        <v>44537</v>
      </c>
      <c r="G14" s="90">
        <v>80.017080000000021</v>
      </c>
      <c r="H14" s="102">
        <v>1E-4</v>
      </c>
      <c r="I14" s="90">
        <v>8.0000000000000015E-8</v>
      </c>
      <c r="J14" s="91">
        <v>1.2228771029378551E-5</v>
      </c>
      <c r="K14" s="91">
        <f t="shared" si="0"/>
        <v>1.0093171071477921E-6</v>
      </c>
      <c r="L14" s="91">
        <f>I14/'סכום נכסי הקרן'!$C$42</f>
        <v>6.2316025515575273E-13</v>
      </c>
    </row>
    <row r="15" spans="2:12">
      <c r="B15" s="108" t="s">
        <v>200</v>
      </c>
      <c r="C15" s="87"/>
      <c r="D15" s="88"/>
      <c r="E15" s="88"/>
      <c r="F15" s="101"/>
      <c r="G15" s="90"/>
      <c r="H15" s="102"/>
      <c r="I15" s="90">
        <v>7.7890000000000015E-2</v>
      </c>
      <c r="J15" s="91"/>
      <c r="K15" s="91">
        <f t="shared" si="0"/>
        <v>0.98269636844676911</v>
      </c>
      <c r="L15" s="91">
        <f>I15/'סכום נכסי הקרן'!$C$42</f>
        <v>6.0672440342601973E-7</v>
      </c>
    </row>
    <row r="16" spans="2:12">
      <c r="B16" s="92" t="s">
        <v>2215</v>
      </c>
      <c r="C16" s="87">
        <v>9122</v>
      </c>
      <c r="D16" s="88" t="s">
        <v>1413</v>
      </c>
      <c r="E16" s="88" t="s">
        <v>132</v>
      </c>
      <c r="F16" s="101">
        <v>44742</v>
      </c>
      <c r="G16" s="90">
        <v>122.34000000000002</v>
      </c>
      <c r="H16" s="102">
        <v>16.649999999999999</v>
      </c>
      <c r="I16" s="90">
        <v>7.7890000000000015E-2</v>
      </c>
      <c r="J16" s="91">
        <v>1.4707240441549974E-5</v>
      </c>
      <c r="K16" s="91">
        <f t="shared" si="0"/>
        <v>0.98269636844676911</v>
      </c>
      <c r="L16" s="91">
        <f>I16/'סכום נכסי הקרן'!$C$42</f>
        <v>6.0672440342601973E-7</v>
      </c>
    </row>
    <row r="17" spans="2:12">
      <c r="B17" s="87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29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9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9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" customWidth="1"/>
    <col min="2" max="2" width="36" style="2" bestFit="1" customWidth="1"/>
    <col min="3" max="3" width="45" style="2" customWidth="1"/>
    <col min="4" max="4" width="9.7109375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9455</v>
      </c>
    </row>
    <row r="6" spans="2:12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100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52</v>
      </c>
      <c r="C11" s="87"/>
      <c r="D11" s="88"/>
      <c r="E11" s="88"/>
      <c r="F11" s="101"/>
      <c r="G11" s="90"/>
      <c r="H11" s="102"/>
      <c r="I11" s="90">
        <v>3.5046967330000016</v>
      </c>
      <c r="J11" s="91"/>
      <c r="K11" s="91">
        <f>IFERROR(I11/$I$11,0)</f>
        <v>1</v>
      </c>
      <c r="L11" s="91">
        <f>I11/'סכום נכסי הקרן'!$C$42</f>
        <v>2.7299846379747671E-5</v>
      </c>
    </row>
    <row r="12" spans="2:12" ht="19.5" customHeight="1">
      <c r="B12" s="108" t="s">
        <v>202</v>
      </c>
      <c r="C12" s="87"/>
      <c r="D12" s="88"/>
      <c r="E12" s="88"/>
      <c r="F12" s="101"/>
      <c r="G12" s="90"/>
      <c r="H12" s="102"/>
      <c r="I12" s="90">
        <v>3.5046967330000003</v>
      </c>
      <c r="J12" s="91"/>
      <c r="K12" s="91">
        <f t="shared" ref="K12:K19" si="0">IFERROR(I12/$I$11,0)</f>
        <v>0.99999999999999967</v>
      </c>
      <c r="L12" s="91">
        <f>I12/'סכום נכסי הקרן'!$C$42</f>
        <v>2.729984637974766E-5</v>
      </c>
    </row>
    <row r="13" spans="2:12">
      <c r="B13" s="92" t="s">
        <v>2216</v>
      </c>
      <c r="C13" s="87"/>
      <c r="D13" s="88"/>
      <c r="E13" s="88"/>
      <c r="F13" s="101"/>
      <c r="G13" s="90"/>
      <c r="H13" s="102"/>
      <c r="I13" s="90">
        <v>3.5046967330000003</v>
      </c>
      <c r="J13" s="91"/>
      <c r="K13" s="91">
        <f t="shared" si="0"/>
        <v>0.99999999999999967</v>
      </c>
      <c r="L13" s="91">
        <f>I13/'סכום נכסי הקרן'!$C$42</f>
        <v>2.729984637974766E-5</v>
      </c>
    </row>
    <row r="14" spans="2:12">
      <c r="B14" s="86" t="s">
        <v>2217</v>
      </c>
      <c r="C14" s="87" t="s">
        <v>2218</v>
      </c>
      <c r="D14" s="88" t="s">
        <v>680</v>
      </c>
      <c r="E14" s="88" t="s">
        <v>132</v>
      </c>
      <c r="F14" s="101">
        <v>45140</v>
      </c>
      <c r="G14" s="90">
        <v>-66707.844480000014</v>
      </c>
      <c r="H14" s="102">
        <v>2.6110000000000002</v>
      </c>
      <c r="I14" s="90">
        <v>-1.7417418190000002</v>
      </c>
      <c r="J14" s="91"/>
      <c r="K14" s="91">
        <f t="shared" si="0"/>
        <v>-0.49697361902953541</v>
      </c>
      <c r="L14" s="91">
        <f>I14/'סכום נכסי הקרן'!$C$42</f>
        <v>-1.3567303454293561E-5</v>
      </c>
    </row>
    <row r="15" spans="2:12">
      <c r="B15" s="86" t="s">
        <v>2219</v>
      </c>
      <c r="C15" s="87" t="s">
        <v>2220</v>
      </c>
      <c r="D15" s="88" t="s">
        <v>680</v>
      </c>
      <c r="E15" s="88" t="s">
        <v>132</v>
      </c>
      <c r="F15" s="101">
        <v>45140</v>
      </c>
      <c r="G15" s="90">
        <v>66707.844480000014</v>
      </c>
      <c r="H15" s="102">
        <v>7.4800000000000005E-2</v>
      </c>
      <c r="I15" s="90">
        <v>4.9897468000000007E-2</v>
      </c>
      <c r="J15" s="91"/>
      <c r="K15" s="91">
        <f t="shared" si="0"/>
        <v>1.4237314039234443E-2</v>
      </c>
      <c r="L15" s="91">
        <f>I15/'סכום נכסי הקרן'!$C$42</f>
        <v>3.8867648613132507E-7</v>
      </c>
    </row>
    <row r="16" spans="2:12" s="6" customFormat="1">
      <c r="B16" s="86" t="s">
        <v>2221</v>
      </c>
      <c r="C16" s="87" t="s">
        <v>2222</v>
      </c>
      <c r="D16" s="88" t="s">
        <v>680</v>
      </c>
      <c r="E16" s="88" t="s">
        <v>132</v>
      </c>
      <c r="F16" s="101">
        <v>45180</v>
      </c>
      <c r="G16" s="90">
        <v>222359.48160000003</v>
      </c>
      <c r="H16" s="102">
        <v>0.62319999999999998</v>
      </c>
      <c r="I16" s="90">
        <v>1.3857442890000002</v>
      </c>
      <c r="J16" s="91"/>
      <c r="K16" s="91">
        <f t="shared" si="0"/>
        <v>0.3953963479783914</v>
      </c>
      <c r="L16" s="91">
        <f>I16/'סכום נכסי הקרן'!$C$42</f>
        <v>1.0794259558923339E-5</v>
      </c>
    </row>
    <row r="17" spans="2:12" s="6" customFormat="1">
      <c r="B17" s="86" t="s">
        <v>2221</v>
      </c>
      <c r="C17" s="87" t="s">
        <v>2223</v>
      </c>
      <c r="D17" s="88" t="s">
        <v>680</v>
      </c>
      <c r="E17" s="88" t="s">
        <v>132</v>
      </c>
      <c r="F17" s="101">
        <v>45180</v>
      </c>
      <c r="G17" s="90">
        <v>222359.48160000003</v>
      </c>
      <c r="H17" s="102">
        <v>0.62319999999999998</v>
      </c>
      <c r="I17" s="90">
        <v>1.3857442890000002</v>
      </c>
      <c r="J17" s="91"/>
      <c r="K17" s="91">
        <f t="shared" si="0"/>
        <v>0.3953963479783914</v>
      </c>
      <c r="L17" s="91">
        <f>I17/'סכום נכסי הקרן'!$C$42</f>
        <v>1.0794259558923339E-5</v>
      </c>
    </row>
    <row r="18" spans="2:12" s="6" customFormat="1">
      <c r="B18" s="86" t="s">
        <v>2224</v>
      </c>
      <c r="C18" s="87" t="s">
        <v>2225</v>
      </c>
      <c r="D18" s="88" t="s">
        <v>680</v>
      </c>
      <c r="E18" s="88" t="s">
        <v>132</v>
      </c>
      <c r="F18" s="101">
        <v>45181</v>
      </c>
      <c r="G18" s="90">
        <v>222359.48160000003</v>
      </c>
      <c r="H18" s="102">
        <v>0.62319999999999998</v>
      </c>
      <c r="I18" s="90">
        <v>1.3857442890000002</v>
      </c>
      <c r="J18" s="91"/>
      <c r="K18" s="91">
        <f t="shared" si="0"/>
        <v>0.3953963479783914</v>
      </c>
      <c r="L18" s="91">
        <f>I18/'סכום נכסי הקרן'!$C$42</f>
        <v>1.0794259558923339E-5</v>
      </c>
    </row>
    <row r="19" spans="2:12">
      <c r="B19" s="86" t="s">
        <v>2224</v>
      </c>
      <c r="C19" s="87" t="s">
        <v>2226</v>
      </c>
      <c r="D19" s="88" t="s">
        <v>680</v>
      </c>
      <c r="E19" s="88" t="s">
        <v>132</v>
      </c>
      <c r="F19" s="101">
        <v>45182</v>
      </c>
      <c r="G19" s="90">
        <v>166769.61120000004</v>
      </c>
      <c r="H19" s="102">
        <v>0.62319999999999998</v>
      </c>
      <c r="I19" s="90">
        <v>1.0393082170000003</v>
      </c>
      <c r="J19" s="91"/>
      <c r="K19" s="91">
        <f t="shared" si="0"/>
        <v>0.29654726105512647</v>
      </c>
      <c r="L19" s="91">
        <f>I19/'סכום נכסי הקרן'!$C$42</f>
        <v>8.0956946711398808E-6</v>
      </c>
    </row>
    <row r="20" spans="2:12">
      <c r="B20" s="92"/>
      <c r="C20" s="87"/>
      <c r="D20" s="87"/>
      <c r="E20" s="87"/>
      <c r="F20" s="87"/>
      <c r="G20" s="90"/>
      <c r="H20" s="102"/>
      <c r="I20" s="87"/>
      <c r="J20" s="87"/>
      <c r="K20" s="91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11" t="s">
        <v>222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1" t="s">
        <v>112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1" t="s">
        <v>205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1" t="s">
        <v>213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6"/>
  <sheetViews>
    <sheetView rightToLeft="1" topLeftCell="A2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9455</v>
      </c>
    </row>
    <row r="6" spans="2:12" ht="26.25" customHeight="1">
      <c r="B6" s="151" t="s">
        <v>172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J11+J56</f>
        <v>12092.252487854001</v>
      </c>
      <c r="K10" s="78">
        <f>IFERROR(J10/$J$10,0)</f>
        <v>1</v>
      </c>
      <c r="L10" s="78">
        <f>J10/'סכום נכסי הקרן'!$C$42</f>
        <v>9.4192639321736049E-2</v>
      </c>
    </row>
    <row r="11" spans="2:12">
      <c r="B11" s="79" t="s">
        <v>199</v>
      </c>
      <c r="C11" s="80"/>
      <c r="D11" s="80"/>
      <c r="E11" s="80"/>
      <c r="F11" s="80"/>
      <c r="G11" s="81"/>
      <c r="H11" s="82"/>
      <c r="I11" s="82"/>
      <c r="J11" s="83">
        <f>J12+J21</f>
        <v>11701.998529439001</v>
      </c>
      <c r="K11" s="84">
        <f t="shared" ref="K11:K54" si="0">IFERROR(J11/$J$10,0)</f>
        <v>0.96772694261826009</v>
      </c>
      <c r="L11" s="84">
        <f>J11/'סכום נכסי הקרן'!$C$42</f>
        <v>9.115275486796813E-2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f>SUM(J13:J19)</f>
        <v>7669.556077919</v>
      </c>
      <c r="K12" s="84">
        <f t="shared" si="0"/>
        <v>0.63425371622223781</v>
      </c>
      <c r="L12" s="84">
        <f>J12/'סכום נכסי הקרן'!$C$42</f>
        <v>5.9742031530591967E-2</v>
      </c>
    </row>
    <row r="13" spans="2:12">
      <c r="B13" s="86" t="s">
        <v>2887</v>
      </c>
      <c r="C13" s="87" t="s">
        <v>2888</v>
      </c>
      <c r="D13" s="87">
        <v>11</v>
      </c>
      <c r="E13" s="87" t="s">
        <v>325</v>
      </c>
      <c r="F13" s="87" t="s">
        <v>326</v>
      </c>
      <c r="G13" s="88" t="s">
        <v>133</v>
      </c>
      <c r="H13" s="89"/>
      <c r="I13" s="89"/>
      <c r="J13" s="90">
        <v>926.63610864100008</v>
      </c>
      <c r="K13" s="91">
        <f t="shared" ref="K13:K19" si="1">IFERROR(I13/$J$10,0)</f>
        <v>0</v>
      </c>
      <c r="L13" s="91">
        <f>I13/'סכום נכסי הקרן'!$C$42</f>
        <v>0</v>
      </c>
    </row>
    <row r="14" spans="2:12">
      <c r="B14" s="86" t="s">
        <v>2889</v>
      </c>
      <c r="C14" s="87" t="s">
        <v>2890</v>
      </c>
      <c r="D14" s="87">
        <v>12</v>
      </c>
      <c r="E14" s="87" t="s">
        <v>325</v>
      </c>
      <c r="F14" s="87" t="s">
        <v>326</v>
      </c>
      <c r="G14" s="88" t="s">
        <v>133</v>
      </c>
      <c r="H14" s="89"/>
      <c r="I14" s="89"/>
      <c r="J14" s="90">
        <v>435.47948225600004</v>
      </c>
      <c r="K14" s="91">
        <f t="shared" si="1"/>
        <v>0</v>
      </c>
      <c r="L14" s="91">
        <f>I14/'סכום נכסי הקרן'!$C$42</f>
        <v>0</v>
      </c>
    </row>
    <row r="15" spans="2:12">
      <c r="B15" s="86" t="s">
        <v>2889</v>
      </c>
      <c r="C15" s="87" t="s">
        <v>2891</v>
      </c>
      <c r="D15" s="87">
        <v>12</v>
      </c>
      <c r="E15" s="87" t="s">
        <v>325</v>
      </c>
      <c r="F15" s="87" t="s">
        <v>326</v>
      </c>
      <c r="G15" s="88" t="s">
        <v>133</v>
      </c>
      <c r="H15" s="89"/>
      <c r="I15" s="89"/>
      <c r="J15" s="90">
        <v>619.30774000000008</v>
      </c>
      <c r="K15" s="91">
        <f t="shared" si="1"/>
        <v>0</v>
      </c>
      <c r="L15" s="91">
        <f>I15/'סכום נכסי הקרן'!$C$42</f>
        <v>0</v>
      </c>
    </row>
    <row r="16" spans="2:12">
      <c r="B16" s="86" t="s">
        <v>2892</v>
      </c>
      <c r="C16" s="87" t="s">
        <v>2893</v>
      </c>
      <c r="D16" s="87">
        <v>10</v>
      </c>
      <c r="E16" s="87" t="s">
        <v>325</v>
      </c>
      <c r="F16" s="87" t="s">
        <v>326</v>
      </c>
      <c r="G16" s="88" t="s">
        <v>133</v>
      </c>
      <c r="H16" s="89"/>
      <c r="I16" s="89"/>
      <c r="J16" s="90">
        <v>129.08132234700003</v>
      </c>
      <c r="K16" s="91">
        <f t="shared" si="1"/>
        <v>0</v>
      </c>
      <c r="L16" s="91">
        <f>I16/'סכום נכסי הקרן'!$C$42</f>
        <v>0</v>
      </c>
    </row>
    <row r="17" spans="2:12">
      <c r="B17" s="86" t="s">
        <v>2892</v>
      </c>
      <c r="C17" s="87" t="s">
        <v>2894</v>
      </c>
      <c r="D17" s="87">
        <v>10</v>
      </c>
      <c r="E17" s="87" t="s">
        <v>325</v>
      </c>
      <c r="F17" s="87" t="s">
        <v>326</v>
      </c>
      <c r="G17" s="88" t="s">
        <v>133</v>
      </c>
      <c r="H17" s="89"/>
      <c r="I17" s="89"/>
      <c r="J17" s="90">
        <v>997.0396911040001</v>
      </c>
      <c r="K17" s="91">
        <f t="shared" si="1"/>
        <v>0</v>
      </c>
      <c r="L17" s="91">
        <f>I17/'סכום נכסי הקרן'!$C$42</f>
        <v>0</v>
      </c>
    </row>
    <row r="18" spans="2:12">
      <c r="B18" s="86" t="s">
        <v>2892</v>
      </c>
      <c r="C18" s="87" t="s">
        <v>2895</v>
      </c>
      <c r="D18" s="87">
        <v>10</v>
      </c>
      <c r="E18" s="87" t="s">
        <v>325</v>
      </c>
      <c r="F18" s="87" t="s">
        <v>326</v>
      </c>
      <c r="G18" s="88" t="s">
        <v>133</v>
      </c>
      <c r="H18" s="89"/>
      <c r="I18" s="89"/>
      <c r="J18" s="90">
        <v>4346.8379700000005</v>
      </c>
      <c r="K18" s="91">
        <f t="shared" si="1"/>
        <v>0</v>
      </c>
      <c r="L18" s="91">
        <f>I18/'סכום נכסי הקרן'!$C$42</f>
        <v>0</v>
      </c>
    </row>
    <row r="19" spans="2:12">
      <c r="B19" s="86" t="s">
        <v>2896</v>
      </c>
      <c r="C19" s="87" t="s">
        <v>2897</v>
      </c>
      <c r="D19" s="87">
        <v>20</v>
      </c>
      <c r="E19" s="87" t="s">
        <v>325</v>
      </c>
      <c r="F19" s="87" t="s">
        <v>326</v>
      </c>
      <c r="G19" s="88" t="s">
        <v>133</v>
      </c>
      <c r="H19" s="89"/>
      <c r="I19" s="89"/>
      <c r="J19" s="90">
        <v>215.17376357100002</v>
      </c>
      <c r="K19" s="91">
        <f t="shared" si="1"/>
        <v>0</v>
      </c>
      <c r="L19" s="91">
        <f>I19/'סכום נכסי הקרן'!$C$42</f>
        <v>0</v>
      </c>
    </row>
    <row r="20" spans="2:12">
      <c r="B20" s="92"/>
      <c r="C20" s="87"/>
      <c r="D20" s="87"/>
      <c r="E20" s="87"/>
      <c r="F20" s="87"/>
      <c r="G20" s="87"/>
      <c r="H20" s="87"/>
      <c r="I20" s="87"/>
      <c r="J20" s="87"/>
      <c r="K20" s="91"/>
      <c r="L20" s="87"/>
    </row>
    <row r="21" spans="2:12">
      <c r="B21" s="85" t="s">
        <v>44</v>
      </c>
      <c r="C21" s="80"/>
      <c r="D21" s="80"/>
      <c r="E21" s="80"/>
      <c r="F21" s="80"/>
      <c r="G21" s="81"/>
      <c r="H21" s="82"/>
      <c r="I21" s="82"/>
      <c r="J21" s="83">
        <f>SUM(J22:J54)</f>
        <v>4032.4424515200008</v>
      </c>
      <c r="K21" s="84">
        <f t="shared" si="0"/>
        <v>0.33347322639602228</v>
      </c>
      <c r="L21" s="84">
        <f>J21/'סכום נכסי הקרן'!$C$42</f>
        <v>3.1410723337376156E-2</v>
      </c>
    </row>
    <row r="22" spans="2:12">
      <c r="B22" s="86" t="s">
        <v>2887</v>
      </c>
      <c r="C22" s="87" t="s">
        <v>2898</v>
      </c>
      <c r="D22" s="87">
        <v>11</v>
      </c>
      <c r="E22" s="87" t="s">
        <v>325</v>
      </c>
      <c r="F22" s="87" t="s">
        <v>326</v>
      </c>
      <c r="G22" s="88" t="s">
        <v>134</v>
      </c>
      <c r="H22" s="89"/>
      <c r="I22" s="89"/>
      <c r="J22" s="90">
        <v>0.10603392700000001</v>
      </c>
      <c r="K22" s="91">
        <f t="shared" si="0"/>
        <v>8.768749007391735E-6</v>
      </c>
      <c r="L22" s="91">
        <f>J22/'סכום נכסי הקרן'!$C$42</f>
        <v>8.2595161255608076E-7</v>
      </c>
    </row>
    <row r="23" spans="2:12">
      <c r="B23" s="86" t="s">
        <v>2887</v>
      </c>
      <c r="C23" s="87" t="s">
        <v>2899</v>
      </c>
      <c r="D23" s="87">
        <v>11</v>
      </c>
      <c r="E23" s="87" t="s">
        <v>325</v>
      </c>
      <c r="F23" s="87" t="s">
        <v>326</v>
      </c>
      <c r="G23" s="88" t="s">
        <v>136</v>
      </c>
      <c r="H23" s="89"/>
      <c r="I23" s="89"/>
      <c r="J23" s="90">
        <v>1.9375000000000003E-5</v>
      </c>
      <c r="K23" s="91">
        <f t="shared" si="0"/>
        <v>1.6022655844691566E-9</v>
      </c>
      <c r="L23" s="91">
        <f>J23/'סכום נכסי הקרן'!$C$42</f>
        <v>1.5092162429553386E-10</v>
      </c>
    </row>
    <row r="24" spans="2:12">
      <c r="B24" s="86" t="s">
        <v>2887</v>
      </c>
      <c r="C24" s="87" t="s">
        <v>2900</v>
      </c>
      <c r="D24" s="87">
        <v>11</v>
      </c>
      <c r="E24" s="87" t="s">
        <v>325</v>
      </c>
      <c r="F24" s="87" t="s">
        <v>326</v>
      </c>
      <c r="G24" s="88" t="s">
        <v>135</v>
      </c>
      <c r="H24" s="89"/>
      <c r="I24" s="89"/>
      <c r="J24" s="90">
        <v>4.1623000000000002E-4</v>
      </c>
      <c r="K24" s="91">
        <f t="shared" si="0"/>
        <v>3.4421213121217905E-8</v>
      </c>
      <c r="L24" s="91">
        <f>J24/'סכום נכסי הקרן'!$C$42</f>
        <v>3.2422249125434867E-9</v>
      </c>
    </row>
    <row r="25" spans="2:12">
      <c r="B25" s="86" t="s">
        <v>2887</v>
      </c>
      <c r="C25" s="87" t="s">
        <v>2901</v>
      </c>
      <c r="D25" s="87">
        <v>11</v>
      </c>
      <c r="E25" s="87" t="s">
        <v>325</v>
      </c>
      <c r="F25" s="87" t="s">
        <v>326</v>
      </c>
      <c r="G25" s="88" t="s">
        <v>132</v>
      </c>
      <c r="H25" s="89"/>
      <c r="I25" s="89"/>
      <c r="J25" s="90">
        <v>263.01705501700002</v>
      </c>
      <c r="K25" s="91">
        <f t="shared" si="0"/>
        <v>2.1750873568111988E-2</v>
      </c>
      <c r="L25" s="91">
        <f>J25/'סכום נכסי הקרן'!$C$42</f>
        <v>2.0487721889338546E-3</v>
      </c>
    </row>
    <row r="26" spans="2:12">
      <c r="B26" s="86" t="s">
        <v>2889</v>
      </c>
      <c r="C26" s="87" t="s">
        <v>2902</v>
      </c>
      <c r="D26" s="87">
        <v>12</v>
      </c>
      <c r="E26" s="87" t="s">
        <v>325</v>
      </c>
      <c r="F26" s="87" t="s">
        <v>326</v>
      </c>
      <c r="G26" s="88" t="s">
        <v>134</v>
      </c>
      <c r="H26" s="89"/>
      <c r="I26" s="89"/>
      <c r="J26" s="90">
        <v>5.8629273120000009</v>
      </c>
      <c r="K26" s="91">
        <f t="shared" si="0"/>
        <v>4.8484989193609603E-4</v>
      </c>
      <c r="L26" s="91">
        <f>J26/'סכום נכסי הקרן'!$C$42</f>
        <v>4.5669290996319393E-5</v>
      </c>
    </row>
    <row r="27" spans="2:12">
      <c r="B27" s="86" t="s">
        <v>2889</v>
      </c>
      <c r="C27" s="87" t="s">
        <v>2903</v>
      </c>
      <c r="D27" s="87">
        <v>12</v>
      </c>
      <c r="E27" s="87" t="s">
        <v>325</v>
      </c>
      <c r="F27" s="87" t="s">
        <v>326</v>
      </c>
      <c r="G27" s="88" t="s">
        <v>136</v>
      </c>
      <c r="H27" s="89"/>
      <c r="I27" s="89"/>
      <c r="J27" s="90">
        <v>1.5405500000000001</v>
      </c>
      <c r="K27" s="91">
        <f t="shared" si="0"/>
        <v>1.2739975464020432E-4</v>
      </c>
      <c r="L27" s="91">
        <f>J27/'סכום נכסי הקרן'!$C$42</f>
        <v>1.2000119138502434E-5</v>
      </c>
    </row>
    <row r="28" spans="2:12">
      <c r="B28" s="86" t="s">
        <v>2889</v>
      </c>
      <c r="C28" s="87" t="s">
        <v>2904</v>
      </c>
      <c r="D28" s="87">
        <v>12</v>
      </c>
      <c r="E28" s="87" t="s">
        <v>325</v>
      </c>
      <c r="F28" s="87" t="s">
        <v>326</v>
      </c>
      <c r="G28" s="88" t="s">
        <v>135</v>
      </c>
      <c r="H28" s="89"/>
      <c r="I28" s="89"/>
      <c r="J28" s="90">
        <v>28.728258241000002</v>
      </c>
      <c r="K28" s="91">
        <f t="shared" si="0"/>
        <v>2.3757573925830568E-3</v>
      </c>
      <c r="L28" s="91">
        <f>J28/'סכום נכסי הקרן'!$C$42</f>
        <v>2.2377885919552394E-4</v>
      </c>
    </row>
    <row r="29" spans="2:12">
      <c r="B29" s="86" t="s">
        <v>2889</v>
      </c>
      <c r="C29" s="87" t="s">
        <v>2905</v>
      </c>
      <c r="D29" s="87">
        <v>12</v>
      </c>
      <c r="E29" s="87" t="s">
        <v>325</v>
      </c>
      <c r="F29" s="87" t="s">
        <v>326</v>
      </c>
      <c r="G29" s="88" t="s">
        <v>132</v>
      </c>
      <c r="H29" s="89"/>
      <c r="I29" s="89"/>
      <c r="J29" s="90">
        <v>620.62240022200012</v>
      </c>
      <c r="K29" s="91">
        <f t="shared" si="0"/>
        <v>5.1323969694263415E-2</v>
      </c>
      <c r="L29" s="91">
        <f>J29/'סכום נכסי הקרן'!$C$42</f>
        <v>4.8343401659714652E-3</v>
      </c>
    </row>
    <row r="30" spans="2:12">
      <c r="B30" s="86" t="s">
        <v>2889</v>
      </c>
      <c r="C30" s="87" t="s">
        <v>2906</v>
      </c>
      <c r="D30" s="87">
        <v>12</v>
      </c>
      <c r="E30" s="87" t="s">
        <v>325</v>
      </c>
      <c r="F30" s="87" t="s">
        <v>326</v>
      </c>
      <c r="G30" s="88" t="s">
        <v>141</v>
      </c>
      <c r="H30" s="89"/>
      <c r="I30" s="89"/>
      <c r="J30" s="90">
        <v>7.0651693000000015E-2</v>
      </c>
      <c r="K30" s="91">
        <f t="shared" si="0"/>
        <v>5.8427239317873769E-6</v>
      </c>
      <c r="L30" s="91">
        <f>J30/'סכום נכסי הקרן'!$C$42</f>
        <v>5.5034158796332393E-7</v>
      </c>
    </row>
    <row r="31" spans="2:12">
      <c r="B31" s="86" t="s">
        <v>2889</v>
      </c>
      <c r="C31" s="87" t="s">
        <v>2907</v>
      </c>
      <c r="D31" s="87">
        <v>12</v>
      </c>
      <c r="E31" s="87" t="s">
        <v>325</v>
      </c>
      <c r="F31" s="87" t="s">
        <v>326</v>
      </c>
      <c r="G31" s="88" t="s">
        <v>140</v>
      </c>
      <c r="H31" s="89"/>
      <c r="I31" s="89"/>
      <c r="J31" s="90">
        <v>1.6504717000000002E-2</v>
      </c>
      <c r="K31" s="91">
        <f t="shared" si="0"/>
        <v>1.3649001306066076E-6</v>
      </c>
      <c r="L31" s="91">
        <f>J31/'סכום נכסי הקרן'!$C$42</f>
        <v>1.2856354571241861E-7</v>
      </c>
    </row>
    <row r="32" spans="2:12">
      <c r="B32" s="86" t="s">
        <v>2892</v>
      </c>
      <c r="C32" s="87" t="s">
        <v>2908</v>
      </c>
      <c r="D32" s="87">
        <v>10</v>
      </c>
      <c r="E32" s="87" t="s">
        <v>325</v>
      </c>
      <c r="F32" s="87" t="s">
        <v>326</v>
      </c>
      <c r="G32" s="88" t="s">
        <v>137</v>
      </c>
      <c r="H32" s="89"/>
      <c r="I32" s="89"/>
      <c r="J32" s="90">
        <v>3.1119739000000004E-2</v>
      </c>
      <c r="K32" s="91">
        <f t="shared" si="0"/>
        <v>2.5735270605090375E-6</v>
      </c>
      <c r="L32" s="91">
        <f>J32/'סכום נכסי הקרן'!$C$42</f>
        <v>2.4240730619525537E-7</v>
      </c>
    </row>
    <row r="33" spans="2:12">
      <c r="B33" s="86" t="s">
        <v>2892</v>
      </c>
      <c r="C33" s="87" t="s">
        <v>2909</v>
      </c>
      <c r="D33" s="87">
        <v>10</v>
      </c>
      <c r="E33" s="87" t="s">
        <v>325</v>
      </c>
      <c r="F33" s="87" t="s">
        <v>326</v>
      </c>
      <c r="G33" s="88" t="s">
        <v>134</v>
      </c>
      <c r="H33" s="89"/>
      <c r="I33" s="89"/>
      <c r="J33" s="90">
        <v>223.17778380300001</v>
      </c>
      <c r="K33" s="91">
        <f t="shared" si="0"/>
        <v>1.8456262307388119E-2</v>
      </c>
      <c r="L33" s="91">
        <f>J33/'סכום נכסי הקרן'!$C$42</f>
        <v>1.738444058747161E-3</v>
      </c>
    </row>
    <row r="34" spans="2:12">
      <c r="B34" s="86" t="s">
        <v>2892</v>
      </c>
      <c r="C34" s="87" t="s">
        <v>2910</v>
      </c>
      <c r="D34" s="87">
        <v>10</v>
      </c>
      <c r="E34" s="87" t="s">
        <v>325</v>
      </c>
      <c r="F34" s="87" t="s">
        <v>326</v>
      </c>
      <c r="G34" s="88" t="s">
        <v>132</v>
      </c>
      <c r="H34" s="89"/>
      <c r="I34" s="89"/>
      <c r="J34" s="90">
        <v>22.589210000000005</v>
      </c>
      <c r="K34" s="91">
        <f t="shared" si="0"/>
        <v>1.868072968430788E-3</v>
      </c>
      <c r="L34" s="91">
        <f>J34/'סכום נכסי הקרן'!$C$42</f>
        <v>1.7595872334208603E-4</v>
      </c>
    </row>
    <row r="35" spans="2:12">
      <c r="B35" s="86" t="s">
        <v>2892</v>
      </c>
      <c r="C35" s="87" t="s">
        <v>2911</v>
      </c>
      <c r="D35" s="87">
        <v>10</v>
      </c>
      <c r="E35" s="87" t="s">
        <v>325</v>
      </c>
      <c r="F35" s="87" t="s">
        <v>326</v>
      </c>
      <c r="G35" s="88" t="s">
        <v>134</v>
      </c>
      <c r="H35" s="89"/>
      <c r="I35" s="89"/>
      <c r="J35" s="90">
        <v>1.2396</v>
      </c>
      <c r="K35" s="91">
        <f t="shared" si="0"/>
        <v>1.0251191837460471E-4</v>
      </c>
      <c r="L35" s="91">
        <f>J35/'סכום נכסי הקרן'!$C$42</f>
        <v>9.6558681536383877E-6</v>
      </c>
    </row>
    <row r="36" spans="2:12">
      <c r="B36" s="86" t="s">
        <v>2892</v>
      </c>
      <c r="C36" s="87" t="s">
        <v>2912</v>
      </c>
      <c r="D36" s="87">
        <v>10</v>
      </c>
      <c r="E36" s="87" t="s">
        <v>325</v>
      </c>
      <c r="F36" s="87" t="s">
        <v>326</v>
      </c>
      <c r="G36" s="88" t="s">
        <v>135</v>
      </c>
      <c r="H36" s="89"/>
      <c r="I36" s="89"/>
      <c r="J36" s="90">
        <v>25.846860637000002</v>
      </c>
      <c r="K36" s="91">
        <f t="shared" si="0"/>
        <v>2.1374727878831299E-3</v>
      </c>
      <c r="L36" s="91">
        <f>J36/'סכום נכסי הקרן'!$C$42</f>
        <v>2.0133420336910127E-4</v>
      </c>
    </row>
    <row r="37" spans="2:12">
      <c r="B37" s="86" t="s">
        <v>2892</v>
      </c>
      <c r="C37" s="87" t="s">
        <v>2913</v>
      </c>
      <c r="D37" s="87">
        <v>10</v>
      </c>
      <c r="E37" s="87" t="s">
        <v>325</v>
      </c>
      <c r="F37" s="87" t="s">
        <v>326</v>
      </c>
      <c r="G37" s="88" t="s">
        <v>140</v>
      </c>
      <c r="H37" s="89"/>
      <c r="I37" s="89"/>
      <c r="J37" s="90">
        <v>0.20224000000000003</v>
      </c>
      <c r="K37" s="91">
        <f t="shared" si="0"/>
        <v>1.6724758286608632E-5</v>
      </c>
      <c r="L37" s="91">
        <f>J37/'סכום נכסי הקרן'!$C$42</f>
        <v>1.5753491250337428E-6</v>
      </c>
    </row>
    <row r="38" spans="2:12">
      <c r="B38" s="86" t="s">
        <v>2892</v>
      </c>
      <c r="C38" s="87" t="s">
        <v>2914</v>
      </c>
      <c r="D38" s="87">
        <v>10</v>
      </c>
      <c r="E38" s="87" t="s">
        <v>325</v>
      </c>
      <c r="F38" s="87" t="s">
        <v>326</v>
      </c>
      <c r="G38" s="88" t="s">
        <v>136</v>
      </c>
      <c r="H38" s="89"/>
      <c r="I38" s="89"/>
      <c r="J38" s="90">
        <v>6.4245838999999985E-2</v>
      </c>
      <c r="K38" s="91">
        <f t="shared" si="0"/>
        <v>5.3129753174217444E-6</v>
      </c>
      <c r="L38" s="91">
        <f>J38/'סכום נכסי הקרן'!$C$42</f>
        <v>5.0044316779919242E-7</v>
      </c>
    </row>
    <row r="39" spans="2:12">
      <c r="B39" s="86" t="s">
        <v>2892</v>
      </c>
      <c r="C39" s="87" t="s">
        <v>2915</v>
      </c>
      <c r="D39" s="87">
        <v>10</v>
      </c>
      <c r="E39" s="87" t="s">
        <v>325</v>
      </c>
      <c r="F39" s="87" t="s">
        <v>326</v>
      </c>
      <c r="G39" s="88" t="s">
        <v>141</v>
      </c>
      <c r="H39" s="89"/>
      <c r="I39" s="89"/>
      <c r="J39" s="90">
        <v>7.0481042390000024</v>
      </c>
      <c r="K39" s="91">
        <f t="shared" si="0"/>
        <v>5.8286115395617425E-4</v>
      </c>
      <c r="L39" s="91">
        <f>J39/'סכום נכסי הקרן'!$C$42</f>
        <v>5.4901230449244792E-5</v>
      </c>
    </row>
    <row r="40" spans="2:12">
      <c r="B40" s="86" t="s">
        <v>2892</v>
      </c>
      <c r="C40" s="87" t="s">
        <v>2916</v>
      </c>
      <c r="D40" s="87">
        <v>10</v>
      </c>
      <c r="E40" s="87" t="s">
        <v>325</v>
      </c>
      <c r="F40" s="87" t="s">
        <v>326</v>
      </c>
      <c r="G40" s="88" t="s">
        <v>1733</v>
      </c>
      <c r="H40" s="89"/>
      <c r="I40" s="89"/>
      <c r="J40" s="90">
        <v>0.35188874700000006</v>
      </c>
      <c r="K40" s="91">
        <f t="shared" si="0"/>
        <v>2.9100347297036086E-5</v>
      </c>
      <c r="L40" s="91">
        <f>J40/'סכום נכסי הקרן'!$C$42</f>
        <v>2.7410385170869767E-6</v>
      </c>
    </row>
    <row r="41" spans="2:12">
      <c r="B41" s="86" t="s">
        <v>2892</v>
      </c>
      <c r="C41" s="87" t="s">
        <v>2917</v>
      </c>
      <c r="D41" s="87">
        <v>10</v>
      </c>
      <c r="E41" s="87" t="s">
        <v>325</v>
      </c>
      <c r="F41" s="87" t="s">
        <v>326</v>
      </c>
      <c r="G41" s="88" t="s">
        <v>135</v>
      </c>
      <c r="H41" s="89"/>
      <c r="I41" s="89"/>
      <c r="J41" s="90">
        <v>26.611220000000007</v>
      </c>
      <c r="K41" s="91">
        <f t="shared" si="0"/>
        <v>2.2006834563477323E-3</v>
      </c>
      <c r="L41" s="91">
        <f>J41/'סכום נכסי הקרן'!$C$42</f>
        <v>2.0728818306507341E-4</v>
      </c>
    </row>
    <row r="42" spans="2:12">
      <c r="B42" s="86" t="s">
        <v>2892</v>
      </c>
      <c r="C42" s="87" t="s">
        <v>2918</v>
      </c>
      <c r="D42" s="87">
        <v>10</v>
      </c>
      <c r="E42" s="87" t="s">
        <v>325</v>
      </c>
      <c r="F42" s="87" t="s">
        <v>326</v>
      </c>
      <c r="G42" s="88" t="s">
        <v>140</v>
      </c>
      <c r="H42" s="89"/>
      <c r="I42" s="89"/>
      <c r="J42" s="90">
        <v>1.7125423870000003</v>
      </c>
      <c r="K42" s="91">
        <f t="shared" si="0"/>
        <v>1.4162310857469726E-4</v>
      </c>
      <c r="L42" s="91">
        <f>J42/'סכום נכסי הקרן'!$C$42</f>
        <v>1.3339854385599523E-5</v>
      </c>
    </row>
    <row r="43" spans="2:12">
      <c r="B43" s="86" t="s">
        <v>2892</v>
      </c>
      <c r="C43" s="87" t="s">
        <v>2919</v>
      </c>
      <c r="D43" s="87">
        <v>10</v>
      </c>
      <c r="E43" s="87" t="s">
        <v>325</v>
      </c>
      <c r="F43" s="87" t="s">
        <v>326</v>
      </c>
      <c r="G43" s="88" t="s">
        <v>132</v>
      </c>
      <c r="H43" s="89"/>
      <c r="I43" s="89"/>
      <c r="J43" s="90">
        <v>7.3331068480000017</v>
      </c>
      <c r="K43" s="91">
        <f t="shared" si="0"/>
        <v>6.0643017960183203E-4</v>
      </c>
      <c r="L43" s="91">
        <f>J43/'סכום נכסי הקרן'!$C$42</f>
        <v>5.7121259181050974E-5</v>
      </c>
    </row>
    <row r="44" spans="2:12">
      <c r="B44" s="86" t="s">
        <v>2892</v>
      </c>
      <c r="C44" s="87" t="s">
        <v>2920</v>
      </c>
      <c r="D44" s="87">
        <v>10</v>
      </c>
      <c r="E44" s="87" t="s">
        <v>325</v>
      </c>
      <c r="F44" s="87" t="s">
        <v>326</v>
      </c>
      <c r="G44" s="88" t="s">
        <v>2884</v>
      </c>
      <c r="H44" s="89"/>
      <c r="I44" s="89"/>
      <c r="J44" s="90">
        <v>2.539407985</v>
      </c>
      <c r="K44" s="91">
        <f t="shared" si="0"/>
        <v>2.1000289131827961E-4</v>
      </c>
      <c r="L44" s="91">
        <f>J44/'סכום נכסי הקרן'!$C$42</f>
        <v>1.9780726598464447E-5</v>
      </c>
    </row>
    <row r="45" spans="2:12">
      <c r="B45" s="86" t="s">
        <v>2892</v>
      </c>
      <c r="C45" s="87" t="s">
        <v>2921</v>
      </c>
      <c r="D45" s="87">
        <v>10</v>
      </c>
      <c r="E45" s="87" t="s">
        <v>325</v>
      </c>
      <c r="F45" s="87" t="s">
        <v>326</v>
      </c>
      <c r="G45" s="88" t="s">
        <v>132</v>
      </c>
      <c r="H45" s="89"/>
      <c r="I45" s="89"/>
      <c r="J45" s="90">
        <v>2048.9268769310002</v>
      </c>
      <c r="K45" s="91">
        <f t="shared" si="0"/>
        <v>0.16944129135485997</v>
      </c>
      <c r="L45" s="91">
        <f>J45/'סכום נכסי הקרן'!$C$42</f>
        <v>1.5960122442797518E-2</v>
      </c>
    </row>
    <row r="46" spans="2:12">
      <c r="B46" s="86" t="s">
        <v>2892</v>
      </c>
      <c r="C46" s="87" t="s">
        <v>2922</v>
      </c>
      <c r="D46" s="87">
        <v>10</v>
      </c>
      <c r="E46" s="87" t="s">
        <v>325</v>
      </c>
      <c r="F46" s="87" t="s">
        <v>326</v>
      </c>
      <c r="G46" s="88" t="s">
        <v>138</v>
      </c>
      <c r="H46" s="89"/>
      <c r="I46" s="89"/>
      <c r="J46" s="90">
        <v>9.7076506000000007E-2</v>
      </c>
      <c r="K46" s="91">
        <f t="shared" si="0"/>
        <v>8.0279919806097335E-6</v>
      </c>
      <c r="L46" s="91">
        <f>J46/'סכום נכסי הקרן'!$C$42</f>
        <v>7.56177753107362E-7</v>
      </c>
    </row>
    <row r="47" spans="2:12">
      <c r="B47" s="86" t="s">
        <v>2896</v>
      </c>
      <c r="C47" s="87" t="s">
        <v>2923</v>
      </c>
      <c r="D47" s="87">
        <v>20</v>
      </c>
      <c r="E47" s="87" t="s">
        <v>325</v>
      </c>
      <c r="F47" s="87" t="s">
        <v>326</v>
      </c>
      <c r="G47" s="88" t="s">
        <v>135</v>
      </c>
      <c r="H47" s="89"/>
      <c r="I47" s="89"/>
      <c r="J47" s="90">
        <v>3.1616910000000003E-3</v>
      </c>
      <c r="K47" s="91">
        <f t="shared" si="0"/>
        <v>2.6146418983359341E-7</v>
      </c>
      <c r="L47" s="91">
        <f>J47/'סכום נכסי הקרן'!$C$42</f>
        <v>2.4628002128545586E-8</v>
      </c>
    </row>
    <row r="48" spans="2:12">
      <c r="B48" s="86" t="s">
        <v>2896</v>
      </c>
      <c r="C48" s="87" t="s">
        <v>2924</v>
      </c>
      <c r="D48" s="87">
        <v>20</v>
      </c>
      <c r="E48" s="87" t="s">
        <v>325</v>
      </c>
      <c r="F48" s="87" t="s">
        <v>326</v>
      </c>
      <c r="G48" s="88" t="s">
        <v>134</v>
      </c>
      <c r="H48" s="89"/>
      <c r="I48" s="89"/>
      <c r="J48" s="90">
        <v>9.7175460000000023E-3</v>
      </c>
      <c r="K48" s="91">
        <f t="shared" si="0"/>
        <v>8.0361752367978921E-7</v>
      </c>
      <c r="L48" s="91">
        <f>J48/'סכום נכסי הקרן'!$C$42</f>
        <v>7.5694855560597064E-8</v>
      </c>
    </row>
    <row r="49" spans="2:12">
      <c r="B49" s="86" t="s">
        <v>2896</v>
      </c>
      <c r="C49" s="87" t="s">
        <v>2925</v>
      </c>
      <c r="D49" s="87">
        <v>20</v>
      </c>
      <c r="E49" s="87" t="s">
        <v>325</v>
      </c>
      <c r="F49" s="87" t="s">
        <v>326</v>
      </c>
      <c r="G49" s="88" t="s">
        <v>141</v>
      </c>
      <c r="H49" s="89"/>
      <c r="I49" s="89"/>
      <c r="J49" s="90">
        <v>2.8783000000000002E-5</v>
      </c>
      <c r="K49" s="91">
        <f t="shared" si="0"/>
        <v>2.3802844034981023E-9</v>
      </c>
      <c r="L49" s="91">
        <f>J49/'סכום נכסי הקרן'!$C$42</f>
        <v>2.2420527030185037E-10</v>
      </c>
    </row>
    <row r="50" spans="2:12">
      <c r="B50" s="86" t="s">
        <v>2896</v>
      </c>
      <c r="C50" s="87" t="s">
        <v>2926</v>
      </c>
      <c r="D50" s="87">
        <v>20</v>
      </c>
      <c r="E50" s="87" t="s">
        <v>325</v>
      </c>
      <c r="F50" s="87" t="s">
        <v>326</v>
      </c>
      <c r="G50" s="88" t="s">
        <v>132</v>
      </c>
      <c r="H50" s="89"/>
      <c r="I50" s="89"/>
      <c r="J50" s="90">
        <v>744.19800986300027</v>
      </c>
      <c r="K50" s="91">
        <f t="shared" si="0"/>
        <v>6.1543373379815386E-2</v>
      </c>
      <c r="L50" s="91">
        <f>J50/'סכום נכסי הקרן'!$C$42</f>
        <v>5.7969327714078823E-3</v>
      </c>
    </row>
    <row r="51" spans="2:12">
      <c r="B51" s="86" t="s">
        <v>2896</v>
      </c>
      <c r="C51" s="87" t="s">
        <v>2927</v>
      </c>
      <c r="D51" s="87">
        <v>20</v>
      </c>
      <c r="E51" s="87" t="s">
        <v>325</v>
      </c>
      <c r="F51" s="87" t="s">
        <v>326</v>
      </c>
      <c r="G51" s="88" t="s">
        <v>138</v>
      </c>
      <c r="H51" s="89"/>
      <c r="I51" s="89"/>
      <c r="J51" s="90">
        <v>2.6500000000000006E-7</v>
      </c>
      <c r="K51" s="91">
        <f t="shared" si="0"/>
        <v>2.1914858316610402E-11</v>
      </c>
      <c r="L51" s="91">
        <f>J51/'סכום נכסי הקרן'!$C$42</f>
        <v>2.064218345203431E-12</v>
      </c>
    </row>
    <row r="52" spans="2:12">
      <c r="B52" s="86" t="s">
        <v>2896</v>
      </c>
      <c r="C52" s="87" t="s">
        <v>2928</v>
      </c>
      <c r="D52" s="87">
        <v>20</v>
      </c>
      <c r="E52" s="87" t="s">
        <v>325</v>
      </c>
      <c r="F52" s="87" t="s">
        <v>326</v>
      </c>
      <c r="G52" s="88" t="s">
        <v>134</v>
      </c>
      <c r="H52" s="89"/>
      <c r="I52" s="89"/>
      <c r="J52" s="90">
        <v>0.25097790300000006</v>
      </c>
      <c r="K52" s="91">
        <f t="shared" si="0"/>
        <v>2.0755264848471656E-5</v>
      </c>
      <c r="L52" s="91">
        <f>J52/'סכום נכסי הקרן'!$C$42</f>
        <v>1.9549931758991973E-6</v>
      </c>
    </row>
    <row r="53" spans="2:12">
      <c r="B53" s="86" t="s">
        <v>2896</v>
      </c>
      <c r="C53" s="87" t="s">
        <v>2929</v>
      </c>
      <c r="D53" s="87">
        <v>20</v>
      </c>
      <c r="E53" s="87" t="s">
        <v>325</v>
      </c>
      <c r="F53" s="87" t="s">
        <v>326</v>
      </c>
      <c r="G53" s="88" t="s">
        <v>140</v>
      </c>
      <c r="H53" s="89"/>
      <c r="I53" s="89"/>
      <c r="J53" s="90">
        <v>0.24096757400000007</v>
      </c>
      <c r="K53" s="91">
        <f t="shared" si="0"/>
        <v>1.992743487965031E-5</v>
      </c>
      <c r="L53" s="91">
        <f>J53/'סכום נכסי הקרן'!$C$42</f>
        <v>1.8770176862262844E-6</v>
      </c>
    </row>
    <row r="54" spans="2:12">
      <c r="B54" s="86" t="s">
        <v>2896</v>
      </c>
      <c r="C54" s="87" t="s">
        <v>2930</v>
      </c>
      <c r="D54" s="87">
        <v>20</v>
      </c>
      <c r="E54" s="87" t="s">
        <v>325</v>
      </c>
      <c r="F54" s="87" t="s">
        <v>326</v>
      </c>
      <c r="G54" s="88" t="s">
        <v>136</v>
      </c>
      <c r="H54" s="89"/>
      <c r="I54" s="89"/>
      <c r="J54" s="90">
        <v>3.4875000000000006E-3</v>
      </c>
      <c r="K54" s="91">
        <f t="shared" si="0"/>
        <v>2.8840780520444819E-7</v>
      </c>
      <c r="L54" s="91">
        <f>J54/'סכום נכסי הקרן'!$C$42</f>
        <v>2.7165892373196098E-8</v>
      </c>
    </row>
    <row r="55" spans="2:12">
      <c r="B55" s="93"/>
      <c r="C55" s="93"/>
      <c r="D55" s="93"/>
      <c r="E55" s="94"/>
      <c r="F55" s="94"/>
      <c r="G55" s="94"/>
      <c r="H55" s="94"/>
      <c r="I55" s="94"/>
      <c r="J55" s="94"/>
      <c r="K55" s="94"/>
      <c r="L55" s="94"/>
    </row>
    <row r="56" spans="2:12">
      <c r="B56" s="79" t="s">
        <v>198</v>
      </c>
      <c r="C56" s="80"/>
      <c r="D56" s="80"/>
      <c r="E56" s="80"/>
      <c r="F56" s="80"/>
      <c r="G56" s="81"/>
      <c r="H56" s="82"/>
      <c r="I56" s="82"/>
      <c r="J56" s="83">
        <f>J57</f>
        <v>390.25395841500006</v>
      </c>
      <c r="K56" s="84">
        <f>IFERROR(J56/$J$10,0)</f>
        <v>3.2273057381739967E-2</v>
      </c>
      <c r="L56" s="84">
        <f>J56/'סכום נכסי הקרן'!$C$42</f>
        <v>3.0398844537679239E-3</v>
      </c>
    </row>
    <row r="57" spans="2:12">
      <c r="B57" s="85" t="s">
        <v>44</v>
      </c>
      <c r="C57" s="87"/>
      <c r="D57" s="87"/>
      <c r="E57" s="87"/>
      <c r="F57" s="87"/>
      <c r="G57" s="88"/>
      <c r="H57" s="89"/>
      <c r="I57" s="89"/>
      <c r="J57" s="90">
        <f>SUM(J58:J60)</f>
        <v>390.25395841500006</v>
      </c>
      <c r="K57" s="91">
        <f>IFERROR(J57/$J$10,0)</f>
        <v>3.2273057381739967E-2</v>
      </c>
      <c r="L57" s="91">
        <f>J57/'סכום נכסי הקרן'!$C$42</f>
        <v>3.0398844537679239E-3</v>
      </c>
    </row>
    <row r="58" spans="2:12">
      <c r="B58" s="86" t="s">
        <v>2931</v>
      </c>
      <c r="C58" s="87" t="s">
        <v>2932</v>
      </c>
      <c r="D58" s="87">
        <v>85</v>
      </c>
      <c r="E58" s="87" t="s">
        <v>946</v>
      </c>
      <c r="F58" s="87" t="s">
        <v>902</v>
      </c>
      <c r="G58" s="88" t="s">
        <v>141</v>
      </c>
      <c r="H58" s="89"/>
      <c r="I58" s="89"/>
      <c r="J58" s="90">
        <v>15.351397811000002</v>
      </c>
      <c r="K58" s="91">
        <f>IFERROR(J58/$J$10,0)</f>
        <v>1.2695234263773133E-3</v>
      </c>
      <c r="L58" s="91">
        <f>J58/'סכום נכסי הקרן'!$C$42</f>
        <v>1.195797622112528E-4</v>
      </c>
    </row>
    <row r="59" spans="2:12">
      <c r="B59" s="86" t="s">
        <v>2931</v>
      </c>
      <c r="C59" s="87" t="s">
        <v>2933</v>
      </c>
      <c r="D59" s="87">
        <v>85</v>
      </c>
      <c r="E59" s="87" t="s">
        <v>946</v>
      </c>
      <c r="F59" s="87" t="s">
        <v>902</v>
      </c>
      <c r="G59" s="88" t="s">
        <v>134</v>
      </c>
      <c r="H59" s="89"/>
      <c r="I59" s="89"/>
      <c r="J59" s="90">
        <v>56.286392217000007</v>
      </c>
      <c r="K59" s="91">
        <f>IFERROR(J59/$J$10,0)</f>
        <v>4.6547483418442163E-3</v>
      </c>
      <c r="L59" s="91">
        <f>J59/'סכום נכסי הקרן'!$C$42</f>
        <v>4.3844303169678116E-4</v>
      </c>
    </row>
    <row r="60" spans="2:12">
      <c r="B60" s="86" t="s">
        <v>2931</v>
      </c>
      <c r="C60" s="87" t="s">
        <v>2934</v>
      </c>
      <c r="D60" s="87">
        <v>85</v>
      </c>
      <c r="E60" s="87" t="s">
        <v>946</v>
      </c>
      <c r="F60" s="87" t="s">
        <v>902</v>
      </c>
      <c r="G60" s="88" t="s">
        <v>132</v>
      </c>
      <c r="H60" s="89"/>
      <c r="I60" s="89"/>
      <c r="J60" s="90">
        <v>318.61616838700002</v>
      </c>
      <c r="K60" s="91">
        <f>IFERROR(J60/$J$10,0)</f>
        <v>2.6348785613518437E-2</v>
      </c>
      <c r="L60" s="91">
        <f>J60/'סכום נכסי הקרן'!$C$42</f>
        <v>2.4818616598598895E-3</v>
      </c>
    </row>
    <row r="61" spans="2:12">
      <c r="B61" s="93"/>
      <c r="C61" s="93"/>
      <c r="D61" s="93"/>
      <c r="E61" s="94"/>
      <c r="F61" s="94"/>
      <c r="G61" s="94"/>
      <c r="H61" s="94"/>
      <c r="I61" s="94"/>
      <c r="J61" s="94"/>
      <c r="K61" s="94"/>
      <c r="L61" s="94"/>
    </row>
    <row r="62" spans="2:12">
      <c r="B62" s="93"/>
      <c r="C62" s="93"/>
      <c r="D62" s="93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3"/>
      <c r="E63" s="94"/>
      <c r="F63" s="94"/>
      <c r="G63" s="94"/>
      <c r="H63" s="94"/>
      <c r="I63" s="94"/>
      <c r="J63" s="94"/>
      <c r="K63" s="94"/>
      <c r="L63" s="94"/>
    </row>
    <row r="64" spans="2:12">
      <c r="B64" s="86"/>
      <c r="C64" s="87"/>
      <c r="D64" s="87"/>
      <c r="E64" s="87"/>
      <c r="F64" s="87"/>
      <c r="G64" s="88"/>
      <c r="H64" s="89"/>
      <c r="I64" s="89"/>
      <c r="J64" s="90"/>
      <c r="K64" s="91"/>
      <c r="L64" s="91"/>
    </row>
    <row r="65" spans="2:12">
      <c r="B65" s="86"/>
      <c r="C65" s="87"/>
      <c r="D65" s="87"/>
      <c r="E65" s="87"/>
      <c r="F65" s="87"/>
      <c r="G65" s="88"/>
      <c r="H65" s="89"/>
      <c r="I65" s="89"/>
      <c r="J65" s="90"/>
      <c r="K65" s="91"/>
      <c r="L65" s="91"/>
    </row>
    <row r="66" spans="2:12">
      <c r="B66" s="86"/>
      <c r="C66" s="87"/>
      <c r="D66" s="87"/>
      <c r="E66" s="87"/>
      <c r="F66" s="87"/>
      <c r="G66" s="88"/>
      <c r="H66" s="89"/>
      <c r="I66" s="89"/>
      <c r="J66" s="90"/>
      <c r="K66" s="91"/>
      <c r="L66" s="91"/>
    </row>
    <row r="67" spans="2:12">
      <c r="B67" s="86"/>
      <c r="C67" s="87"/>
      <c r="D67" s="87"/>
      <c r="E67" s="87"/>
      <c r="F67" s="87"/>
      <c r="G67" s="88"/>
      <c r="H67" s="89"/>
      <c r="I67" s="89"/>
      <c r="J67" s="90"/>
      <c r="K67" s="91"/>
      <c r="L67" s="91"/>
    </row>
    <row r="68" spans="2:12">
      <c r="B68" s="86"/>
      <c r="C68" s="87"/>
      <c r="D68" s="87"/>
      <c r="E68" s="87"/>
      <c r="F68" s="87"/>
      <c r="G68" s="88"/>
      <c r="H68" s="89"/>
      <c r="I68" s="89"/>
      <c r="J68" s="90"/>
      <c r="K68" s="91"/>
      <c r="L68" s="91"/>
    </row>
    <row r="69" spans="2:12">
      <c r="B69" s="86"/>
      <c r="C69" s="87"/>
      <c r="D69" s="87"/>
      <c r="E69" s="87"/>
      <c r="F69" s="87"/>
      <c r="G69" s="88"/>
      <c r="H69" s="89"/>
      <c r="I69" s="89"/>
      <c r="J69" s="90"/>
      <c r="K69" s="91"/>
      <c r="L69" s="91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5" t="s">
        <v>222</v>
      </c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6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8.140625" style="2" customWidth="1"/>
    <col min="4" max="4" width="9.7109375" style="2" bestFit="1" customWidth="1"/>
    <col min="5" max="5" width="12.28515625" style="1" bestFit="1" customWidth="1"/>
    <col min="6" max="7" width="11.28515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9455</v>
      </c>
    </row>
    <row r="6" spans="2:11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101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51</v>
      </c>
      <c r="C11" s="74"/>
      <c r="D11" s="75"/>
      <c r="E11" s="75"/>
      <c r="F11" s="97"/>
      <c r="G11" s="77"/>
      <c r="H11" s="98"/>
      <c r="I11" s="77">
        <v>-596.30269599700023</v>
      </c>
      <c r="J11" s="78">
        <f>IFERROR(I11/$I$11,0)</f>
        <v>1</v>
      </c>
      <c r="K11" s="78">
        <f>I11/'סכום נכסי הקרן'!$C$42</f>
        <v>-4.6449017523444236E-3</v>
      </c>
    </row>
    <row r="12" spans="2:11" ht="19.5" customHeight="1">
      <c r="B12" s="79" t="s">
        <v>34</v>
      </c>
      <c r="C12" s="80"/>
      <c r="D12" s="81"/>
      <c r="E12" s="81"/>
      <c r="F12" s="99"/>
      <c r="G12" s="83"/>
      <c r="H12" s="100"/>
      <c r="I12" s="83">
        <v>-637.02584849300047</v>
      </c>
      <c r="J12" s="84">
        <f t="shared" ref="J12:J75" si="0">IFERROR(I12/$I$11,0)</f>
        <v>1.0682927526059769</v>
      </c>
      <c r="K12" s="84">
        <f>I12/'סכום נכסי הקרן'!$C$42</f>
        <v>-4.9621148785963503E-3</v>
      </c>
    </row>
    <row r="13" spans="2:11">
      <c r="B13" s="85" t="s">
        <v>191</v>
      </c>
      <c r="C13" s="80"/>
      <c r="D13" s="81"/>
      <c r="E13" s="81"/>
      <c r="F13" s="99"/>
      <c r="G13" s="83"/>
      <c r="H13" s="100"/>
      <c r="I13" s="83">
        <v>8.1928185120000023</v>
      </c>
      <c r="J13" s="84">
        <f t="shared" si="0"/>
        <v>-1.3739361849273305E-2</v>
      </c>
      <c r="K13" s="84">
        <f>I13/'סכום נכסי הקרן'!$C$42</f>
        <v>6.3817985929783686E-5</v>
      </c>
    </row>
    <row r="14" spans="2:11">
      <c r="B14" s="86" t="s">
        <v>2227</v>
      </c>
      <c r="C14" s="87" t="s">
        <v>2228</v>
      </c>
      <c r="D14" s="88" t="s">
        <v>680</v>
      </c>
      <c r="E14" s="88" t="s">
        <v>133</v>
      </c>
      <c r="F14" s="101">
        <v>44952</v>
      </c>
      <c r="G14" s="90">
        <v>23478.201926000005</v>
      </c>
      <c r="H14" s="102">
        <v>-35.132581999999999</v>
      </c>
      <c r="I14" s="90">
        <v>-8.2484985400000017</v>
      </c>
      <c r="J14" s="91">
        <f t="shared" si="0"/>
        <v>1.3832737291601139E-2</v>
      </c>
      <c r="K14" s="91">
        <f>I14/'סכום נכסי הקרן'!$C$42</f>
        <v>-6.4251705685478171E-5</v>
      </c>
    </row>
    <row r="15" spans="2:11">
      <c r="B15" s="86" t="s">
        <v>1168</v>
      </c>
      <c r="C15" s="87" t="s">
        <v>2229</v>
      </c>
      <c r="D15" s="88" t="s">
        <v>680</v>
      </c>
      <c r="E15" s="88" t="s">
        <v>133</v>
      </c>
      <c r="F15" s="101">
        <v>44952</v>
      </c>
      <c r="G15" s="90">
        <v>39076.604412000008</v>
      </c>
      <c r="H15" s="102">
        <v>-6.1673660000000003</v>
      </c>
      <c r="I15" s="90">
        <v>-2.4099973140000008</v>
      </c>
      <c r="J15" s="91">
        <f t="shared" si="0"/>
        <v>4.0415670265762553E-3</v>
      </c>
      <c r="K15" s="91">
        <f>I15/'סכום נכסי הקרן'!$C$42</f>
        <v>-1.8772681763961487E-5</v>
      </c>
    </row>
    <row r="16" spans="2:11" s="6" customFormat="1">
      <c r="B16" s="86" t="s">
        <v>1181</v>
      </c>
      <c r="C16" s="87" t="s">
        <v>2230</v>
      </c>
      <c r="D16" s="88" t="s">
        <v>680</v>
      </c>
      <c r="E16" s="88" t="s">
        <v>133</v>
      </c>
      <c r="F16" s="101">
        <v>44882</v>
      </c>
      <c r="G16" s="90">
        <v>10562.739512000002</v>
      </c>
      <c r="H16" s="102">
        <v>1.585175</v>
      </c>
      <c r="I16" s="90">
        <v>0.16743792899999999</v>
      </c>
      <c r="J16" s="91">
        <f t="shared" si="0"/>
        <v>-2.8079351330124173E-4</v>
      </c>
      <c r="K16" s="91">
        <f>I16/'סכום נכסי הקרן'!$C$42</f>
        <v>1.3042582819798849E-6</v>
      </c>
    </row>
    <row r="17" spans="2:11" s="6" customFormat="1">
      <c r="B17" s="86" t="s">
        <v>1181</v>
      </c>
      <c r="C17" s="87" t="s">
        <v>2231</v>
      </c>
      <c r="D17" s="88" t="s">
        <v>680</v>
      </c>
      <c r="E17" s="88" t="s">
        <v>133</v>
      </c>
      <c r="F17" s="101">
        <v>44965</v>
      </c>
      <c r="G17" s="90">
        <v>10981.253087999999</v>
      </c>
      <c r="H17" s="102">
        <v>2.1349860000000001</v>
      </c>
      <c r="I17" s="90">
        <v>0.23444824800000005</v>
      </c>
      <c r="J17" s="91">
        <f t="shared" si="0"/>
        <v>-3.9316986083386661E-4</v>
      </c>
      <c r="K17" s="91">
        <f>I17/'סכום נכסי הקרן'!$C$42</f>
        <v>1.8262353755562401E-6</v>
      </c>
    </row>
    <row r="18" spans="2:11" s="6" customFormat="1">
      <c r="B18" s="86" t="s">
        <v>1296</v>
      </c>
      <c r="C18" s="87" t="s">
        <v>2232</v>
      </c>
      <c r="D18" s="88" t="s">
        <v>680</v>
      </c>
      <c r="E18" s="88" t="s">
        <v>133</v>
      </c>
      <c r="F18" s="101">
        <v>44965</v>
      </c>
      <c r="G18" s="90">
        <v>9391.0954800000018</v>
      </c>
      <c r="H18" s="102">
        <v>19.151985</v>
      </c>
      <c r="I18" s="90">
        <v>1.7985812020000003</v>
      </c>
      <c r="J18" s="91">
        <f t="shared" si="0"/>
        <v>-3.0162218183381285E-3</v>
      </c>
      <c r="K18" s="91">
        <f>I18/'סכום נכסי הקרן'!$C$42</f>
        <v>1.4010054009458255E-5</v>
      </c>
    </row>
    <row r="19" spans="2:11">
      <c r="B19" s="86" t="s">
        <v>1296</v>
      </c>
      <c r="C19" s="87" t="s">
        <v>2233</v>
      </c>
      <c r="D19" s="88" t="s">
        <v>680</v>
      </c>
      <c r="E19" s="88" t="s">
        <v>133</v>
      </c>
      <c r="F19" s="101">
        <v>44952</v>
      </c>
      <c r="G19" s="90">
        <v>27037.794537000005</v>
      </c>
      <c r="H19" s="102">
        <v>31.591823000000002</v>
      </c>
      <c r="I19" s="90">
        <v>8.5417321840000007</v>
      </c>
      <c r="J19" s="91">
        <f t="shared" si="0"/>
        <v>-1.4324490298871582E-2</v>
      </c>
      <c r="K19" s="91">
        <f>I19/'סכום נכסי הקרן'!$C$42</f>
        <v>6.6535850090669311E-5</v>
      </c>
    </row>
    <row r="20" spans="2:11">
      <c r="B20" s="86" t="s">
        <v>1194</v>
      </c>
      <c r="C20" s="87" t="s">
        <v>2234</v>
      </c>
      <c r="D20" s="88" t="s">
        <v>680</v>
      </c>
      <c r="E20" s="88" t="s">
        <v>133</v>
      </c>
      <c r="F20" s="101">
        <v>45091</v>
      </c>
      <c r="G20" s="90">
        <v>23007.335260000007</v>
      </c>
      <c r="H20" s="102">
        <v>14.614584000000001</v>
      </c>
      <c r="I20" s="90">
        <v>3.3624264130000006</v>
      </c>
      <c r="J20" s="91">
        <f t="shared" si="0"/>
        <v>-5.6387912306485963E-3</v>
      </c>
      <c r="K20" s="91">
        <f>I20/'סכום נכסי הקרן'!$C$42</f>
        <v>2.6191631268344032E-5</v>
      </c>
    </row>
    <row r="21" spans="2:11">
      <c r="B21" s="86" t="s">
        <v>1213</v>
      </c>
      <c r="C21" s="87" t="s">
        <v>2235</v>
      </c>
      <c r="D21" s="88" t="s">
        <v>680</v>
      </c>
      <c r="E21" s="88" t="s">
        <v>133</v>
      </c>
      <c r="F21" s="101">
        <v>44917</v>
      </c>
      <c r="G21" s="90">
        <v>37195.348094000008</v>
      </c>
      <c r="H21" s="102">
        <v>4.195055</v>
      </c>
      <c r="I21" s="90">
        <v>1.5603651690000002</v>
      </c>
      <c r="J21" s="91">
        <f t="shared" si="0"/>
        <v>-2.6167333796657021E-3</v>
      </c>
      <c r="K21" s="91">
        <f>I21/'סכום נכסי הקרן'!$C$42</f>
        <v>1.2154469460627366E-5</v>
      </c>
    </row>
    <row r="22" spans="2:11">
      <c r="B22" s="86" t="s">
        <v>1213</v>
      </c>
      <c r="C22" s="87" t="s">
        <v>2236</v>
      </c>
      <c r="D22" s="88" t="s">
        <v>680</v>
      </c>
      <c r="E22" s="88" t="s">
        <v>133</v>
      </c>
      <c r="F22" s="101">
        <v>45043</v>
      </c>
      <c r="G22" s="90">
        <v>30653.815920000008</v>
      </c>
      <c r="H22" s="102">
        <v>10.394539999999999</v>
      </c>
      <c r="I22" s="90">
        <v>3.1863232210000008</v>
      </c>
      <c r="J22" s="91">
        <f t="shared" si="0"/>
        <v>-5.343466065791576E-3</v>
      </c>
      <c r="K22" s="91">
        <f>I22/'סכום נכסי הקרן'!$C$42</f>
        <v>2.4819874892588251E-5</v>
      </c>
    </row>
    <row r="23" spans="2:11">
      <c r="B23" s="92"/>
      <c r="C23" s="87"/>
      <c r="D23" s="87"/>
      <c r="E23" s="87"/>
      <c r="F23" s="87"/>
      <c r="G23" s="90"/>
      <c r="H23" s="102"/>
      <c r="I23" s="87"/>
      <c r="J23" s="91"/>
      <c r="K23" s="87"/>
    </row>
    <row r="24" spans="2:11">
      <c r="B24" s="85" t="s">
        <v>2216</v>
      </c>
      <c r="C24" s="80"/>
      <c r="D24" s="81"/>
      <c r="E24" s="81"/>
      <c r="F24" s="99"/>
      <c r="G24" s="83"/>
      <c r="H24" s="100"/>
      <c r="I24" s="83">
        <v>-758.19056229200044</v>
      </c>
      <c r="J24" s="84">
        <f t="shared" si="0"/>
        <v>1.2714860546191704</v>
      </c>
      <c r="K24" s="84">
        <f>I24/'סכום נכסי הקרן'!$C$42</f>
        <v>-5.9059278031820817E-3</v>
      </c>
    </row>
    <row r="25" spans="2:11">
      <c r="B25" s="86" t="s">
        <v>2237</v>
      </c>
      <c r="C25" s="87" t="s">
        <v>2238</v>
      </c>
      <c r="D25" s="88" t="s">
        <v>680</v>
      </c>
      <c r="E25" s="88" t="s">
        <v>132</v>
      </c>
      <c r="F25" s="101">
        <v>44951</v>
      </c>
      <c r="G25" s="90">
        <v>33682.460700000011</v>
      </c>
      <c r="H25" s="102">
        <v>-15.460433999999999</v>
      </c>
      <c r="I25" s="90">
        <v>-5.2074545190000006</v>
      </c>
      <c r="J25" s="91">
        <f t="shared" si="0"/>
        <v>8.7329045365010342E-3</v>
      </c>
      <c r="K25" s="91">
        <f>I25/'סכום נכסי הקרן'!$C$42</f>
        <v>-4.056348358465022E-5</v>
      </c>
    </row>
    <row r="26" spans="2:11">
      <c r="B26" s="86" t="s">
        <v>2237</v>
      </c>
      <c r="C26" s="87" t="s">
        <v>2239</v>
      </c>
      <c r="D26" s="88" t="s">
        <v>680</v>
      </c>
      <c r="E26" s="88" t="s">
        <v>132</v>
      </c>
      <c r="F26" s="101">
        <v>44951</v>
      </c>
      <c r="G26" s="90">
        <v>12038.933400000002</v>
      </c>
      <c r="H26" s="102">
        <v>-15.460433999999999</v>
      </c>
      <c r="I26" s="90">
        <v>-1.8612713210000003</v>
      </c>
      <c r="J26" s="91">
        <f t="shared" si="0"/>
        <v>3.1213531877262611E-3</v>
      </c>
      <c r="K26" s="91">
        <f>I26/'סכום נכסי הקרן'!$C$42</f>
        <v>-1.4498378891355562E-5</v>
      </c>
    </row>
    <row r="27" spans="2:11">
      <c r="B27" s="86" t="s">
        <v>2240</v>
      </c>
      <c r="C27" s="87" t="s">
        <v>2241</v>
      </c>
      <c r="D27" s="88" t="s">
        <v>680</v>
      </c>
      <c r="E27" s="88" t="s">
        <v>132</v>
      </c>
      <c r="F27" s="101">
        <v>44951</v>
      </c>
      <c r="G27" s="90">
        <v>38494.240800000007</v>
      </c>
      <c r="H27" s="102">
        <v>-15.460433999999999</v>
      </c>
      <c r="I27" s="90">
        <v>-5.951376595000001</v>
      </c>
      <c r="J27" s="91">
        <f t="shared" si="0"/>
        <v>9.9804623305441847E-3</v>
      </c>
      <c r="K27" s="91">
        <f>I27/'סכום נכסי הקרן'!$C$42</f>
        <v>-4.6358266968352189E-5</v>
      </c>
    </row>
    <row r="28" spans="2:11">
      <c r="B28" s="86" t="s">
        <v>2242</v>
      </c>
      <c r="C28" s="87" t="s">
        <v>2243</v>
      </c>
      <c r="D28" s="88" t="s">
        <v>680</v>
      </c>
      <c r="E28" s="88" t="s">
        <v>132</v>
      </c>
      <c r="F28" s="101">
        <v>44951</v>
      </c>
      <c r="G28" s="90">
        <v>206129.11917500003</v>
      </c>
      <c r="H28" s="102">
        <v>-15.408134</v>
      </c>
      <c r="I28" s="90">
        <v>-31.760650861000006</v>
      </c>
      <c r="J28" s="91">
        <f t="shared" si="0"/>
        <v>5.326263167047593E-2</v>
      </c>
      <c r="K28" s="91">
        <f>I28/'סכום נכסי הקרן'!$C$42</f>
        <v>-2.4739969118066921E-4</v>
      </c>
    </row>
    <row r="29" spans="2:11">
      <c r="B29" s="86" t="s">
        <v>2242</v>
      </c>
      <c r="C29" s="87" t="s">
        <v>2244</v>
      </c>
      <c r="D29" s="88" t="s">
        <v>680</v>
      </c>
      <c r="E29" s="88" t="s">
        <v>132</v>
      </c>
      <c r="F29" s="101">
        <v>44951</v>
      </c>
      <c r="G29" s="90">
        <v>72209.409975000017</v>
      </c>
      <c r="H29" s="102">
        <v>-15.408134</v>
      </c>
      <c r="I29" s="90">
        <v>-11.126122639000002</v>
      </c>
      <c r="J29" s="91">
        <f t="shared" si="0"/>
        <v>1.8658514733691515E-2</v>
      </c>
      <c r="K29" s="91">
        <f>I29/'סכום נכסי הקרן'!$C$42</f>
        <v>-8.6666967782667969E-5</v>
      </c>
    </row>
    <row r="30" spans="2:11">
      <c r="B30" s="86" t="s">
        <v>2245</v>
      </c>
      <c r="C30" s="87" t="s">
        <v>2246</v>
      </c>
      <c r="D30" s="88" t="s">
        <v>680</v>
      </c>
      <c r="E30" s="88" t="s">
        <v>132</v>
      </c>
      <c r="F30" s="101">
        <v>44950</v>
      </c>
      <c r="G30" s="90">
        <v>36356.851440000006</v>
      </c>
      <c r="H30" s="102">
        <v>-14.7034</v>
      </c>
      <c r="I30" s="90">
        <v>-5.3456932730000002</v>
      </c>
      <c r="J30" s="91">
        <f t="shared" si="0"/>
        <v>8.9647310147779255E-3</v>
      </c>
      <c r="K30" s="91">
        <f>I30/'סכום נכסי הקרן'!$C$42</f>
        <v>-4.1640294799838384E-5</v>
      </c>
    </row>
    <row r="31" spans="2:11">
      <c r="B31" s="86" t="s">
        <v>2247</v>
      </c>
      <c r="C31" s="87" t="s">
        <v>2248</v>
      </c>
      <c r="D31" s="88" t="s">
        <v>680</v>
      </c>
      <c r="E31" s="88" t="s">
        <v>132</v>
      </c>
      <c r="F31" s="101">
        <v>44950</v>
      </c>
      <c r="G31" s="90">
        <v>58191.429816000018</v>
      </c>
      <c r="H31" s="102">
        <v>-14.572735</v>
      </c>
      <c r="I31" s="90">
        <v>-8.480082718000002</v>
      </c>
      <c r="J31" s="91">
        <f t="shared" si="0"/>
        <v>1.4221104105225549E-2</v>
      </c>
      <c r="K31" s="91">
        <f>I31/'סכום נכסי הקרן'!$C$42</f>
        <v>-6.6055631378634627E-5</v>
      </c>
    </row>
    <row r="32" spans="2:11">
      <c r="B32" s="86" t="s">
        <v>2249</v>
      </c>
      <c r="C32" s="87" t="s">
        <v>2250</v>
      </c>
      <c r="D32" s="88" t="s">
        <v>680</v>
      </c>
      <c r="E32" s="88" t="s">
        <v>132</v>
      </c>
      <c r="F32" s="101">
        <v>44950</v>
      </c>
      <c r="G32" s="90">
        <v>33947.035920000009</v>
      </c>
      <c r="H32" s="102">
        <v>-14.565866</v>
      </c>
      <c r="I32" s="90">
        <v>-4.9446797250000012</v>
      </c>
      <c r="J32" s="91">
        <f t="shared" si="0"/>
        <v>8.2922310400301725E-3</v>
      </c>
      <c r="K32" s="91">
        <f>I32/'סכום נכסי הקרן'!$C$42</f>
        <v>-3.8516598488680972E-5</v>
      </c>
    </row>
    <row r="33" spans="2:11">
      <c r="B33" s="86" t="s">
        <v>2251</v>
      </c>
      <c r="C33" s="87" t="s">
        <v>2252</v>
      </c>
      <c r="D33" s="88" t="s">
        <v>680</v>
      </c>
      <c r="E33" s="88" t="s">
        <v>132</v>
      </c>
      <c r="F33" s="101">
        <v>44952</v>
      </c>
      <c r="G33" s="90">
        <v>45629.747261000004</v>
      </c>
      <c r="H33" s="102">
        <v>-14.445479000000001</v>
      </c>
      <c r="I33" s="90">
        <v>-6.5914354790000012</v>
      </c>
      <c r="J33" s="91">
        <f t="shared" si="0"/>
        <v>1.1053841485622195E-2</v>
      </c>
      <c r="K33" s="91">
        <f>I33/'סכום נכסי הקרן'!$C$42</f>
        <v>-5.1344007686704018E-5</v>
      </c>
    </row>
    <row r="34" spans="2:11">
      <c r="B34" s="86" t="s">
        <v>2253</v>
      </c>
      <c r="C34" s="87" t="s">
        <v>2254</v>
      </c>
      <c r="D34" s="88" t="s">
        <v>680</v>
      </c>
      <c r="E34" s="88" t="s">
        <v>132</v>
      </c>
      <c r="F34" s="101">
        <v>44952</v>
      </c>
      <c r="G34" s="90">
        <v>92252.436600000015</v>
      </c>
      <c r="H34" s="102">
        <v>-14.418067000000001</v>
      </c>
      <c r="I34" s="90">
        <v>-13.301017874000001</v>
      </c>
      <c r="J34" s="91">
        <f t="shared" si="0"/>
        <v>2.2305815424431542E-2</v>
      </c>
      <c r="K34" s="91">
        <f>I34/'סכום נכסי הקרן'!$C$42</f>
        <v>-1.0360832115241334E-4</v>
      </c>
    </row>
    <row r="35" spans="2:11">
      <c r="B35" s="86" t="s">
        <v>2255</v>
      </c>
      <c r="C35" s="87" t="s">
        <v>2256</v>
      </c>
      <c r="D35" s="88" t="s">
        <v>680</v>
      </c>
      <c r="E35" s="88" t="s">
        <v>132</v>
      </c>
      <c r="F35" s="101">
        <v>44952</v>
      </c>
      <c r="G35" s="90">
        <v>46629.899741000008</v>
      </c>
      <c r="H35" s="102">
        <v>-14.37355</v>
      </c>
      <c r="I35" s="90">
        <v>-6.7023719930000007</v>
      </c>
      <c r="J35" s="91">
        <f t="shared" si="0"/>
        <v>1.12398820900748E-2</v>
      </c>
      <c r="K35" s="91">
        <f>I35/'סכום נכסי הקרן'!$C$42</f>
        <v>-5.2208148016333137E-5</v>
      </c>
    </row>
    <row r="36" spans="2:11">
      <c r="B36" s="86" t="s">
        <v>2257</v>
      </c>
      <c r="C36" s="87" t="s">
        <v>2258</v>
      </c>
      <c r="D36" s="88" t="s">
        <v>680</v>
      </c>
      <c r="E36" s="88" t="s">
        <v>132</v>
      </c>
      <c r="F36" s="101">
        <v>44959</v>
      </c>
      <c r="G36" s="90">
        <v>60812.527094000012</v>
      </c>
      <c r="H36" s="102">
        <v>-13.245649</v>
      </c>
      <c r="I36" s="90">
        <v>-8.0550138760000003</v>
      </c>
      <c r="J36" s="91">
        <f t="shared" si="0"/>
        <v>1.3508263387158192E-2</v>
      </c>
      <c r="K36" s="91">
        <f>I36/'סכום נכסי הקרן'!$C$42</f>
        <v>-6.2744556278141099E-5</v>
      </c>
    </row>
    <row r="37" spans="2:11">
      <c r="B37" s="86" t="s">
        <v>2259</v>
      </c>
      <c r="C37" s="87" t="s">
        <v>2260</v>
      </c>
      <c r="D37" s="88" t="s">
        <v>680</v>
      </c>
      <c r="E37" s="88" t="s">
        <v>132</v>
      </c>
      <c r="F37" s="101">
        <v>44959</v>
      </c>
      <c r="G37" s="90">
        <v>22415.472660000003</v>
      </c>
      <c r="H37" s="102">
        <v>-13.232222999999999</v>
      </c>
      <c r="I37" s="90">
        <v>-2.9660653950000007</v>
      </c>
      <c r="J37" s="91">
        <f t="shared" si="0"/>
        <v>4.9740935516664536E-3</v>
      </c>
      <c r="K37" s="91">
        <f>I37/'סכום נכסי הקרן'!$C$42</f>
        <v>-2.3104175854460609E-5</v>
      </c>
    </row>
    <row r="38" spans="2:11">
      <c r="B38" s="86" t="s">
        <v>2261</v>
      </c>
      <c r="C38" s="87" t="s">
        <v>2262</v>
      </c>
      <c r="D38" s="88" t="s">
        <v>680</v>
      </c>
      <c r="E38" s="88" t="s">
        <v>132</v>
      </c>
      <c r="F38" s="101">
        <v>44959</v>
      </c>
      <c r="G38" s="90">
        <v>49087.425570000007</v>
      </c>
      <c r="H38" s="102">
        <v>-13.141683</v>
      </c>
      <c r="I38" s="90">
        <v>-6.4509139210000024</v>
      </c>
      <c r="J38" s="91">
        <f t="shared" si="0"/>
        <v>1.0818186743587111E-2</v>
      </c>
      <c r="K38" s="91">
        <f>I38/'סכום נכסי הקרן'!$C$42</f>
        <v>-5.0249414562476977E-5</v>
      </c>
    </row>
    <row r="39" spans="2:11">
      <c r="B39" s="86" t="s">
        <v>2261</v>
      </c>
      <c r="C39" s="87" t="s">
        <v>2263</v>
      </c>
      <c r="D39" s="88" t="s">
        <v>680</v>
      </c>
      <c r="E39" s="88" t="s">
        <v>132</v>
      </c>
      <c r="F39" s="101">
        <v>44959</v>
      </c>
      <c r="G39" s="90">
        <v>32750.748368000008</v>
      </c>
      <c r="H39" s="102">
        <v>-13.141683</v>
      </c>
      <c r="I39" s="90">
        <v>-4.3039995710000012</v>
      </c>
      <c r="J39" s="91">
        <f t="shared" si="0"/>
        <v>7.2178100147674883E-3</v>
      </c>
      <c r="K39" s="91">
        <f>I39/'סכום נכסי הקרן'!$C$42</f>
        <v>-3.3526018385682636E-5</v>
      </c>
    </row>
    <row r="40" spans="2:11">
      <c r="B40" s="86" t="s">
        <v>2264</v>
      </c>
      <c r="C40" s="87" t="s">
        <v>2265</v>
      </c>
      <c r="D40" s="88" t="s">
        <v>680</v>
      </c>
      <c r="E40" s="88" t="s">
        <v>132</v>
      </c>
      <c r="F40" s="101">
        <v>44958</v>
      </c>
      <c r="G40" s="90">
        <v>24670.720620000004</v>
      </c>
      <c r="H40" s="102">
        <v>-12.652526</v>
      </c>
      <c r="I40" s="90">
        <v>-3.1214694110000005</v>
      </c>
      <c r="J40" s="91">
        <f t="shared" si="0"/>
        <v>5.2347061852219155E-3</v>
      </c>
      <c r="K40" s="91">
        <f>I40/'סכום נכסי הקרן'!$C$42</f>
        <v>-2.4314695932745464E-5</v>
      </c>
    </row>
    <row r="41" spans="2:11">
      <c r="B41" s="86" t="s">
        <v>2264</v>
      </c>
      <c r="C41" s="87" t="s">
        <v>2266</v>
      </c>
      <c r="D41" s="88" t="s">
        <v>680</v>
      </c>
      <c r="E41" s="88" t="s">
        <v>132</v>
      </c>
      <c r="F41" s="101">
        <v>44958</v>
      </c>
      <c r="G41" s="90">
        <v>70995.707496000017</v>
      </c>
      <c r="H41" s="102">
        <v>-12.652526</v>
      </c>
      <c r="I41" s="90">
        <v>-8.9827505540000026</v>
      </c>
      <c r="J41" s="91">
        <f t="shared" si="0"/>
        <v>1.5064078385527192E-2</v>
      </c>
      <c r="K41" s="91">
        <f>I41/'סכום נכסי הקרן'!$C$42</f>
        <v>-6.9971164090388993E-5</v>
      </c>
    </row>
    <row r="42" spans="2:11">
      <c r="B42" s="86" t="s">
        <v>2267</v>
      </c>
      <c r="C42" s="87" t="s">
        <v>2268</v>
      </c>
      <c r="D42" s="88" t="s">
        <v>680</v>
      </c>
      <c r="E42" s="88" t="s">
        <v>132</v>
      </c>
      <c r="F42" s="101">
        <v>44958</v>
      </c>
      <c r="G42" s="90">
        <v>94675.143654000014</v>
      </c>
      <c r="H42" s="102">
        <v>-12.602724</v>
      </c>
      <c r="I42" s="90">
        <v>-11.931647155000002</v>
      </c>
      <c r="J42" s="91">
        <f t="shared" si="0"/>
        <v>2.000937985874883E-2</v>
      </c>
      <c r="K42" s="91">
        <f>I42/'סכום נכסי הקרן'!$C$42</f>
        <v>-9.2941603569227641E-5</v>
      </c>
    </row>
    <row r="43" spans="2:11">
      <c r="B43" s="86" t="s">
        <v>2267</v>
      </c>
      <c r="C43" s="87" t="s">
        <v>2269</v>
      </c>
      <c r="D43" s="88" t="s">
        <v>680</v>
      </c>
      <c r="E43" s="88" t="s">
        <v>132</v>
      </c>
      <c r="F43" s="101">
        <v>44958</v>
      </c>
      <c r="G43" s="90">
        <v>44391.942270000007</v>
      </c>
      <c r="H43" s="102">
        <v>-12.602724</v>
      </c>
      <c r="I43" s="90">
        <v>-5.5945940090000015</v>
      </c>
      <c r="J43" s="91">
        <f t="shared" si="0"/>
        <v>9.3821377071690217E-3</v>
      </c>
      <c r="K43" s="91">
        <f>I43/'סכום נכסי הקרן'!$C$42</f>
        <v>-4.3579107876766077E-5</v>
      </c>
    </row>
    <row r="44" spans="2:11">
      <c r="B44" s="86" t="s">
        <v>2270</v>
      </c>
      <c r="C44" s="87" t="s">
        <v>2271</v>
      </c>
      <c r="D44" s="88" t="s">
        <v>680</v>
      </c>
      <c r="E44" s="88" t="s">
        <v>132</v>
      </c>
      <c r="F44" s="101">
        <v>44958</v>
      </c>
      <c r="G44" s="90">
        <v>36503.268658000008</v>
      </c>
      <c r="H44" s="102">
        <v>-12.592769000000001</v>
      </c>
      <c r="I44" s="90">
        <v>-4.5967722830000008</v>
      </c>
      <c r="J44" s="91">
        <f t="shared" si="0"/>
        <v>7.7087900387811182E-3</v>
      </c>
      <c r="K44" s="91">
        <f>I44/'סכום נכסי הקרן'!$C$42</f>
        <v>-3.5806572359589651E-5</v>
      </c>
    </row>
    <row r="45" spans="2:11">
      <c r="B45" s="86" t="s">
        <v>2270</v>
      </c>
      <c r="C45" s="87" t="s">
        <v>2272</v>
      </c>
      <c r="D45" s="88" t="s">
        <v>680</v>
      </c>
      <c r="E45" s="88" t="s">
        <v>132</v>
      </c>
      <c r="F45" s="101">
        <v>44958</v>
      </c>
      <c r="G45" s="90">
        <v>112718.46973500002</v>
      </c>
      <c r="H45" s="102">
        <v>-12.592769000000001</v>
      </c>
      <c r="I45" s="90">
        <v>-14.194376465000001</v>
      </c>
      <c r="J45" s="91">
        <f t="shared" si="0"/>
        <v>2.3803978349062182E-2</v>
      </c>
      <c r="K45" s="91">
        <f>I45/'סכום נכסי הקרן'!$C$42</f>
        <v>-1.1056714074632764E-4</v>
      </c>
    </row>
    <row r="46" spans="2:11">
      <c r="B46" s="86" t="s">
        <v>2273</v>
      </c>
      <c r="C46" s="87" t="s">
        <v>2274</v>
      </c>
      <c r="D46" s="88" t="s">
        <v>680</v>
      </c>
      <c r="E46" s="88" t="s">
        <v>132</v>
      </c>
      <c r="F46" s="101">
        <v>44963</v>
      </c>
      <c r="G46" s="90">
        <v>44411.567355000007</v>
      </c>
      <c r="H46" s="102">
        <v>-12.527127</v>
      </c>
      <c r="I46" s="90">
        <v>-5.5634935350000001</v>
      </c>
      <c r="J46" s="91">
        <f t="shared" si="0"/>
        <v>9.3299821925138301E-3</v>
      </c>
      <c r="K46" s="91">
        <f>I46/'סכום נכסי הקרן'!$C$42</f>
        <v>-4.3336850635349756E-5</v>
      </c>
    </row>
    <row r="47" spans="2:11">
      <c r="B47" s="86" t="s">
        <v>2275</v>
      </c>
      <c r="C47" s="87" t="s">
        <v>2276</v>
      </c>
      <c r="D47" s="88" t="s">
        <v>680</v>
      </c>
      <c r="E47" s="88" t="s">
        <v>132</v>
      </c>
      <c r="F47" s="101">
        <v>44963</v>
      </c>
      <c r="G47" s="90">
        <v>225576.45486000003</v>
      </c>
      <c r="H47" s="102">
        <v>-12.518561</v>
      </c>
      <c r="I47" s="90">
        <v>-28.238925692000006</v>
      </c>
      <c r="J47" s="91">
        <f t="shared" si="0"/>
        <v>4.7356696324817663E-2</v>
      </c>
      <c r="K47" s="91">
        <f>I47/'סכום נכסי הקרן'!$C$42</f>
        <v>-2.1996720174438829E-4</v>
      </c>
    </row>
    <row r="48" spans="2:11">
      <c r="B48" s="86" t="s">
        <v>2277</v>
      </c>
      <c r="C48" s="87" t="s">
        <v>2278</v>
      </c>
      <c r="D48" s="88" t="s">
        <v>680</v>
      </c>
      <c r="E48" s="88" t="s">
        <v>132</v>
      </c>
      <c r="F48" s="101">
        <v>44963</v>
      </c>
      <c r="G48" s="90">
        <v>39506.022960000002</v>
      </c>
      <c r="H48" s="102">
        <v>-12.444314</v>
      </c>
      <c r="I48" s="90">
        <v>-4.9162533880000012</v>
      </c>
      <c r="J48" s="91">
        <f t="shared" si="0"/>
        <v>8.2445600548227832E-3</v>
      </c>
      <c r="K48" s="91">
        <f>I48/'סכום נכסי הקרן'!$C$42</f>
        <v>-3.8295171445955176E-5</v>
      </c>
    </row>
    <row r="49" spans="2:11">
      <c r="B49" s="86" t="s">
        <v>2279</v>
      </c>
      <c r="C49" s="87" t="s">
        <v>2280</v>
      </c>
      <c r="D49" s="88" t="s">
        <v>680</v>
      </c>
      <c r="E49" s="88" t="s">
        <v>132</v>
      </c>
      <c r="F49" s="101">
        <v>44963</v>
      </c>
      <c r="G49" s="90">
        <v>61288.413600000014</v>
      </c>
      <c r="H49" s="102">
        <v>-12.345098</v>
      </c>
      <c r="I49" s="90">
        <v>-7.5661147410000016</v>
      </c>
      <c r="J49" s="91">
        <f t="shared" si="0"/>
        <v>1.2688379227180392E-2</v>
      </c>
      <c r="K49" s="91">
        <f>I49/'סכום נכסי הקרן'!$C$42</f>
        <v>-5.8936274906740776E-5</v>
      </c>
    </row>
    <row r="50" spans="2:11">
      <c r="B50" s="86" t="s">
        <v>2281</v>
      </c>
      <c r="C50" s="87" t="s">
        <v>2282</v>
      </c>
      <c r="D50" s="88" t="s">
        <v>680</v>
      </c>
      <c r="E50" s="88" t="s">
        <v>132</v>
      </c>
      <c r="F50" s="101">
        <v>44964</v>
      </c>
      <c r="G50" s="90">
        <v>182689.77381000004</v>
      </c>
      <c r="H50" s="102">
        <v>-11.543341</v>
      </c>
      <c r="I50" s="90">
        <v>-21.088504460000003</v>
      </c>
      <c r="J50" s="91">
        <f t="shared" si="0"/>
        <v>3.5365435376307756E-2</v>
      </c>
      <c r="K50" s="91">
        <f>I50/'סכום נכסי הקרן'!$C$42</f>
        <v>-1.6426897275183537E-4</v>
      </c>
    </row>
    <row r="51" spans="2:11">
      <c r="B51" s="86" t="s">
        <v>2283</v>
      </c>
      <c r="C51" s="87" t="s">
        <v>2284</v>
      </c>
      <c r="D51" s="88" t="s">
        <v>680</v>
      </c>
      <c r="E51" s="88" t="s">
        <v>132</v>
      </c>
      <c r="F51" s="101">
        <v>44964</v>
      </c>
      <c r="G51" s="90">
        <v>130164.89531800002</v>
      </c>
      <c r="H51" s="102">
        <v>-11.540084</v>
      </c>
      <c r="I51" s="90">
        <v>-15.021138242000005</v>
      </c>
      <c r="J51" s="91">
        <f t="shared" si="0"/>
        <v>2.5190458374307886E-2</v>
      </c>
      <c r="K51" s="91">
        <f>I51/'סכום נכסי הקרן'!$C$42</f>
        <v>-1.1700720424518195E-4</v>
      </c>
    </row>
    <row r="52" spans="2:11">
      <c r="B52" s="86" t="s">
        <v>2283</v>
      </c>
      <c r="C52" s="87" t="s">
        <v>2285</v>
      </c>
      <c r="D52" s="88" t="s">
        <v>680</v>
      </c>
      <c r="E52" s="88" t="s">
        <v>132</v>
      </c>
      <c r="F52" s="101">
        <v>44964</v>
      </c>
      <c r="G52" s="90">
        <v>45497.961756000004</v>
      </c>
      <c r="H52" s="102">
        <v>-11.540084</v>
      </c>
      <c r="I52" s="90">
        <v>-5.2505030010000011</v>
      </c>
      <c r="J52" s="91">
        <f t="shared" si="0"/>
        <v>8.8050968681624309E-3</v>
      </c>
      <c r="K52" s="91">
        <f>I52/'סכום נכסי הקרן'!$C$42</f>
        <v>-4.0898809872490069E-5</v>
      </c>
    </row>
    <row r="53" spans="2:11">
      <c r="B53" s="86" t="s">
        <v>2286</v>
      </c>
      <c r="C53" s="87" t="s">
        <v>2287</v>
      </c>
      <c r="D53" s="88" t="s">
        <v>680</v>
      </c>
      <c r="E53" s="88" t="s">
        <v>132</v>
      </c>
      <c r="F53" s="101">
        <v>44964</v>
      </c>
      <c r="G53" s="90">
        <v>19917.571452000004</v>
      </c>
      <c r="H53" s="102">
        <v>-11.504263999999999</v>
      </c>
      <c r="I53" s="90">
        <v>-2.2913700090000004</v>
      </c>
      <c r="J53" s="91">
        <f t="shared" si="0"/>
        <v>3.842628960730923E-3</v>
      </c>
      <c r="K53" s="91">
        <f>I53/'סכום נכסי הקרן'!$C$42</f>
        <v>-1.7848633993308494E-5</v>
      </c>
    </row>
    <row r="54" spans="2:11">
      <c r="B54" s="86" t="s">
        <v>2286</v>
      </c>
      <c r="C54" s="87" t="s">
        <v>2288</v>
      </c>
      <c r="D54" s="88" t="s">
        <v>680</v>
      </c>
      <c r="E54" s="88" t="s">
        <v>132</v>
      </c>
      <c r="F54" s="101">
        <v>44964</v>
      </c>
      <c r="G54" s="90">
        <v>45512.577654000008</v>
      </c>
      <c r="H54" s="102">
        <v>-11.504263999999999</v>
      </c>
      <c r="I54" s="90">
        <v>-5.2358871030000014</v>
      </c>
      <c r="J54" s="91">
        <f t="shared" si="0"/>
        <v>8.7805859979313942E-3</v>
      </c>
      <c r="K54" s="91">
        <f>I54/'סכום נכסי הקרן'!$C$42</f>
        <v>-4.0784959288402445E-5</v>
      </c>
    </row>
    <row r="55" spans="2:11">
      <c r="B55" s="86" t="s">
        <v>2286</v>
      </c>
      <c r="C55" s="87" t="s">
        <v>2289</v>
      </c>
      <c r="D55" s="88" t="s">
        <v>680</v>
      </c>
      <c r="E55" s="88" t="s">
        <v>132</v>
      </c>
      <c r="F55" s="101">
        <v>44964</v>
      </c>
      <c r="G55" s="90">
        <v>16611.060856000004</v>
      </c>
      <c r="H55" s="102">
        <v>-11.504263999999999</v>
      </c>
      <c r="I55" s="90">
        <v>-1.9109803000000001</v>
      </c>
      <c r="J55" s="91">
        <f t="shared" si="0"/>
        <v>3.2047151770878686E-3</v>
      </c>
      <c r="K55" s="91">
        <f>I55/'סכום נכסי הקרן'!$C$42</f>
        <v>-1.488558714182021E-5</v>
      </c>
    </row>
    <row r="56" spans="2:11">
      <c r="B56" s="86" t="s">
        <v>2290</v>
      </c>
      <c r="C56" s="87" t="s">
        <v>2291</v>
      </c>
      <c r="D56" s="88" t="s">
        <v>680</v>
      </c>
      <c r="E56" s="88" t="s">
        <v>132</v>
      </c>
      <c r="F56" s="101">
        <v>44964</v>
      </c>
      <c r="G56" s="90">
        <v>136573.60834800004</v>
      </c>
      <c r="H56" s="102">
        <v>-11.474974</v>
      </c>
      <c r="I56" s="90">
        <v>-15.671785922000002</v>
      </c>
      <c r="J56" s="91">
        <f t="shared" si="0"/>
        <v>2.6281594947004633E-2</v>
      </c>
      <c r="K56" s="91">
        <f>I56/'סכום נכסי הקרן'!$C$42</f>
        <v>-1.2207542642374817E-4</v>
      </c>
    </row>
    <row r="57" spans="2:11">
      <c r="B57" s="86" t="s">
        <v>2292</v>
      </c>
      <c r="C57" s="87" t="s">
        <v>2293</v>
      </c>
      <c r="D57" s="88" t="s">
        <v>680</v>
      </c>
      <c r="E57" s="88" t="s">
        <v>132</v>
      </c>
      <c r="F57" s="101">
        <v>44964</v>
      </c>
      <c r="G57" s="90">
        <v>34892.383533000007</v>
      </c>
      <c r="H57" s="102">
        <v>-11.392704</v>
      </c>
      <c r="I57" s="90">
        <v>-3.9751861430000006</v>
      </c>
      <c r="J57" s="91">
        <f t="shared" si="0"/>
        <v>6.6663896871262821E-3</v>
      </c>
      <c r="K57" s="91">
        <f>I57/'סכום נכסי הקרן'!$C$42</f>
        <v>-3.0964725139543657E-5</v>
      </c>
    </row>
    <row r="58" spans="2:11">
      <c r="B58" s="86" t="s">
        <v>2294</v>
      </c>
      <c r="C58" s="87" t="s">
        <v>2295</v>
      </c>
      <c r="D58" s="88" t="s">
        <v>680</v>
      </c>
      <c r="E58" s="88" t="s">
        <v>132</v>
      </c>
      <c r="F58" s="101">
        <v>44956</v>
      </c>
      <c r="G58" s="90">
        <v>44876.027700000006</v>
      </c>
      <c r="H58" s="102">
        <v>-11.39711</v>
      </c>
      <c r="I58" s="90">
        <v>-5.1145700300000012</v>
      </c>
      <c r="J58" s="91">
        <f t="shared" si="0"/>
        <v>8.5771371894413344E-3</v>
      </c>
      <c r="K58" s="91">
        <f>I58/'סכום נכסי הקרן'!$C$42</f>
        <v>-3.9839959561334575E-5</v>
      </c>
    </row>
    <row r="59" spans="2:11">
      <c r="B59" s="86" t="s">
        <v>2296</v>
      </c>
      <c r="C59" s="87" t="s">
        <v>2297</v>
      </c>
      <c r="D59" s="88" t="s">
        <v>680</v>
      </c>
      <c r="E59" s="88" t="s">
        <v>132</v>
      </c>
      <c r="F59" s="101">
        <v>44956</v>
      </c>
      <c r="G59" s="90">
        <v>19944.901200000004</v>
      </c>
      <c r="H59" s="102">
        <v>-11.39711</v>
      </c>
      <c r="I59" s="90">
        <v>-2.2731422360000004</v>
      </c>
      <c r="J59" s="91">
        <f t="shared" si="0"/>
        <v>3.8120609738303713E-3</v>
      </c>
      <c r="K59" s="91">
        <f>I59/'סכום נכסי הקרן'!$C$42</f>
        <v>-1.7706648697388479E-5</v>
      </c>
    </row>
    <row r="60" spans="2:11">
      <c r="B60" s="86" t="s">
        <v>2298</v>
      </c>
      <c r="C60" s="87" t="s">
        <v>2299</v>
      </c>
      <c r="D60" s="88" t="s">
        <v>680</v>
      </c>
      <c r="E60" s="88" t="s">
        <v>132</v>
      </c>
      <c r="F60" s="101">
        <v>44957</v>
      </c>
      <c r="G60" s="90">
        <v>154663.11432000002</v>
      </c>
      <c r="H60" s="102">
        <v>-11.327669999999999</v>
      </c>
      <c r="I60" s="90">
        <v>-17.519727588000006</v>
      </c>
      <c r="J60" s="91">
        <f t="shared" si="0"/>
        <v>2.9380594294827974E-2</v>
      </c>
      <c r="K60" s="91">
        <f>I60/'סכום נכסי הקרן'!$C$42</f>
        <v>-1.3646997392496702E-4</v>
      </c>
    </row>
    <row r="61" spans="2:11">
      <c r="B61" s="86" t="s">
        <v>2300</v>
      </c>
      <c r="C61" s="87" t="s">
        <v>2301</v>
      </c>
      <c r="D61" s="88" t="s">
        <v>680</v>
      </c>
      <c r="E61" s="88" t="s">
        <v>132</v>
      </c>
      <c r="F61" s="101">
        <v>44964</v>
      </c>
      <c r="G61" s="90">
        <v>148251.58920000002</v>
      </c>
      <c r="H61" s="102">
        <v>-11.292088</v>
      </c>
      <c r="I61" s="90">
        <v>-16.740699215999999</v>
      </c>
      <c r="J61" s="91">
        <f t="shared" si="0"/>
        <v>2.8074163220090851E-2</v>
      </c>
      <c r="K61" s="91">
        <f>I61/'סכום נכסי הקרן'!$C$42</f>
        <v>-1.3040172993660334E-4</v>
      </c>
    </row>
    <row r="62" spans="2:11">
      <c r="B62" s="86" t="s">
        <v>2300</v>
      </c>
      <c r="C62" s="87" t="s">
        <v>2302</v>
      </c>
      <c r="D62" s="88" t="s">
        <v>680</v>
      </c>
      <c r="E62" s="88" t="s">
        <v>132</v>
      </c>
      <c r="F62" s="101">
        <v>44964</v>
      </c>
      <c r="G62" s="90">
        <v>194973.29645300002</v>
      </c>
      <c r="H62" s="102">
        <v>-11.292088</v>
      </c>
      <c r="I62" s="90">
        <v>-22.016555296</v>
      </c>
      <c r="J62" s="91">
        <f t="shared" si="0"/>
        <v>3.6921777217842323E-2</v>
      </c>
      <c r="K62" s="91">
        <f>I62/'סכום נכסי הקרן'!$C$42</f>
        <v>-1.7149802769882621E-4</v>
      </c>
    </row>
    <row r="63" spans="2:11">
      <c r="B63" s="86" t="s">
        <v>2303</v>
      </c>
      <c r="C63" s="87" t="s">
        <v>2304</v>
      </c>
      <c r="D63" s="88" t="s">
        <v>680</v>
      </c>
      <c r="E63" s="88" t="s">
        <v>132</v>
      </c>
      <c r="F63" s="101">
        <v>44956</v>
      </c>
      <c r="G63" s="90">
        <v>45920.082222000005</v>
      </c>
      <c r="H63" s="102">
        <v>-11.283555</v>
      </c>
      <c r="I63" s="90">
        <v>-5.1814176800000009</v>
      </c>
      <c r="J63" s="91">
        <f t="shared" si="0"/>
        <v>8.6892407409576208E-3</v>
      </c>
      <c r="K63" s="91">
        <f>I63/'סכום נכסי הקרן'!$C$42</f>
        <v>-4.0360669544216605E-5</v>
      </c>
    </row>
    <row r="64" spans="2:11">
      <c r="B64" s="86" t="s">
        <v>2305</v>
      </c>
      <c r="C64" s="87" t="s">
        <v>2306</v>
      </c>
      <c r="D64" s="88" t="s">
        <v>680</v>
      </c>
      <c r="E64" s="88" t="s">
        <v>132</v>
      </c>
      <c r="F64" s="101">
        <v>44956</v>
      </c>
      <c r="G64" s="90">
        <v>35938.502323000008</v>
      </c>
      <c r="H64" s="102">
        <v>-11.280314000000001</v>
      </c>
      <c r="I64" s="90">
        <v>-4.0539758610000005</v>
      </c>
      <c r="J64" s="91">
        <f t="shared" si="0"/>
        <v>6.7985200942650018E-3</v>
      </c>
      <c r="K64" s="91">
        <f>I64/'סכום נכסי הקרן'!$C$42</f>
        <v>-3.1578457899200282E-5</v>
      </c>
    </row>
    <row r="65" spans="2:11">
      <c r="B65" s="86" t="s">
        <v>2307</v>
      </c>
      <c r="C65" s="87" t="s">
        <v>2308</v>
      </c>
      <c r="D65" s="88" t="s">
        <v>680</v>
      </c>
      <c r="E65" s="88" t="s">
        <v>132</v>
      </c>
      <c r="F65" s="101">
        <v>44972</v>
      </c>
      <c r="G65" s="90">
        <v>81104.946720000022</v>
      </c>
      <c r="H65" s="102">
        <v>-9.4944570000000006</v>
      </c>
      <c r="I65" s="90">
        <v>-7.700474454000001</v>
      </c>
      <c r="J65" s="91">
        <f t="shared" si="0"/>
        <v>1.2913700551236043E-2</v>
      </c>
      <c r="K65" s="91">
        <f>I65/'סכום נכסי הקרן'!$C$42</f>
        <v>-5.9982870319687442E-5</v>
      </c>
    </row>
    <row r="66" spans="2:11">
      <c r="B66" s="86" t="s">
        <v>2309</v>
      </c>
      <c r="C66" s="87" t="s">
        <v>2310</v>
      </c>
      <c r="D66" s="88" t="s">
        <v>680</v>
      </c>
      <c r="E66" s="88" t="s">
        <v>132</v>
      </c>
      <c r="F66" s="101">
        <v>44972</v>
      </c>
      <c r="G66" s="90">
        <v>46372.258200000004</v>
      </c>
      <c r="H66" s="102">
        <v>-9.4317100000000007</v>
      </c>
      <c r="I66" s="90">
        <v>-4.3736967540000009</v>
      </c>
      <c r="J66" s="91">
        <f t="shared" si="0"/>
        <v>7.3346922349349954E-3</v>
      </c>
      <c r="K66" s="91">
        <f>I66/'סכום נכסי הקרן'!$C$42</f>
        <v>-3.4068924814956596E-5</v>
      </c>
    </row>
    <row r="67" spans="2:11">
      <c r="B67" s="86" t="s">
        <v>2311</v>
      </c>
      <c r="C67" s="87" t="s">
        <v>2312</v>
      </c>
      <c r="D67" s="88" t="s">
        <v>680</v>
      </c>
      <c r="E67" s="88" t="s">
        <v>132</v>
      </c>
      <c r="F67" s="101">
        <v>44972</v>
      </c>
      <c r="G67" s="90">
        <v>50749.016100000001</v>
      </c>
      <c r="H67" s="102">
        <v>-9.4003630000000005</v>
      </c>
      <c r="I67" s="90">
        <v>-4.7705916550000005</v>
      </c>
      <c r="J67" s="91">
        <f t="shared" si="0"/>
        <v>8.0002852360472974E-3</v>
      </c>
      <c r="K67" s="91">
        <f>I67/'סכום נכסי הקרן'!$C$42</f>
        <v>-3.7160538912171307E-5</v>
      </c>
    </row>
    <row r="68" spans="2:11">
      <c r="B68" s="86" t="s">
        <v>2311</v>
      </c>
      <c r="C68" s="87" t="s">
        <v>2313</v>
      </c>
      <c r="D68" s="88" t="s">
        <v>680</v>
      </c>
      <c r="E68" s="88" t="s">
        <v>132</v>
      </c>
      <c r="F68" s="101">
        <v>44972</v>
      </c>
      <c r="G68" s="90">
        <v>33859.348640000004</v>
      </c>
      <c r="H68" s="102">
        <v>-9.4003630000000005</v>
      </c>
      <c r="I68" s="90">
        <v>-3.1829016299999999</v>
      </c>
      <c r="J68" s="91">
        <f t="shared" si="0"/>
        <v>5.3377280555109412E-3</v>
      </c>
      <c r="K68" s="91">
        <f>I68/'סכום נכסי הקרן'!$C$42</f>
        <v>-2.4793222398580761E-5</v>
      </c>
    </row>
    <row r="69" spans="2:11">
      <c r="B69" s="86" t="s">
        <v>2314</v>
      </c>
      <c r="C69" s="87" t="s">
        <v>2315</v>
      </c>
      <c r="D69" s="88" t="s">
        <v>680</v>
      </c>
      <c r="E69" s="88" t="s">
        <v>132</v>
      </c>
      <c r="F69" s="101">
        <v>44972</v>
      </c>
      <c r="G69" s="90">
        <v>10151.547672000002</v>
      </c>
      <c r="H69" s="102">
        <v>-9.3815629999999999</v>
      </c>
      <c r="I69" s="90">
        <v>-0.95237387900000026</v>
      </c>
      <c r="J69" s="91">
        <f t="shared" si="0"/>
        <v>1.5971316000972621E-3</v>
      </c>
      <c r="K69" s="91">
        <f>I69/'סכום נכסי הקרן'!$C$42</f>
        <v>-7.4185193680164258E-6</v>
      </c>
    </row>
    <row r="70" spans="2:11">
      <c r="B70" s="86" t="s">
        <v>2316</v>
      </c>
      <c r="C70" s="87" t="s">
        <v>2317</v>
      </c>
      <c r="D70" s="88" t="s">
        <v>680</v>
      </c>
      <c r="E70" s="88" t="s">
        <v>132</v>
      </c>
      <c r="F70" s="101">
        <v>44973</v>
      </c>
      <c r="G70" s="90">
        <v>50908.924200000009</v>
      </c>
      <c r="H70" s="102">
        <v>-9.0248799999999996</v>
      </c>
      <c r="I70" s="90">
        <v>-4.5944693530000009</v>
      </c>
      <c r="J70" s="91">
        <f t="shared" si="0"/>
        <v>7.7049280237081368E-3</v>
      </c>
      <c r="K70" s="91">
        <f>I70/'סכום נכסי הקרן'!$C$42</f>
        <v>-3.5788633679009578E-5</v>
      </c>
    </row>
    <row r="71" spans="2:11">
      <c r="B71" s="86" t="s">
        <v>2318</v>
      </c>
      <c r="C71" s="87" t="s">
        <v>2319</v>
      </c>
      <c r="D71" s="88" t="s">
        <v>680</v>
      </c>
      <c r="E71" s="88" t="s">
        <v>132</v>
      </c>
      <c r="F71" s="101">
        <v>44973</v>
      </c>
      <c r="G71" s="90">
        <v>126268.55281900002</v>
      </c>
      <c r="H71" s="102">
        <v>-9.0124289999999991</v>
      </c>
      <c r="I71" s="90">
        <v>-11.379863193</v>
      </c>
      <c r="J71" s="91">
        <f t="shared" si="0"/>
        <v>1.9084037803943198E-2</v>
      </c>
      <c r="K71" s="91">
        <f>I71/'סכום נכסי הקרן'!$C$42</f>
        <v>-8.864348063734298E-5</v>
      </c>
    </row>
    <row r="72" spans="2:11">
      <c r="B72" s="86" t="s">
        <v>2320</v>
      </c>
      <c r="C72" s="87" t="s">
        <v>2321</v>
      </c>
      <c r="D72" s="88" t="s">
        <v>680</v>
      </c>
      <c r="E72" s="88" t="s">
        <v>132</v>
      </c>
      <c r="F72" s="101">
        <v>44977</v>
      </c>
      <c r="G72" s="90">
        <v>88862.297657000017</v>
      </c>
      <c r="H72" s="102">
        <v>-8.6751989999999992</v>
      </c>
      <c r="I72" s="90">
        <v>-7.7089807510000012</v>
      </c>
      <c r="J72" s="91">
        <f t="shared" si="0"/>
        <v>1.2927965616708836E-2</v>
      </c>
      <c r="K72" s="91">
        <f>I72/'סכום נכסי הקרן'!$C$42</f>
        <v>-6.0049130147299331E-5</v>
      </c>
    </row>
    <row r="73" spans="2:11">
      <c r="B73" s="86" t="s">
        <v>2322</v>
      </c>
      <c r="C73" s="87" t="s">
        <v>2323</v>
      </c>
      <c r="D73" s="88" t="s">
        <v>680</v>
      </c>
      <c r="E73" s="88" t="s">
        <v>132</v>
      </c>
      <c r="F73" s="101">
        <v>44977</v>
      </c>
      <c r="G73" s="90">
        <v>80100.540239000009</v>
      </c>
      <c r="H73" s="102">
        <v>-8.63809</v>
      </c>
      <c r="I73" s="90">
        <v>-6.9191568280000011</v>
      </c>
      <c r="J73" s="91">
        <f t="shared" si="0"/>
        <v>1.1603430396086635E-2</v>
      </c>
      <c r="K73" s="91">
        <f>I73/'סכום נכסי הקרן'!$C$42</f>
        <v>-5.3896794179989357E-5</v>
      </c>
    </row>
    <row r="74" spans="2:11">
      <c r="B74" s="86" t="s">
        <v>2324</v>
      </c>
      <c r="C74" s="87" t="s">
        <v>2325</v>
      </c>
      <c r="D74" s="88" t="s">
        <v>680</v>
      </c>
      <c r="E74" s="88" t="s">
        <v>132</v>
      </c>
      <c r="F74" s="101">
        <v>45013</v>
      </c>
      <c r="G74" s="90">
        <v>51126.9807</v>
      </c>
      <c r="H74" s="102">
        <v>-8.4818820000000006</v>
      </c>
      <c r="I74" s="90">
        <v>-4.3365303190000013</v>
      </c>
      <c r="J74" s="91">
        <f t="shared" si="0"/>
        <v>7.2723640998292862E-3</v>
      </c>
      <c r="K74" s="91">
        <f>I74/'סכום נכסי הקרן'!$C$42</f>
        <v>-3.3779416750983728E-5</v>
      </c>
    </row>
    <row r="75" spans="2:11">
      <c r="B75" s="86" t="s">
        <v>2324</v>
      </c>
      <c r="C75" s="87" t="s">
        <v>2326</v>
      </c>
      <c r="D75" s="88" t="s">
        <v>680</v>
      </c>
      <c r="E75" s="88" t="s">
        <v>132</v>
      </c>
      <c r="F75" s="101">
        <v>45013</v>
      </c>
      <c r="G75" s="90">
        <v>12791.821380000001</v>
      </c>
      <c r="H75" s="102">
        <v>-8.4818820000000006</v>
      </c>
      <c r="I75" s="90">
        <v>-1.0849872320000002</v>
      </c>
      <c r="J75" s="91">
        <f t="shared" si="0"/>
        <v>1.8195242773235063E-3</v>
      </c>
      <c r="K75" s="91">
        <f>I75/'סכום נכסי הקרן'!$C$42</f>
        <v>-8.4515115041731739E-6</v>
      </c>
    </row>
    <row r="76" spans="2:11">
      <c r="B76" s="86" t="s">
        <v>2327</v>
      </c>
      <c r="C76" s="87" t="s">
        <v>2328</v>
      </c>
      <c r="D76" s="88" t="s">
        <v>680</v>
      </c>
      <c r="E76" s="88" t="s">
        <v>132</v>
      </c>
      <c r="F76" s="101">
        <v>45013</v>
      </c>
      <c r="G76" s="90">
        <v>17398.001280000004</v>
      </c>
      <c r="H76" s="102">
        <v>-8.3894260000000003</v>
      </c>
      <c r="I76" s="90">
        <v>-1.4595924670000002</v>
      </c>
      <c r="J76" s="91">
        <f t="shared" ref="J76:J139" si="1">IFERROR(I76/$I$11,0)</f>
        <v>2.4477374943938589E-3</v>
      </c>
      <c r="K76" s="91">
        <f>I76/'סכום נכסי הקרן'!$C$42</f>
        <v>-1.1369500176989183E-5</v>
      </c>
    </row>
    <row r="77" spans="2:11">
      <c r="B77" s="86" t="s">
        <v>2329</v>
      </c>
      <c r="C77" s="87" t="s">
        <v>2330</v>
      </c>
      <c r="D77" s="88" t="s">
        <v>680</v>
      </c>
      <c r="E77" s="88" t="s">
        <v>132</v>
      </c>
      <c r="F77" s="101">
        <v>45013</v>
      </c>
      <c r="G77" s="90">
        <v>20491.496160000002</v>
      </c>
      <c r="H77" s="102">
        <v>-8.2663960000000003</v>
      </c>
      <c r="I77" s="90">
        <v>-1.6939082480000005</v>
      </c>
      <c r="J77" s="91">
        <f t="shared" si="1"/>
        <v>2.8406852079845735E-3</v>
      </c>
      <c r="K77" s="91">
        <f>I77/'סכום נכסי הקרן'!$C$42</f>
        <v>-1.3194703700426427E-5</v>
      </c>
    </row>
    <row r="78" spans="2:11">
      <c r="B78" s="86" t="s">
        <v>2331</v>
      </c>
      <c r="C78" s="87" t="s">
        <v>2332</v>
      </c>
      <c r="D78" s="88" t="s">
        <v>680</v>
      </c>
      <c r="E78" s="88" t="s">
        <v>132</v>
      </c>
      <c r="F78" s="101">
        <v>45014</v>
      </c>
      <c r="G78" s="90">
        <v>17427.656964000005</v>
      </c>
      <c r="H78" s="102">
        <v>-8.1790500000000002</v>
      </c>
      <c r="I78" s="90">
        <v>-1.425416762</v>
      </c>
      <c r="J78" s="91">
        <f t="shared" si="1"/>
        <v>2.3904248153980689E-3</v>
      </c>
      <c r="K78" s="91">
        <f>I78/'סכום נכסי הקרן'!$C$42</f>
        <v>-1.1103288413890085E-5</v>
      </c>
    </row>
    <row r="79" spans="2:11">
      <c r="B79" s="86" t="s">
        <v>2331</v>
      </c>
      <c r="C79" s="87" t="s">
        <v>2333</v>
      </c>
      <c r="D79" s="88" t="s">
        <v>680</v>
      </c>
      <c r="E79" s="88" t="s">
        <v>132</v>
      </c>
      <c r="F79" s="101">
        <v>45014</v>
      </c>
      <c r="G79" s="90">
        <v>21374.259400000003</v>
      </c>
      <c r="H79" s="102">
        <v>-8.1790500000000002</v>
      </c>
      <c r="I79" s="90">
        <v>-1.7482113450000001</v>
      </c>
      <c r="J79" s="91">
        <f t="shared" si="1"/>
        <v>2.9317515361506844E-3</v>
      </c>
      <c r="K79" s="91">
        <f>I79/'סכום נכסי הקרן'!$C$42</f>
        <v>-1.361769784770477E-5</v>
      </c>
    </row>
    <row r="80" spans="2:11">
      <c r="B80" s="86" t="s">
        <v>2334</v>
      </c>
      <c r="C80" s="87" t="s">
        <v>2335</v>
      </c>
      <c r="D80" s="88" t="s">
        <v>680</v>
      </c>
      <c r="E80" s="88" t="s">
        <v>132</v>
      </c>
      <c r="F80" s="101">
        <v>45012</v>
      </c>
      <c r="G80" s="90">
        <v>71791.46835000001</v>
      </c>
      <c r="H80" s="102">
        <v>-8.1382340000000006</v>
      </c>
      <c r="I80" s="90">
        <v>-5.8425575980000009</v>
      </c>
      <c r="J80" s="91">
        <f t="shared" si="1"/>
        <v>9.7979728034457737E-3</v>
      </c>
      <c r="K80" s="91">
        <f>I80/'סכום נכסי הקרן'!$C$42</f>
        <v>-4.5510621044148274E-5</v>
      </c>
    </row>
    <row r="81" spans="2:11">
      <c r="B81" s="86" t="s">
        <v>2336</v>
      </c>
      <c r="C81" s="87" t="s">
        <v>2337</v>
      </c>
      <c r="D81" s="88" t="s">
        <v>680</v>
      </c>
      <c r="E81" s="88" t="s">
        <v>132</v>
      </c>
      <c r="F81" s="101">
        <v>45014</v>
      </c>
      <c r="G81" s="90">
        <v>87187.710960000011</v>
      </c>
      <c r="H81" s="102">
        <v>-8.1177240000000008</v>
      </c>
      <c r="I81" s="90">
        <v>-7.0776576700000016</v>
      </c>
      <c r="J81" s="91">
        <f t="shared" si="1"/>
        <v>1.1869236408811417E-2</v>
      </c>
      <c r="K81" s="91">
        <f>I81/'סכום נכסי הקרן'!$C$42</f>
        <v>-5.513143699427838E-5</v>
      </c>
    </row>
    <row r="82" spans="2:11">
      <c r="B82" s="86" t="s">
        <v>2338</v>
      </c>
      <c r="C82" s="87" t="s">
        <v>2339</v>
      </c>
      <c r="D82" s="88" t="s">
        <v>680</v>
      </c>
      <c r="E82" s="88" t="s">
        <v>132</v>
      </c>
      <c r="F82" s="101">
        <v>45012</v>
      </c>
      <c r="G82" s="90">
        <v>30789.577800000003</v>
      </c>
      <c r="H82" s="102">
        <v>-8.0616489999999992</v>
      </c>
      <c r="I82" s="90">
        <v>-2.4821476060000003</v>
      </c>
      <c r="J82" s="91">
        <f t="shared" si="1"/>
        <v>4.1625631120951485E-3</v>
      </c>
      <c r="K82" s="91">
        <f>I82/'סכום נכסי הקרן'!$C$42</f>
        <v>-1.9334696693615008E-5</v>
      </c>
    </row>
    <row r="83" spans="2:11">
      <c r="B83" s="86" t="s">
        <v>2340</v>
      </c>
      <c r="C83" s="87" t="s">
        <v>2341</v>
      </c>
      <c r="D83" s="88" t="s">
        <v>680</v>
      </c>
      <c r="E83" s="88" t="s">
        <v>132</v>
      </c>
      <c r="F83" s="101">
        <v>45090</v>
      </c>
      <c r="G83" s="90">
        <v>87410.128590000008</v>
      </c>
      <c r="H83" s="102">
        <v>-7.7926339999999996</v>
      </c>
      <c r="I83" s="90">
        <v>-6.8115514580000012</v>
      </c>
      <c r="J83" s="91">
        <f t="shared" si="1"/>
        <v>1.1422976122238205E-2</v>
      </c>
      <c r="K83" s="91">
        <f>I83/'סכום נכסי הקרן'!$C$42</f>
        <v>-5.3058601807172746E-5</v>
      </c>
    </row>
    <row r="84" spans="2:11">
      <c r="B84" s="86" t="s">
        <v>2342</v>
      </c>
      <c r="C84" s="87" t="s">
        <v>2343</v>
      </c>
      <c r="D84" s="88" t="s">
        <v>680</v>
      </c>
      <c r="E84" s="88" t="s">
        <v>132</v>
      </c>
      <c r="F84" s="101">
        <v>45090</v>
      </c>
      <c r="G84" s="90">
        <v>36043.285740000007</v>
      </c>
      <c r="H84" s="102">
        <v>-7.6404709999999998</v>
      </c>
      <c r="I84" s="90">
        <v>-2.7538766319999999</v>
      </c>
      <c r="J84" s="91">
        <f t="shared" si="1"/>
        <v>4.6182528613183628E-3</v>
      </c>
      <c r="K84" s="91">
        <f>I84/'סכום נכסי הקרן'!$C$42</f>
        <v>-2.1451330808307307E-5</v>
      </c>
    </row>
    <row r="85" spans="2:11">
      <c r="B85" s="86" t="s">
        <v>2344</v>
      </c>
      <c r="C85" s="87" t="s">
        <v>2345</v>
      </c>
      <c r="D85" s="88" t="s">
        <v>680</v>
      </c>
      <c r="E85" s="88" t="s">
        <v>132</v>
      </c>
      <c r="F85" s="101">
        <v>45090</v>
      </c>
      <c r="G85" s="90">
        <v>82738.382553000018</v>
      </c>
      <c r="H85" s="102">
        <v>-7.4887360000000003</v>
      </c>
      <c r="I85" s="90">
        <v>-6.196059066000001</v>
      </c>
      <c r="J85" s="91">
        <f t="shared" si="1"/>
        <v>1.0390794989850542E-2</v>
      </c>
      <c r="K85" s="91">
        <f>I85/'סכום נכסי הקרן'!$C$42</f>
        <v>-4.826422185660844E-5</v>
      </c>
    </row>
    <row r="86" spans="2:11">
      <c r="B86" s="86" t="s">
        <v>2344</v>
      </c>
      <c r="C86" s="87" t="s">
        <v>2346</v>
      </c>
      <c r="D86" s="88" t="s">
        <v>680</v>
      </c>
      <c r="E86" s="88" t="s">
        <v>132</v>
      </c>
      <c r="F86" s="101">
        <v>45090</v>
      </c>
      <c r="G86" s="90">
        <v>17201.247440000003</v>
      </c>
      <c r="H86" s="102">
        <v>-7.4887360000000003</v>
      </c>
      <c r="I86" s="90">
        <v>-1.2881560150000002</v>
      </c>
      <c r="J86" s="91">
        <f t="shared" si="1"/>
        <v>2.1602384554814764E-3</v>
      </c>
      <c r="K86" s="91">
        <f>I86/'סכום נכסי הקרן'!$C$42</f>
        <v>-1.003409538734772E-5</v>
      </c>
    </row>
    <row r="87" spans="2:11">
      <c r="B87" s="86" t="s">
        <v>2347</v>
      </c>
      <c r="C87" s="87" t="s">
        <v>2348</v>
      </c>
      <c r="D87" s="88" t="s">
        <v>680</v>
      </c>
      <c r="E87" s="88" t="s">
        <v>132</v>
      </c>
      <c r="F87" s="101">
        <v>44993</v>
      </c>
      <c r="G87" s="90">
        <v>82546.605750000017</v>
      </c>
      <c r="H87" s="102">
        <v>-7.4786109999999999</v>
      </c>
      <c r="I87" s="90">
        <v>-6.1733397590000001</v>
      </c>
      <c r="J87" s="91">
        <f t="shared" si="1"/>
        <v>1.0352694697578654E-2</v>
      </c>
      <c r="K87" s="91">
        <f>I87/'סכום נכסי הקרן'!$C$42</f>
        <v>-4.808724974226991E-5</v>
      </c>
    </row>
    <row r="88" spans="2:11">
      <c r="B88" s="86" t="s">
        <v>2349</v>
      </c>
      <c r="C88" s="87" t="s">
        <v>2350</v>
      </c>
      <c r="D88" s="88" t="s">
        <v>680</v>
      </c>
      <c r="E88" s="88" t="s">
        <v>132</v>
      </c>
      <c r="F88" s="101">
        <v>45019</v>
      </c>
      <c r="G88" s="90">
        <v>87854.963850000015</v>
      </c>
      <c r="H88" s="102">
        <v>-7.2914320000000004</v>
      </c>
      <c r="I88" s="90">
        <v>-6.405884760000002</v>
      </c>
      <c r="J88" s="91">
        <f t="shared" si="1"/>
        <v>1.0742672811984448E-2</v>
      </c>
      <c r="K88" s="91">
        <f>I88/'סכום נכסי הקרן'!$C$42</f>
        <v>-4.9898659769249354E-5</v>
      </c>
    </row>
    <row r="89" spans="2:11">
      <c r="B89" s="86" t="s">
        <v>2349</v>
      </c>
      <c r="C89" s="87" t="s">
        <v>2351</v>
      </c>
      <c r="D89" s="88" t="s">
        <v>680</v>
      </c>
      <c r="E89" s="88" t="s">
        <v>132</v>
      </c>
      <c r="F89" s="101">
        <v>45019</v>
      </c>
      <c r="G89" s="90">
        <v>30170.076300000004</v>
      </c>
      <c r="H89" s="102">
        <v>-7.2914320000000004</v>
      </c>
      <c r="I89" s="90">
        <v>-2.1998305330000001</v>
      </c>
      <c r="J89" s="91">
        <f t="shared" si="1"/>
        <v>3.6891172013266676E-3</v>
      </c>
      <c r="K89" s="91">
        <f>I89/'סכום נכסי הקרן'!$C$42</f>
        <v>-1.7135586953046192E-5</v>
      </c>
    </row>
    <row r="90" spans="2:11">
      <c r="B90" s="86" t="s">
        <v>2352</v>
      </c>
      <c r="C90" s="87" t="s">
        <v>2353</v>
      </c>
      <c r="D90" s="88" t="s">
        <v>680</v>
      </c>
      <c r="E90" s="88" t="s">
        <v>132</v>
      </c>
      <c r="F90" s="101">
        <v>45019</v>
      </c>
      <c r="G90" s="90">
        <v>12936.579552000003</v>
      </c>
      <c r="H90" s="102">
        <v>-7.2371350000000003</v>
      </c>
      <c r="I90" s="90">
        <v>-0.93623766200000014</v>
      </c>
      <c r="J90" s="91">
        <f t="shared" si="1"/>
        <v>1.5700711539374124E-3</v>
      </c>
      <c r="K90" s="91">
        <f>I90/'סכום נכסי הקרן'!$C$42</f>
        <v>-7.2928262542293177E-6</v>
      </c>
    </row>
    <row r="91" spans="2:11">
      <c r="B91" s="86" t="s">
        <v>2352</v>
      </c>
      <c r="C91" s="87" t="s">
        <v>2354</v>
      </c>
      <c r="D91" s="88" t="s">
        <v>680</v>
      </c>
      <c r="E91" s="88" t="s">
        <v>132</v>
      </c>
      <c r="F91" s="101">
        <v>45019</v>
      </c>
      <c r="G91" s="90">
        <v>76821.278040000019</v>
      </c>
      <c r="H91" s="102">
        <v>-7.2371350000000003</v>
      </c>
      <c r="I91" s="90">
        <v>-5.5596592190000012</v>
      </c>
      <c r="J91" s="91">
        <f t="shared" si="1"/>
        <v>9.3235520421460077E-3</v>
      </c>
      <c r="K91" s="91">
        <f>I91/'סכום נכסי הקרן'!$C$42</f>
        <v>-4.3306983218638412E-5</v>
      </c>
    </row>
    <row r="92" spans="2:11">
      <c r="B92" s="86" t="s">
        <v>2352</v>
      </c>
      <c r="C92" s="87" t="s">
        <v>2355</v>
      </c>
      <c r="D92" s="88" t="s">
        <v>680</v>
      </c>
      <c r="E92" s="88" t="s">
        <v>132</v>
      </c>
      <c r="F92" s="101">
        <v>45019</v>
      </c>
      <c r="G92" s="90">
        <v>20682.222912000005</v>
      </c>
      <c r="H92" s="102">
        <v>-7.2371350000000003</v>
      </c>
      <c r="I92" s="90">
        <v>-1.4968002900000001</v>
      </c>
      <c r="J92" s="91">
        <f t="shared" si="1"/>
        <v>2.5101350372018611E-3</v>
      </c>
      <c r="K92" s="91">
        <f>I92/'סכום נכסי הקרן'!$C$42</f>
        <v>-1.1659330632920058E-5</v>
      </c>
    </row>
    <row r="93" spans="2:11">
      <c r="B93" s="86" t="s">
        <v>2356</v>
      </c>
      <c r="C93" s="87" t="s">
        <v>2357</v>
      </c>
      <c r="D93" s="88" t="s">
        <v>680</v>
      </c>
      <c r="E93" s="88" t="s">
        <v>132</v>
      </c>
      <c r="F93" s="101">
        <v>45091</v>
      </c>
      <c r="G93" s="90">
        <v>46587.398832000006</v>
      </c>
      <c r="H93" s="102">
        <v>-7.3895689999999998</v>
      </c>
      <c r="I93" s="90">
        <v>-3.4426078770000004</v>
      </c>
      <c r="J93" s="91">
        <f t="shared" si="1"/>
        <v>5.7732555967134501E-3</v>
      </c>
      <c r="K93" s="91">
        <f>I93/'סכום נכסי הקרן'!$C$42</f>
        <v>-2.681620503790655E-5</v>
      </c>
    </row>
    <row r="94" spans="2:11">
      <c r="B94" s="86" t="s">
        <v>2358</v>
      </c>
      <c r="C94" s="87" t="s">
        <v>2359</v>
      </c>
      <c r="D94" s="88" t="s">
        <v>680</v>
      </c>
      <c r="E94" s="88" t="s">
        <v>132</v>
      </c>
      <c r="F94" s="101">
        <v>45019</v>
      </c>
      <c r="G94" s="90">
        <v>10344.600360000002</v>
      </c>
      <c r="H94" s="102">
        <v>-7.2009670000000003</v>
      </c>
      <c r="I94" s="90">
        <v>-0.74491124100000017</v>
      </c>
      <c r="J94" s="91">
        <f t="shared" si="1"/>
        <v>1.2492166243765358E-3</v>
      </c>
      <c r="K94" s="91">
        <f>I94/'סכום נכסי הקרן'!$C$42</f>
        <v>-5.8024884876243558E-6</v>
      </c>
    </row>
    <row r="95" spans="2:11">
      <c r="B95" s="86" t="s">
        <v>2360</v>
      </c>
      <c r="C95" s="87" t="s">
        <v>2361</v>
      </c>
      <c r="D95" s="88" t="s">
        <v>680</v>
      </c>
      <c r="E95" s="88" t="s">
        <v>132</v>
      </c>
      <c r="F95" s="101">
        <v>45091</v>
      </c>
      <c r="G95" s="90">
        <v>38844.655200000008</v>
      </c>
      <c r="H95" s="102">
        <v>-7.3292380000000001</v>
      </c>
      <c r="I95" s="90">
        <v>-2.8470170560000008</v>
      </c>
      <c r="J95" s="91">
        <f t="shared" si="1"/>
        <v>4.7744494115356528E-3</v>
      </c>
      <c r="K95" s="91">
        <f>I95/'סכום נכסי הקרן'!$C$42</f>
        <v>-2.2176848438121753E-5</v>
      </c>
    </row>
    <row r="96" spans="2:11">
      <c r="B96" s="86" t="s">
        <v>2360</v>
      </c>
      <c r="C96" s="87" t="s">
        <v>2362</v>
      </c>
      <c r="D96" s="88" t="s">
        <v>680</v>
      </c>
      <c r="E96" s="88" t="s">
        <v>132</v>
      </c>
      <c r="F96" s="101">
        <v>45091</v>
      </c>
      <c r="G96" s="90">
        <v>113525.66592000001</v>
      </c>
      <c r="H96" s="102">
        <v>-7.3292380000000001</v>
      </c>
      <c r="I96" s="90">
        <v>-8.3205657450000015</v>
      </c>
      <c r="J96" s="91">
        <f t="shared" si="1"/>
        <v>1.3953594040168249E-2</v>
      </c>
      <c r="K96" s="91">
        <f>I96/'סכום נכסי הקרן'!$C$42</f>
        <v>-6.4813073408680194E-5</v>
      </c>
    </row>
    <row r="97" spans="2:11">
      <c r="B97" s="86" t="s">
        <v>2363</v>
      </c>
      <c r="C97" s="87" t="s">
        <v>2364</v>
      </c>
      <c r="D97" s="88" t="s">
        <v>680</v>
      </c>
      <c r="E97" s="88" t="s">
        <v>132</v>
      </c>
      <c r="F97" s="101">
        <v>45131</v>
      </c>
      <c r="G97" s="90">
        <v>94604.721600000019</v>
      </c>
      <c r="H97" s="102">
        <v>-6.7494379999999996</v>
      </c>
      <c r="I97" s="90">
        <v>-6.3852872210000005</v>
      </c>
      <c r="J97" s="91">
        <f t="shared" si="1"/>
        <v>1.0708130725996454E-2</v>
      </c>
      <c r="K97" s="91">
        <f>I97/'סכום נכסי הקרן'!$C$42</f>
        <v>-4.9738215173514088E-5</v>
      </c>
    </row>
    <row r="98" spans="2:11">
      <c r="B98" s="86" t="s">
        <v>2363</v>
      </c>
      <c r="C98" s="87" t="s">
        <v>2365</v>
      </c>
      <c r="D98" s="88" t="s">
        <v>680</v>
      </c>
      <c r="E98" s="88" t="s">
        <v>132</v>
      </c>
      <c r="F98" s="101">
        <v>45131</v>
      </c>
      <c r="G98" s="90">
        <v>37261.49472000001</v>
      </c>
      <c r="H98" s="102">
        <v>-6.7494379999999996</v>
      </c>
      <c r="I98" s="90">
        <v>-2.5149415590000004</v>
      </c>
      <c r="J98" s="91">
        <f t="shared" si="1"/>
        <v>4.2175585921091531E-3</v>
      </c>
      <c r="K98" s="91">
        <f>I98/'סכום נכסי הקרן'!$C$42</f>
        <v>-1.9590145295103081E-5</v>
      </c>
    </row>
    <row r="99" spans="2:11">
      <c r="B99" s="86" t="s">
        <v>2366</v>
      </c>
      <c r="C99" s="87" t="s">
        <v>2367</v>
      </c>
      <c r="D99" s="88" t="s">
        <v>680</v>
      </c>
      <c r="E99" s="88" t="s">
        <v>132</v>
      </c>
      <c r="F99" s="101">
        <v>45019</v>
      </c>
      <c r="G99" s="90">
        <v>96978.011256000013</v>
      </c>
      <c r="H99" s="102">
        <v>-7.1317139999999997</v>
      </c>
      <c r="I99" s="90">
        <v>-6.9161940370000012</v>
      </c>
      <c r="J99" s="91">
        <f t="shared" si="1"/>
        <v>1.1598461793697465E-2</v>
      </c>
      <c r="K99" s="91">
        <f>I99/'סכום נכסי הקרן'!$C$42</f>
        <v>-5.3873715510045199E-5</v>
      </c>
    </row>
    <row r="100" spans="2:11">
      <c r="B100" s="86" t="s">
        <v>2368</v>
      </c>
      <c r="C100" s="87" t="s">
        <v>2369</v>
      </c>
      <c r="D100" s="88" t="s">
        <v>680</v>
      </c>
      <c r="E100" s="88" t="s">
        <v>132</v>
      </c>
      <c r="F100" s="101">
        <v>44993</v>
      </c>
      <c r="G100" s="90">
        <v>29002.328578000004</v>
      </c>
      <c r="H100" s="102">
        <v>-7.1036210000000004</v>
      </c>
      <c r="I100" s="90">
        <v>-2.0602154890000004</v>
      </c>
      <c r="J100" s="91">
        <f t="shared" si="1"/>
        <v>3.4549826838454617E-3</v>
      </c>
      <c r="K100" s="91">
        <f>I100/'סכום נכסי הקרן'!$C$42</f>
        <v>-1.6048055122513426E-5</v>
      </c>
    </row>
    <row r="101" spans="2:11">
      <c r="B101" s="86" t="s">
        <v>2370</v>
      </c>
      <c r="C101" s="87" t="s">
        <v>2371</v>
      </c>
      <c r="D101" s="88" t="s">
        <v>680</v>
      </c>
      <c r="E101" s="88" t="s">
        <v>132</v>
      </c>
      <c r="F101" s="101">
        <v>45131</v>
      </c>
      <c r="G101" s="90">
        <v>125456.88920100001</v>
      </c>
      <c r="H101" s="102">
        <v>-6.6595570000000004</v>
      </c>
      <c r="I101" s="90">
        <v>-8.3548724870000015</v>
      </c>
      <c r="J101" s="91">
        <f t="shared" si="1"/>
        <v>1.4011126468296282E-2</v>
      </c>
      <c r="K101" s="91">
        <f>I101/'סכום נכסי הקרן'!$C$42</f>
        <v>-6.5080305884908732E-5</v>
      </c>
    </row>
    <row r="102" spans="2:11">
      <c r="B102" s="86" t="s">
        <v>2372</v>
      </c>
      <c r="C102" s="87" t="s">
        <v>2373</v>
      </c>
      <c r="D102" s="88" t="s">
        <v>680</v>
      </c>
      <c r="E102" s="88" t="s">
        <v>132</v>
      </c>
      <c r="F102" s="101">
        <v>45131</v>
      </c>
      <c r="G102" s="90">
        <v>37358.384026000007</v>
      </c>
      <c r="H102" s="102">
        <v>-6.6296299999999997</v>
      </c>
      <c r="I102" s="90">
        <v>-2.4767224970000008</v>
      </c>
      <c r="J102" s="91">
        <f t="shared" si="1"/>
        <v>4.153465200855742E-3</v>
      </c>
      <c r="K102" s="91">
        <f>I102/'סכום נכסי הקרן'!$C$42</f>
        <v>-1.9292437789756416E-5</v>
      </c>
    </row>
    <row r="103" spans="2:11">
      <c r="B103" s="86" t="s">
        <v>2374</v>
      </c>
      <c r="C103" s="87" t="s">
        <v>2375</v>
      </c>
      <c r="D103" s="88" t="s">
        <v>680</v>
      </c>
      <c r="E103" s="88" t="s">
        <v>132</v>
      </c>
      <c r="F103" s="101">
        <v>44993</v>
      </c>
      <c r="G103" s="90">
        <v>36283.438632000005</v>
      </c>
      <c r="H103" s="102">
        <v>-7.0135069999999997</v>
      </c>
      <c r="I103" s="90">
        <v>-2.5447414510000002</v>
      </c>
      <c r="J103" s="91">
        <f t="shared" si="1"/>
        <v>4.2675330299241209E-3</v>
      </c>
      <c r="K103" s="91">
        <f>I103/'סכום נכסי הקרן'!$C$42</f>
        <v>-1.9822271648882253E-5</v>
      </c>
    </row>
    <row r="104" spans="2:11">
      <c r="B104" s="86" t="s">
        <v>2376</v>
      </c>
      <c r="C104" s="87" t="s">
        <v>2377</v>
      </c>
      <c r="D104" s="88" t="s">
        <v>680</v>
      </c>
      <c r="E104" s="88" t="s">
        <v>132</v>
      </c>
      <c r="F104" s="101">
        <v>44993</v>
      </c>
      <c r="G104" s="90">
        <v>147865.92772300003</v>
      </c>
      <c r="H104" s="102">
        <v>-7.0105060000000003</v>
      </c>
      <c r="I104" s="90">
        <v>-10.366149219000002</v>
      </c>
      <c r="J104" s="91">
        <f t="shared" si="1"/>
        <v>1.7384038825563435E-2</v>
      </c>
      <c r="K104" s="91">
        <f>I104/'סכום נכסי הקרן'!$C$42</f>
        <v>-8.0747152403683089E-5</v>
      </c>
    </row>
    <row r="105" spans="2:11">
      <c r="B105" s="86" t="s">
        <v>2376</v>
      </c>
      <c r="C105" s="87" t="s">
        <v>2378</v>
      </c>
      <c r="D105" s="88" t="s">
        <v>680</v>
      </c>
      <c r="E105" s="88" t="s">
        <v>132</v>
      </c>
      <c r="F105" s="101">
        <v>44993</v>
      </c>
      <c r="G105" s="90">
        <v>85523.68145400002</v>
      </c>
      <c r="H105" s="102">
        <v>-7.0105060000000003</v>
      </c>
      <c r="I105" s="90">
        <v>-5.9956425210000006</v>
      </c>
      <c r="J105" s="91">
        <f t="shared" si="1"/>
        <v>1.0054696316566985E-2</v>
      </c>
      <c r="K105" s="91">
        <f>I105/'סכום נכסי הקרן'!$C$42</f>
        <v>-4.6703076540113003E-5</v>
      </c>
    </row>
    <row r="106" spans="2:11">
      <c r="B106" s="86" t="s">
        <v>2379</v>
      </c>
      <c r="C106" s="87" t="s">
        <v>2380</v>
      </c>
      <c r="D106" s="88" t="s">
        <v>680</v>
      </c>
      <c r="E106" s="88" t="s">
        <v>132</v>
      </c>
      <c r="F106" s="101">
        <v>44986</v>
      </c>
      <c r="G106" s="90">
        <v>124779.37124100002</v>
      </c>
      <c r="H106" s="102">
        <v>-7.0262739999999999</v>
      </c>
      <c r="I106" s="90">
        <v>-8.7673411000000012</v>
      </c>
      <c r="J106" s="91">
        <f t="shared" si="1"/>
        <v>1.470283659432609E-2</v>
      </c>
      <c r="K106" s="91">
        <f>I106/'סכום נכסי הקרן'!$C$42</f>
        <v>-6.8293231461418979E-5</v>
      </c>
    </row>
    <row r="107" spans="2:11">
      <c r="B107" s="86" t="s">
        <v>2379</v>
      </c>
      <c r="C107" s="87" t="s">
        <v>2381</v>
      </c>
      <c r="D107" s="88" t="s">
        <v>680</v>
      </c>
      <c r="E107" s="88" t="s">
        <v>132</v>
      </c>
      <c r="F107" s="101">
        <v>44986</v>
      </c>
      <c r="G107" s="90">
        <v>52879.050140000007</v>
      </c>
      <c r="H107" s="102">
        <v>-7.0262739999999999</v>
      </c>
      <c r="I107" s="90">
        <v>-3.7154271980000004</v>
      </c>
      <c r="J107" s="91">
        <f t="shared" si="1"/>
        <v>6.2307737713442959E-3</v>
      </c>
      <c r="K107" s="91">
        <f>I107/'סכום נכסי הקרן'!$C$42</f>
        <v>-2.8941332008978791E-5</v>
      </c>
    </row>
    <row r="108" spans="2:11">
      <c r="B108" s="86" t="s">
        <v>2382</v>
      </c>
      <c r="C108" s="87" t="s">
        <v>2383</v>
      </c>
      <c r="D108" s="88" t="s">
        <v>680</v>
      </c>
      <c r="E108" s="88" t="s">
        <v>132</v>
      </c>
      <c r="F108" s="101">
        <v>44986</v>
      </c>
      <c r="G108" s="90">
        <v>47708.203670000003</v>
      </c>
      <c r="H108" s="102">
        <v>-6.9962720000000003</v>
      </c>
      <c r="I108" s="90">
        <v>-3.3377954970000006</v>
      </c>
      <c r="J108" s="91">
        <f t="shared" si="1"/>
        <v>5.5974851688693214E-3</v>
      </c>
      <c r="K108" s="91">
        <f>I108/'סכום נכסי הקרן'!$C$42</f>
        <v>-2.5999768669603032E-5</v>
      </c>
    </row>
    <row r="109" spans="2:11">
      <c r="B109" s="86" t="s">
        <v>2384</v>
      </c>
      <c r="C109" s="87" t="s">
        <v>2385</v>
      </c>
      <c r="D109" s="88" t="s">
        <v>680</v>
      </c>
      <c r="E109" s="88" t="s">
        <v>132</v>
      </c>
      <c r="F109" s="101">
        <v>44993</v>
      </c>
      <c r="G109" s="90">
        <v>62276.936400000006</v>
      </c>
      <c r="H109" s="102">
        <v>-6.8816129999999998</v>
      </c>
      <c r="I109" s="90">
        <v>-4.2856580290000013</v>
      </c>
      <c r="J109" s="91">
        <f t="shared" si="1"/>
        <v>7.1870512371816622E-3</v>
      </c>
      <c r="K109" s="91">
        <f>I109/'סכום נכסי הקרן'!$C$42</f>
        <v>-3.3383146885774257E-5</v>
      </c>
    </row>
    <row r="110" spans="2:11">
      <c r="B110" s="86" t="s">
        <v>2384</v>
      </c>
      <c r="C110" s="87" t="s">
        <v>2386</v>
      </c>
      <c r="D110" s="88" t="s">
        <v>680</v>
      </c>
      <c r="E110" s="88" t="s">
        <v>132</v>
      </c>
      <c r="F110" s="101">
        <v>44993</v>
      </c>
      <c r="G110" s="90">
        <v>8656.3932000000023</v>
      </c>
      <c r="H110" s="102">
        <v>-6.8816129999999998</v>
      </c>
      <c r="I110" s="90">
        <v>-0.59569951800000009</v>
      </c>
      <c r="J110" s="91">
        <f t="shared" si="1"/>
        <v>9.9898847011585003E-4</v>
      </c>
      <c r="K110" s="91">
        <f>I110/'סכום נכסי הקרן'!$C$42</f>
        <v>-4.6402032954129868E-6</v>
      </c>
    </row>
    <row r="111" spans="2:11">
      <c r="B111" s="86" t="s">
        <v>2387</v>
      </c>
      <c r="C111" s="87" t="s">
        <v>2388</v>
      </c>
      <c r="D111" s="88" t="s">
        <v>680</v>
      </c>
      <c r="E111" s="88" t="s">
        <v>132</v>
      </c>
      <c r="F111" s="101">
        <v>44980</v>
      </c>
      <c r="G111" s="90">
        <v>38972.318814000006</v>
      </c>
      <c r="H111" s="102">
        <v>-6.8717079999999999</v>
      </c>
      <c r="I111" s="90">
        <v>-2.6780640079999998</v>
      </c>
      <c r="J111" s="91">
        <f t="shared" si="1"/>
        <v>4.4911150427089002E-3</v>
      </c>
      <c r="K111" s="91">
        <f>I111/'סכום נכסי הקרן'!$C$42</f>
        <v>-2.0860788131858966E-5</v>
      </c>
    </row>
    <row r="112" spans="2:11">
      <c r="B112" s="86" t="s">
        <v>2387</v>
      </c>
      <c r="C112" s="87" t="s">
        <v>2389</v>
      </c>
      <c r="D112" s="88" t="s">
        <v>680</v>
      </c>
      <c r="E112" s="88" t="s">
        <v>132</v>
      </c>
      <c r="F112" s="101">
        <v>44980</v>
      </c>
      <c r="G112" s="90">
        <v>71186.73120900002</v>
      </c>
      <c r="H112" s="102">
        <v>-6.8717079999999999</v>
      </c>
      <c r="I112" s="90">
        <v>-4.8917444100000012</v>
      </c>
      <c r="J112" s="91">
        <f t="shared" si="1"/>
        <v>8.2034584831469706E-3</v>
      </c>
      <c r="K112" s="91">
        <f>I112/'סכום נכסי הקרן'!$C$42</f>
        <v>-3.8104258683654094E-5</v>
      </c>
    </row>
    <row r="113" spans="2:11">
      <c r="B113" s="86" t="s">
        <v>2387</v>
      </c>
      <c r="C113" s="87" t="s">
        <v>2390</v>
      </c>
      <c r="D113" s="88" t="s">
        <v>680</v>
      </c>
      <c r="E113" s="88" t="s">
        <v>132</v>
      </c>
      <c r="F113" s="101">
        <v>44980</v>
      </c>
      <c r="G113" s="90">
        <v>41537.728056000007</v>
      </c>
      <c r="H113" s="102">
        <v>-6.8717079999999999</v>
      </c>
      <c r="I113" s="90">
        <v>-2.8543514440000002</v>
      </c>
      <c r="J113" s="91">
        <f t="shared" si="1"/>
        <v>4.7867491848709656E-3</v>
      </c>
      <c r="K113" s="91">
        <f>I113/'סכום נכסי הקרן'!$C$42</f>
        <v>-2.2233979676840389E-5</v>
      </c>
    </row>
    <row r="114" spans="2:11">
      <c r="B114" s="86" t="s">
        <v>2391</v>
      </c>
      <c r="C114" s="87" t="s">
        <v>2392</v>
      </c>
      <c r="D114" s="88" t="s">
        <v>680</v>
      </c>
      <c r="E114" s="88" t="s">
        <v>132</v>
      </c>
      <c r="F114" s="101">
        <v>44998</v>
      </c>
      <c r="G114" s="90">
        <v>31155.912720000004</v>
      </c>
      <c r="H114" s="102">
        <v>-6.6408940000000003</v>
      </c>
      <c r="I114" s="90">
        <v>-2.0690311330000002</v>
      </c>
      <c r="J114" s="91">
        <f t="shared" si="1"/>
        <v>3.4697665244337729E-3</v>
      </c>
      <c r="K114" s="91">
        <f>I114/'סכום נכסי הקרן'!$C$42</f>
        <v>-1.611672460956845E-5</v>
      </c>
    </row>
    <row r="115" spans="2:11">
      <c r="B115" s="86" t="s">
        <v>2393</v>
      </c>
      <c r="C115" s="87" t="s">
        <v>2394</v>
      </c>
      <c r="D115" s="88" t="s">
        <v>680</v>
      </c>
      <c r="E115" s="88" t="s">
        <v>132</v>
      </c>
      <c r="F115" s="101">
        <v>45126</v>
      </c>
      <c r="G115" s="90">
        <v>63227.071856000017</v>
      </c>
      <c r="H115" s="102">
        <v>-6.7910469999999998</v>
      </c>
      <c r="I115" s="90">
        <v>-4.2937801870000003</v>
      </c>
      <c r="J115" s="91">
        <f t="shared" si="1"/>
        <v>7.2006721013074216E-3</v>
      </c>
      <c r="K115" s="91">
        <f>I115/'סכום נכסי הקרן'!$C$42</f>
        <v>-3.3446414461420443E-5</v>
      </c>
    </row>
    <row r="116" spans="2:11">
      <c r="B116" s="86" t="s">
        <v>2395</v>
      </c>
      <c r="C116" s="87" t="s">
        <v>2396</v>
      </c>
      <c r="D116" s="88" t="s">
        <v>680</v>
      </c>
      <c r="E116" s="88" t="s">
        <v>132</v>
      </c>
      <c r="F116" s="101">
        <v>44991</v>
      </c>
      <c r="G116" s="90">
        <v>95027.253924000019</v>
      </c>
      <c r="H116" s="102">
        <v>-6.7052659999999999</v>
      </c>
      <c r="I116" s="90">
        <v>-6.3718299650000008</v>
      </c>
      <c r="J116" s="91">
        <f t="shared" si="1"/>
        <v>1.0685562899135467E-2</v>
      </c>
      <c r="K116" s="91">
        <f>I116/'סכום נכסי הקרן'!$C$42</f>
        <v>-4.9633389834980883E-5</v>
      </c>
    </row>
    <row r="117" spans="2:11">
      <c r="B117" s="86" t="s">
        <v>2397</v>
      </c>
      <c r="C117" s="87" t="s">
        <v>2398</v>
      </c>
      <c r="D117" s="88" t="s">
        <v>680</v>
      </c>
      <c r="E117" s="88" t="s">
        <v>132</v>
      </c>
      <c r="F117" s="101">
        <v>44991</v>
      </c>
      <c r="G117" s="90">
        <v>83244.182700000019</v>
      </c>
      <c r="H117" s="102">
        <v>-6.757466</v>
      </c>
      <c r="I117" s="90">
        <v>-5.6251974170000016</v>
      </c>
      <c r="J117" s="91">
        <f t="shared" si="1"/>
        <v>9.4334596418264392E-3</v>
      </c>
      <c r="K117" s="91">
        <f>I117/'סכום נכסי הקרן'!$C$42</f>
        <v>-4.3817493220990021E-5</v>
      </c>
    </row>
    <row r="118" spans="2:11">
      <c r="B118" s="86" t="s">
        <v>2399</v>
      </c>
      <c r="C118" s="87" t="s">
        <v>2400</v>
      </c>
      <c r="D118" s="88" t="s">
        <v>680</v>
      </c>
      <c r="E118" s="88" t="s">
        <v>132</v>
      </c>
      <c r="F118" s="101">
        <v>45092</v>
      </c>
      <c r="G118" s="90">
        <v>52112.941920000005</v>
      </c>
      <c r="H118" s="102">
        <v>-6.6657080000000004</v>
      </c>
      <c r="I118" s="90">
        <v>-3.4736962830000011</v>
      </c>
      <c r="J118" s="91">
        <f t="shared" si="1"/>
        <v>5.8253908733249728E-3</v>
      </c>
      <c r="K118" s="91">
        <f>I118/'סכום נכסי הקרן'!$C$42</f>
        <v>-2.7058368275598379E-5</v>
      </c>
    </row>
    <row r="119" spans="2:11">
      <c r="B119" s="86" t="s">
        <v>2401</v>
      </c>
      <c r="C119" s="87" t="s">
        <v>2402</v>
      </c>
      <c r="D119" s="88" t="s">
        <v>680</v>
      </c>
      <c r="E119" s="88" t="s">
        <v>132</v>
      </c>
      <c r="F119" s="101">
        <v>44998</v>
      </c>
      <c r="G119" s="90">
        <v>52162.022220000013</v>
      </c>
      <c r="H119" s="102">
        <v>-6.1594319999999998</v>
      </c>
      <c r="I119" s="90">
        <v>-3.2128842010000005</v>
      </c>
      <c r="J119" s="91">
        <f t="shared" si="1"/>
        <v>5.3880088461249606E-3</v>
      </c>
      <c r="K119" s="91">
        <f>I119/'סכום נכסי הקרן'!$C$42</f>
        <v>-2.5026771731013086E-5</v>
      </c>
    </row>
    <row r="120" spans="2:11">
      <c r="B120" s="86" t="s">
        <v>2401</v>
      </c>
      <c r="C120" s="87" t="s">
        <v>2403</v>
      </c>
      <c r="D120" s="88" t="s">
        <v>680</v>
      </c>
      <c r="E120" s="88" t="s">
        <v>132</v>
      </c>
      <c r="F120" s="101">
        <v>44998</v>
      </c>
      <c r="G120" s="90">
        <v>43502.619160000009</v>
      </c>
      <c r="H120" s="102">
        <v>-6.1594319999999998</v>
      </c>
      <c r="I120" s="90">
        <v>-2.6795141720000002</v>
      </c>
      <c r="J120" s="91">
        <f t="shared" si="1"/>
        <v>4.4935469686581461E-3</v>
      </c>
      <c r="K120" s="91">
        <f>I120/'סכום נכסי הקרן'!$C$42</f>
        <v>-2.0872084188962191E-5</v>
      </c>
    </row>
    <row r="121" spans="2:11">
      <c r="B121" s="86" t="s">
        <v>2404</v>
      </c>
      <c r="C121" s="87" t="s">
        <v>2405</v>
      </c>
      <c r="D121" s="88" t="s">
        <v>680</v>
      </c>
      <c r="E121" s="88" t="s">
        <v>132</v>
      </c>
      <c r="F121" s="101">
        <v>44987</v>
      </c>
      <c r="G121" s="90">
        <v>11941.853025000002</v>
      </c>
      <c r="H121" s="102">
        <v>-6.2355119999999999</v>
      </c>
      <c r="I121" s="90">
        <v>-0.74463571700000009</v>
      </c>
      <c r="J121" s="91">
        <f t="shared" si="1"/>
        <v>1.2487545704535034E-3</v>
      </c>
      <c r="K121" s="91">
        <f>I121/'סכום נכסי הקרן'!$C$42</f>
        <v>-5.8003422925475855E-6</v>
      </c>
    </row>
    <row r="122" spans="2:11">
      <c r="B122" s="86" t="s">
        <v>2404</v>
      </c>
      <c r="C122" s="87" t="s">
        <v>2406</v>
      </c>
      <c r="D122" s="88" t="s">
        <v>680</v>
      </c>
      <c r="E122" s="88" t="s">
        <v>132</v>
      </c>
      <c r="F122" s="101">
        <v>44987</v>
      </c>
      <c r="G122" s="90">
        <v>30509.542700000005</v>
      </c>
      <c r="H122" s="102">
        <v>-6.2355119999999999</v>
      </c>
      <c r="I122" s="90">
        <v>-1.9024262870000002</v>
      </c>
      <c r="J122" s="91">
        <f t="shared" si="1"/>
        <v>3.1903700918527633E-3</v>
      </c>
      <c r="K122" s="91">
        <f>I122/'סכום נכסי הקרן'!$C$42</f>
        <v>-1.481895563027414E-5</v>
      </c>
    </row>
    <row r="123" spans="2:11">
      <c r="B123" s="86" t="s">
        <v>2407</v>
      </c>
      <c r="C123" s="87" t="s">
        <v>2408</v>
      </c>
      <c r="D123" s="88" t="s">
        <v>680</v>
      </c>
      <c r="E123" s="88" t="s">
        <v>132</v>
      </c>
      <c r="F123" s="101">
        <v>45097</v>
      </c>
      <c r="G123" s="90">
        <v>31365.246960000004</v>
      </c>
      <c r="H123" s="102">
        <v>-6.216475</v>
      </c>
      <c r="I123" s="90">
        <v>-1.9498127620000003</v>
      </c>
      <c r="J123" s="91">
        <f t="shared" si="1"/>
        <v>3.2698372405309552E-3</v>
      </c>
      <c r="K123" s="91">
        <f>I123/'סכום נכסי הקרן'!$C$42</f>
        <v>-1.5188072728423287E-5</v>
      </c>
    </row>
    <row r="124" spans="2:11">
      <c r="B124" s="86" t="s">
        <v>2409</v>
      </c>
      <c r="C124" s="87" t="s">
        <v>2410</v>
      </c>
      <c r="D124" s="88" t="s">
        <v>680</v>
      </c>
      <c r="E124" s="88" t="s">
        <v>132</v>
      </c>
      <c r="F124" s="101">
        <v>44987</v>
      </c>
      <c r="G124" s="90">
        <v>71671.048920000016</v>
      </c>
      <c r="H124" s="102">
        <v>-6.2059699999999998</v>
      </c>
      <c r="I124" s="90">
        <v>-4.4478835120000015</v>
      </c>
      <c r="J124" s="91">
        <f t="shared" si="1"/>
        <v>7.459103475229596E-3</v>
      </c>
      <c r="K124" s="91">
        <f>I124/'סכום נכסי הקרן'!$C$42</f>
        <v>-3.4646802803012327E-5</v>
      </c>
    </row>
    <row r="125" spans="2:11">
      <c r="B125" s="86" t="s">
        <v>2411</v>
      </c>
      <c r="C125" s="87" t="s">
        <v>2412</v>
      </c>
      <c r="D125" s="88" t="s">
        <v>680</v>
      </c>
      <c r="E125" s="88" t="s">
        <v>132</v>
      </c>
      <c r="F125" s="101">
        <v>44987</v>
      </c>
      <c r="G125" s="90">
        <v>46079.118096000006</v>
      </c>
      <c r="H125" s="102">
        <v>-5.957471</v>
      </c>
      <c r="I125" s="90">
        <v>-2.7451500279999999</v>
      </c>
      <c r="J125" s="91">
        <f t="shared" si="1"/>
        <v>4.6036183408666156E-3</v>
      </c>
      <c r="K125" s="91">
        <f>I125/'סכום נכסי הקרן'!$C$42</f>
        <v>-2.1383354898616268E-5</v>
      </c>
    </row>
    <row r="126" spans="2:11">
      <c r="B126" s="86" t="s">
        <v>2413</v>
      </c>
      <c r="C126" s="87" t="s">
        <v>2414</v>
      </c>
      <c r="D126" s="88" t="s">
        <v>680</v>
      </c>
      <c r="E126" s="88" t="s">
        <v>132</v>
      </c>
      <c r="F126" s="101">
        <v>44987</v>
      </c>
      <c r="G126" s="90">
        <v>62835.161040000014</v>
      </c>
      <c r="H126" s="102">
        <v>-5.957471</v>
      </c>
      <c r="I126" s="90">
        <v>-3.7433864020000009</v>
      </c>
      <c r="J126" s="91">
        <f t="shared" si="1"/>
        <v>6.2776613742139319E-3</v>
      </c>
      <c r="K126" s="91">
        <f>I126/'סכום נכסי הקרן'!$C$42</f>
        <v>-2.9159120317711194E-5</v>
      </c>
    </row>
    <row r="127" spans="2:11">
      <c r="B127" s="86" t="s">
        <v>2415</v>
      </c>
      <c r="C127" s="87" t="s">
        <v>2416</v>
      </c>
      <c r="D127" s="88" t="s">
        <v>680</v>
      </c>
      <c r="E127" s="88" t="s">
        <v>132</v>
      </c>
      <c r="F127" s="101">
        <v>44987</v>
      </c>
      <c r="G127" s="90">
        <v>15563.825055000001</v>
      </c>
      <c r="H127" s="102">
        <v>-5.9331389999999997</v>
      </c>
      <c r="I127" s="90">
        <v>-0.92342338200000018</v>
      </c>
      <c r="J127" s="91">
        <f t="shared" si="1"/>
        <v>1.5485815982368887E-3</v>
      </c>
      <c r="K127" s="91">
        <f>I127/'סכום נכסי הקרן'!$C$42</f>
        <v>-7.1930093792988517E-6</v>
      </c>
    </row>
    <row r="128" spans="2:11">
      <c r="B128" s="86" t="s">
        <v>2417</v>
      </c>
      <c r="C128" s="87" t="s">
        <v>2418</v>
      </c>
      <c r="D128" s="88" t="s">
        <v>680</v>
      </c>
      <c r="E128" s="88" t="s">
        <v>132</v>
      </c>
      <c r="F128" s="101">
        <v>44987</v>
      </c>
      <c r="G128" s="90">
        <v>52377.171300000009</v>
      </c>
      <c r="H128" s="102">
        <v>-5.9280629999999999</v>
      </c>
      <c r="I128" s="90">
        <v>-3.1049515689999998</v>
      </c>
      <c r="J128" s="91">
        <f t="shared" si="1"/>
        <v>5.2070057536946299E-3</v>
      </c>
      <c r="K128" s="91">
        <f>I128/'סכום נכסי הקרן'!$C$42</f>
        <v>-2.4186030149803679E-5</v>
      </c>
    </row>
    <row r="129" spans="2:11">
      <c r="B129" s="86" t="s">
        <v>2419</v>
      </c>
      <c r="C129" s="87" t="s">
        <v>2420</v>
      </c>
      <c r="D129" s="88" t="s">
        <v>680</v>
      </c>
      <c r="E129" s="88" t="s">
        <v>132</v>
      </c>
      <c r="F129" s="101">
        <v>44987</v>
      </c>
      <c r="G129" s="90">
        <v>71252.723424000011</v>
      </c>
      <c r="H129" s="102">
        <v>-5.8986710000000002</v>
      </c>
      <c r="I129" s="90">
        <v>-4.2029636770000005</v>
      </c>
      <c r="J129" s="91">
        <f t="shared" si="1"/>
        <v>7.0483727563444452E-3</v>
      </c>
      <c r="K129" s="91">
        <f>I129/'סכום נכסי הקרן'!$C$42</f>
        <v>-3.273899896712101E-5</v>
      </c>
    </row>
    <row r="130" spans="2:11">
      <c r="B130" s="86" t="s">
        <v>2421</v>
      </c>
      <c r="C130" s="87" t="s">
        <v>2422</v>
      </c>
      <c r="D130" s="88" t="s">
        <v>680</v>
      </c>
      <c r="E130" s="88" t="s">
        <v>132</v>
      </c>
      <c r="F130" s="101">
        <v>45033</v>
      </c>
      <c r="G130" s="90">
        <v>52393.162110000005</v>
      </c>
      <c r="H130" s="102">
        <v>-5.8957329999999999</v>
      </c>
      <c r="I130" s="90">
        <v>-3.0889607590000003</v>
      </c>
      <c r="J130" s="91">
        <f t="shared" si="1"/>
        <v>5.1801891551661533E-3</v>
      </c>
      <c r="K130" s="91">
        <f>I130/'סכום נכסי הקרן'!$C$42</f>
        <v>-2.4061469684306844E-5</v>
      </c>
    </row>
    <row r="131" spans="2:11">
      <c r="B131" s="86" t="s">
        <v>2423</v>
      </c>
      <c r="C131" s="87" t="s">
        <v>2424</v>
      </c>
      <c r="D131" s="88" t="s">
        <v>680</v>
      </c>
      <c r="E131" s="88" t="s">
        <v>132</v>
      </c>
      <c r="F131" s="101">
        <v>45034</v>
      </c>
      <c r="G131" s="90">
        <v>41930.81124000001</v>
      </c>
      <c r="H131" s="102">
        <v>-5.7633029999999996</v>
      </c>
      <c r="I131" s="90">
        <v>-2.4165998220000007</v>
      </c>
      <c r="J131" s="91">
        <f t="shared" si="1"/>
        <v>4.0526394366866281E-3</v>
      </c>
      <c r="K131" s="91">
        <f>I131/'סכום נכסי הקרן'!$C$42</f>
        <v>-1.8824112021085836E-5</v>
      </c>
    </row>
    <row r="132" spans="2:11">
      <c r="B132" s="86" t="s">
        <v>2425</v>
      </c>
      <c r="C132" s="87" t="s">
        <v>2426</v>
      </c>
      <c r="D132" s="88" t="s">
        <v>680</v>
      </c>
      <c r="E132" s="88" t="s">
        <v>132</v>
      </c>
      <c r="F132" s="101">
        <v>45033</v>
      </c>
      <c r="G132" s="90">
        <v>41955.233568000011</v>
      </c>
      <c r="H132" s="102">
        <v>-5.7929950000000003</v>
      </c>
      <c r="I132" s="90">
        <v>-2.4304647270000004</v>
      </c>
      <c r="J132" s="91">
        <f t="shared" si="1"/>
        <v>4.0758908911795819E-3</v>
      </c>
      <c r="K132" s="91">
        <f>I132/'סכום נכסי הקרן'!$C$42</f>
        <v>-1.893211274280471E-5</v>
      </c>
    </row>
    <row r="133" spans="2:11">
      <c r="B133" s="86" t="s">
        <v>2427</v>
      </c>
      <c r="C133" s="87" t="s">
        <v>2428</v>
      </c>
      <c r="D133" s="88" t="s">
        <v>680</v>
      </c>
      <c r="E133" s="88" t="s">
        <v>132</v>
      </c>
      <c r="F133" s="101">
        <v>45034</v>
      </c>
      <c r="G133" s="90">
        <v>40749.342745000009</v>
      </c>
      <c r="H133" s="102">
        <v>-5.6900190000000004</v>
      </c>
      <c r="I133" s="90">
        <v>-2.3186455079999999</v>
      </c>
      <c r="J133" s="91">
        <f t="shared" si="1"/>
        <v>3.88836998988122E-3</v>
      </c>
      <c r="K133" s="91">
        <f>I133/'סכום נכסי הקרן'!$C$42</f>
        <v>-1.8061096579762744E-5</v>
      </c>
    </row>
    <row r="134" spans="2:11">
      <c r="B134" s="86" t="s">
        <v>2429</v>
      </c>
      <c r="C134" s="87" t="s">
        <v>2430</v>
      </c>
      <c r="D134" s="88" t="s">
        <v>680</v>
      </c>
      <c r="E134" s="88" t="s">
        <v>132</v>
      </c>
      <c r="F134" s="101">
        <v>45034</v>
      </c>
      <c r="G134" s="90">
        <v>52457.125350000009</v>
      </c>
      <c r="H134" s="102">
        <v>-5.6753749999999998</v>
      </c>
      <c r="I134" s="90">
        <v>-2.9771384780000001</v>
      </c>
      <c r="J134" s="91">
        <f t="shared" si="1"/>
        <v>4.9926631188918474E-3</v>
      </c>
      <c r="K134" s="91">
        <f>I134/'סכום נכסי הקרן'!$C$42</f>
        <v>-2.3190429669806113E-5</v>
      </c>
    </row>
    <row r="135" spans="2:11">
      <c r="B135" s="86" t="s">
        <v>2429</v>
      </c>
      <c r="C135" s="87" t="s">
        <v>2431</v>
      </c>
      <c r="D135" s="88" t="s">
        <v>680</v>
      </c>
      <c r="E135" s="88" t="s">
        <v>132</v>
      </c>
      <c r="F135" s="101">
        <v>45034</v>
      </c>
      <c r="G135" s="90">
        <v>52498.478759999998</v>
      </c>
      <c r="H135" s="102">
        <v>-5.6753749999999998</v>
      </c>
      <c r="I135" s="90">
        <v>-2.9794854390000003</v>
      </c>
      <c r="J135" s="91">
        <f t="shared" si="1"/>
        <v>4.996598973979801E-3</v>
      </c>
      <c r="K135" s="91">
        <f>I135/'סכום נכסי הקרן'!$C$42</f>
        <v>-2.3208711330001123E-5</v>
      </c>
    </row>
    <row r="136" spans="2:11">
      <c r="B136" s="86" t="s">
        <v>2432</v>
      </c>
      <c r="C136" s="87" t="s">
        <v>2433</v>
      </c>
      <c r="D136" s="88" t="s">
        <v>680</v>
      </c>
      <c r="E136" s="88" t="s">
        <v>132</v>
      </c>
      <c r="F136" s="101">
        <v>45034</v>
      </c>
      <c r="G136" s="90">
        <v>47211.412815000018</v>
      </c>
      <c r="H136" s="102">
        <v>-5.6753749999999998</v>
      </c>
      <c r="I136" s="90">
        <v>-2.6794246300000006</v>
      </c>
      <c r="J136" s="91">
        <f t="shared" si="1"/>
        <v>4.4933968066672636E-3</v>
      </c>
      <c r="K136" s="91">
        <f>I136/'סכום נכסי הקרן'!$C$42</f>
        <v>-2.0871386701267606E-5</v>
      </c>
    </row>
    <row r="137" spans="2:11">
      <c r="B137" s="86" t="s">
        <v>2434</v>
      </c>
      <c r="C137" s="87" t="s">
        <v>2435</v>
      </c>
      <c r="D137" s="88" t="s">
        <v>680</v>
      </c>
      <c r="E137" s="88" t="s">
        <v>132</v>
      </c>
      <c r="F137" s="101">
        <v>45034</v>
      </c>
      <c r="G137" s="90">
        <v>41973.841056000005</v>
      </c>
      <c r="H137" s="102">
        <v>-5.7156900000000004</v>
      </c>
      <c r="I137" s="90">
        <v>-2.399094828</v>
      </c>
      <c r="J137" s="91">
        <f t="shared" si="1"/>
        <v>4.0232835506282347E-3</v>
      </c>
      <c r="K137" s="91">
        <f>I137/'סכום נכסי הקרן'!$C$42</f>
        <v>-1.8687756814491582E-5</v>
      </c>
    </row>
    <row r="138" spans="2:11">
      <c r="B138" s="86" t="s">
        <v>2436</v>
      </c>
      <c r="C138" s="87" t="s">
        <v>2437</v>
      </c>
      <c r="D138" s="88" t="s">
        <v>680</v>
      </c>
      <c r="E138" s="88" t="s">
        <v>132</v>
      </c>
      <c r="F138" s="101">
        <v>45007</v>
      </c>
      <c r="G138" s="90">
        <v>60892.422996000016</v>
      </c>
      <c r="H138" s="102">
        <v>-5.4958879999999999</v>
      </c>
      <c r="I138" s="90">
        <v>-3.3465791040000004</v>
      </c>
      <c r="J138" s="91">
        <f t="shared" si="1"/>
        <v>5.612215283388281E-3</v>
      </c>
      <c r="K138" s="91">
        <f>I138/'סכום נכסי הקרן'!$C$42</f>
        <v>-2.6068188604344377E-5</v>
      </c>
    </row>
    <row r="139" spans="2:11">
      <c r="B139" s="86" t="s">
        <v>2438</v>
      </c>
      <c r="C139" s="87" t="s">
        <v>2439</v>
      </c>
      <c r="D139" s="88" t="s">
        <v>680</v>
      </c>
      <c r="E139" s="88" t="s">
        <v>132</v>
      </c>
      <c r="F139" s="101">
        <v>45007</v>
      </c>
      <c r="G139" s="90">
        <v>78762.007800000021</v>
      </c>
      <c r="H139" s="102">
        <v>-5.4666810000000003</v>
      </c>
      <c r="I139" s="90">
        <v>-4.3056673290000012</v>
      </c>
      <c r="J139" s="91">
        <f t="shared" si="1"/>
        <v>7.2206068459929641E-3</v>
      </c>
      <c r="K139" s="91">
        <f>I139/'סכום נכסי הקרן'!$C$42</f>
        <v>-3.3539009391942856E-5</v>
      </c>
    </row>
    <row r="140" spans="2:11">
      <c r="B140" s="86" t="s">
        <v>2440</v>
      </c>
      <c r="C140" s="87" t="s">
        <v>2441</v>
      </c>
      <c r="D140" s="88" t="s">
        <v>680</v>
      </c>
      <c r="E140" s="88" t="s">
        <v>132</v>
      </c>
      <c r="F140" s="101">
        <v>45034</v>
      </c>
      <c r="G140" s="90">
        <v>52510.91262000001</v>
      </c>
      <c r="H140" s="102">
        <v>-5.6278920000000001</v>
      </c>
      <c r="I140" s="90">
        <v>-2.9552572349999999</v>
      </c>
      <c r="J140" s="91">
        <f t="shared" ref="J140:J203" si="2">IFERROR(I140/$I$11,0)</f>
        <v>4.9559682604803559E-3</v>
      </c>
      <c r="K140" s="91">
        <f>I140/'סכום נכסי הקרן'!$C$42</f>
        <v>-2.3019985657668549E-5</v>
      </c>
    </row>
    <row r="141" spans="2:11">
      <c r="B141" s="86" t="s">
        <v>2442</v>
      </c>
      <c r="C141" s="87" t="s">
        <v>2443</v>
      </c>
      <c r="D141" s="88" t="s">
        <v>680</v>
      </c>
      <c r="E141" s="88" t="s">
        <v>132</v>
      </c>
      <c r="F141" s="101">
        <v>44985</v>
      </c>
      <c r="G141" s="90">
        <v>31509.164250000009</v>
      </c>
      <c r="H141" s="102">
        <v>-5.659624</v>
      </c>
      <c r="I141" s="90">
        <v>-1.7833000740000002</v>
      </c>
      <c r="J141" s="91">
        <f t="shared" si="2"/>
        <v>2.9905953569744907E-3</v>
      </c>
      <c r="K141" s="91">
        <f>I141/'סכום נכסי הקרן'!$C$42</f>
        <v>-1.3891021614163909E-5</v>
      </c>
    </row>
    <row r="142" spans="2:11">
      <c r="B142" s="86" t="s">
        <v>2442</v>
      </c>
      <c r="C142" s="87" t="s">
        <v>2444</v>
      </c>
      <c r="D142" s="88" t="s">
        <v>680</v>
      </c>
      <c r="E142" s="88" t="s">
        <v>132</v>
      </c>
      <c r="F142" s="101">
        <v>44985</v>
      </c>
      <c r="G142" s="90">
        <v>119999.84437500002</v>
      </c>
      <c r="H142" s="102">
        <v>-5.659624</v>
      </c>
      <c r="I142" s="90">
        <v>-6.791539428000001</v>
      </c>
      <c r="J142" s="91">
        <f t="shared" si="2"/>
        <v>1.1389415935215169E-2</v>
      </c>
      <c r="K142" s="91">
        <f>I142/'סכום נכסי הקרן'!$C$42</f>
        <v>-5.290271803566044E-5</v>
      </c>
    </row>
    <row r="143" spans="2:11">
      <c r="B143" s="86" t="s">
        <v>2445</v>
      </c>
      <c r="C143" s="87" t="s">
        <v>2446</v>
      </c>
      <c r="D143" s="88" t="s">
        <v>680</v>
      </c>
      <c r="E143" s="88" t="s">
        <v>132</v>
      </c>
      <c r="F143" s="101">
        <v>44991</v>
      </c>
      <c r="G143" s="90">
        <v>71999.906625000018</v>
      </c>
      <c r="H143" s="102">
        <v>-5.6292460000000002</v>
      </c>
      <c r="I143" s="90">
        <v>-4.0530516300000006</v>
      </c>
      <c r="J143" s="91">
        <f t="shared" si="2"/>
        <v>6.7969701582908659E-3</v>
      </c>
      <c r="K143" s="91">
        <f>I143/'סכום נכסי הקרן'!$C$42</f>
        <v>-3.1571258598877995E-5</v>
      </c>
    </row>
    <row r="144" spans="2:11">
      <c r="B144" s="86" t="s">
        <v>2447</v>
      </c>
      <c r="C144" s="87" t="s">
        <v>2448</v>
      </c>
      <c r="D144" s="88" t="s">
        <v>680</v>
      </c>
      <c r="E144" s="88" t="s">
        <v>132</v>
      </c>
      <c r="F144" s="101">
        <v>44985</v>
      </c>
      <c r="G144" s="90">
        <v>13140.631108000001</v>
      </c>
      <c r="H144" s="102">
        <v>-5.6478609999999998</v>
      </c>
      <c r="I144" s="90">
        <v>-0.74216460000000006</v>
      </c>
      <c r="J144" s="91">
        <f t="shared" si="2"/>
        <v>1.2446105056746776E-3</v>
      </c>
      <c r="K144" s="91">
        <f>I144/'סכום נכסי הקרן'!$C$42</f>
        <v>-5.7810935187945889E-6</v>
      </c>
    </row>
    <row r="145" spans="2:11">
      <c r="B145" s="86" t="s">
        <v>2449</v>
      </c>
      <c r="C145" s="87" t="s">
        <v>2450</v>
      </c>
      <c r="D145" s="88" t="s">
        <v>680</v>
      </c>
      <c r="E145" s="88" t="s">
        <v>132</v>
      </c>
      <c r="F145" s="101">
        <v>44985</v>
      </c>
      <c r="G145" s="90">
        <v>31513.525380000003</v>
      </c>
      <c r="H145" s="102">
        <v>-5.6450009999999997</v>
      </c>
      <c r="I145" s="90">
        <v>-1.7789389440000003</v>
      </c>
      <c r="J145" s="91">
        <f t="shared" si="2"/>
        <v>2.9832817391939972E-3</v>
      </c>
      <c r="K145" s="91">
        <f>I145/'סכום נכסי הקרן'!$C$42</f>
        <v>-1.3857050578119317E-5</v>
      </c>
    </row>
    <row r="146" spans="2:11">
      <c r="B146" s="86" t="s">
        <v>2451</v>
      </c>
      <c r="C146" s="87" t="s">
        <v>2452</v>
      </c>
      <c r="D146" s="88" t="s">
        <v>680</v>
      </c>
      <c r="E146" s="88" t="s">
        <v>132</v>
      </c>
      <c r="F146" s="101">
        <v>44985</v>
      </c>
      <c r="G146" s="90">
        <v>119804.42778500002</v>
      </c>
      <c r="H146" s="102">
        <v>-5.5982380000000003</v>
      </c>
      <c r="I146" s="90">
        <v>-6.7069366460000008</v>
      </c>
      <c r="J146" s="91">
        <f t="shared" si="2"/>
        <v>1.1247537016055586E-2</v>
      </c>
      <c r="K146" s="91">
        <f>I146/'סכום נכסי הקרן'!$C$42</f>
        <v>-5.2243704395435353E-5</v>
      </c>
    </row>
    <row r="147" spans="2:11">
      <c r="B147" s="86" t="s">
        <v>2451</v>
      </c>
      <c r="C147" s="87" t="s">
        <v>2453</v>
      </c>
      <c r="D147" s="88" t="s">
        <v>680</v>
      </c>
      <c r="E147" s="88" t="s">
        <v>132</v>
      </c>
      <c r="F147" s="101">
        <v>44985</v>
      </c>
      <c r="G147" s="90">
        <v>876.45375000000013</v>
      </c>
      <c r="H147" s="102">
        <v>-5.5982380000000003</v>
      </c>
      <c r="I147" s="90">
        <v>-4.9065964000000004E-2</v>
      </c>
      <c r="J147" s="91">
        <f t="shared" si="2"/>
        <v>8.2283652798119893E-5</v>
      </c>
      <c r="K147" s="91">
        <f>I147/'סכום נכסי הקרן'!$C$42</f>
        <v>-3.8219948307128719E-7</v>
      </c>
    </row>
    <row r="148" spans="2:11">
      <c r="B148" s="86" t="s">
        <v>2454</v>
      </c>
      <c r="C148" s="87" t="s">
        <v>2455</v>
      </c>
      <c r="D148" s="88" t="s">
        <v>680</v>
      </c>
      <c r="E148" s="88" t="s">
        <v>132</v>
      </c>
      <c r="F148" s="101">
        <v>44991</v>
      </c>
      <c r="G148" s="90">
        <v>35061.059695999997</v>
      </c>
      <c r="H148" s="102">
        <v>-5.5591160000000004</v>
      </c>
      <c r="I148" s="90">
        <v>-1.9490851320000002</v>
      </c>
      <c r="J148" s="91">
        <f t="shared" si="2"/>
        <v>3.2686170045587138E-3</v>
      </c>
      <c r="K148" s="91">
        <f>I148/'סכום נכסי הקרן'!$C$42</f>
        <v>-1.5182404852217549E-5</v>
      </c>
    </row>
    <row r="149" spans="2:11">
      <c r="B149" s="86" t="s">
        <v>2456</v>
      </c>
      <c r="C149" s="87" t="s">
        <v>2457</v>
      </c>
      <c r="D149" s="88" t="s">
        <v>680</v>
      </c>
      <c r="E149" s="88" t="s">
        <v>132</v>
      </c>
      <c r="F149" s="101">
        <v>45035</v>
      </c>
      <c r="G149" s="90">
        <v>139787.29989000002</v>
      </c>
      <c r="H149" s="102">
        <v>-5.4803040000000003</v>
      </c>
      <c r="I149" s="90">
        <v>-7.6607693900000013</v>
      </c>
      <c r="J149" s="91">
        <f t="shared" si="2"/>
        <v>1.284711513368462E-2</v>
      </c>
      <c r="K149" s="91">
        <f>I149/'סכום נכסי הקרן'!$C$42</f>
        <v>-5.9673587597022257E-5</v>
      </c>
    </row>
    <row r="150" spans="2:11">
      <c r="B150" s="86" t="s">
        <v>2458</v>
      </c>
      <c r="C150" s="87" t="s">
        <v>2459</v>
      </c>
      <c r="D150" s="88" t="s">
        <v>680</v>
      </c>
      <c r="E150" s="88" t="s">
        <v>132</v>
      </c>
      <c r="F150" s="101">
        <v>45035</v>
      </c>
      <c r="G150" s="90">
        <v>32154.737600000008</v>
      </c>
      <c r="H150" s="102">
        <v>-5.4511339999999997</v>
      </c>
      <c r="I150" s="90">
        <v>-1.7527977860000001</v>
      </c>
      <c r="J150" s="91">
        <f t="shared" si="2"/>
        <v>2.9394430006213115E-3</v>
      </c>
      <c r="K150" s="91">
        <f>I150/'סכום נכסי הקרן'!$C$42</f>
        <v>-1.365342394450248E-5</v>
      </c>
    </row>
    <row r="151" spans="2:11">
      <c r="B151" s="86" t="s">
        <v>2458</v>
      </c>
      <c r="C151" s="87" t="s">
        <v>2460</v>
      </c>
      <c r="D151" s="88" t="s">
        <v>680</v>
      </c>
      <c r="E151" s="88" t="s">
        <v>132</v>
      </c>
      <c r="F151" s="101">
        <v>45035</v>
      </c>
      <c r="G151" s="90">
        <v>62479.923840000018</v>
      </c>
      <c r="H151" s="102">
        <v>-5.4511339999999997</v>
      </c>
      <c r="I151" s="90">
        <v>-3.4058642780000006</v>
      </c>
      <c r="J151" s="91">
        <f t="shared" si="2"/>
        <v>5.7116365578483552E-3</v>
      </c>
      <c r="K151" s="91">
        <f>I151/'סכום נכסי הקרן'!$C$42</f>
        <v>-2.6529990656304297E-5</v>
      </c>
    </row>
    <row r="152" spans="2:11">
      <c r="B152" s="86" t="s">
        <v>2461</v>
      </c>
      <c r="C152" s="87" t="s">
        <v>2462</v>
      </c>
      <c r="D152" s="88" t="s">
        <v>680</v>
      </c>
      <c r="E152" s="88" t="s">
        <v>132</v>
      </c>
      <c r="F152" s="101">
        <v>45035</v>
      </c>
      <c r="G152" s="90">
        <v>103299.85219200002</v>
      </c>
      <c r="H152" s="102">
        <v>-5.4511339999999997</v>
      </c>
      <c r="I152" s="90">
        <v>-5.6310132090000007</v>
      </c>
      <c r="J152" s="91">
        <f t="shared" si="2"/>
        <v>9.4432127287050333E-3</v>
      </c>
      <c r="K152" s="91">
        <f>I152/'סכום נכסי הקרן'!$C$42</f>
        <v>-4.3862795351323174E-5</v>
      </c>
    </row>
    <row r="153" spans="2:11">
      <c r="B153" s="86" t="s">
        <v>2463</v>
      </c>
      <c r="C153" s="87" t="s">
        <v>2464</v>
      </c>
      <c r="D153" s="88" t="s">
        <v>680</v>
      </c>
      <c r="E153" s="88" t="s">
        <v>132</v>
      </c>
      <c r="F153" s="101">
        <v>44991</v>
      </c>
      <c r="G153" s="90">
        <v>103328.41962900001</v>
      </c>
      <c r="H153" s="102">
        <v>-5.4978300000000004</v>
      </c>
      <c r="I153" s="90">
        <v>-5.6808205360000015</v>
      </c>
      <c r="J153" s="91">
        <f t="shared" si="2"/>
        <v>9.5267396477251211E-3</v>
      </c>
      <c r="K153" s="91">
        <f>I153/'סכום נכסי הקרן'!$C$42</f>
        <v>-4.4250769683847505E-5</v>
      </c>
    </row>
    <row r="154" spans="2:11">
      <c r="B154" s="86" t="s">
        <v>2465</v>
      </c>
      <c r="C154" s="87" t="s">
        <v>2466</v>
      </c>
      <c r="D154" s="88" t="s">
        <v>680</v>
      </c>
      <c r="E154" s="88" t="s">
        <v>132</v>
      </c>
      <c r="F154" s="101">
        <v>45007</v>
      </c>
      <c r="G154" s="90">
        <v>42064.552560000004</v>
      </c>
      <c r="H154" s="102">
        <v>-5.4826600000000001</v>
      </c>
      <c r="I154" s="90">
        <v>-2.3062562560000006</v>
      </c>
      <c r="J154" s="91">
        <f t="shared" si="2"/>
        <v>3.8675932064067046E-3</v>
      </c>
      <c r="K154" s="91">
        <f>I154/'סכום נכסי הקרן'!$C$42</f>
        <v>-1.7964590461793889E-5</v>
      </c>
    </row>
    <row r="155" spans="2:11">
      <c r="B155" s="86" t="s">
        <v>2465</v>
      </c>
      <c r="C155" s="87" t="s">
        <v>2467</v>
      </c>
      <c r="D155" s="88" t="s">
        <v>680</v>
      </c>
      <c r="E155" s="88" t="s">
        <v>132</v>
      </c>
      <c r="F155" s="101">
        <v>45007</v>
      </c>
      <c r="G155" s="90">
        <v>36044.797545000009</v>
      </c>
      <c r="H155" s="102">
        <v>-5.4826600000000001</v>
      </c>
      <c r="I155" s="90">
        <v>-1.9762135760000006</v>
      </c>
      <c r="J155" s="91">
        <f t="shared" si="2"/>
        <v>3.3141114223805925E-3</v>
      </c>
      <c r="K155" s="91">
        <f>I155/'סכום נכסי הקרן'!$C$42</f>
        <v>-1.5393721953280283E-5</v>
      </c>
    </row>
    <row r="156" spans="2:11">
      <c r="B156" s="86" t="s">
        <v>2465</v>
      </c>
      <c r="C156" s="87" t="s">
        <v>2468</v>
      </c>
      <c r="D156" s="88" t="s">
        <v>680</v>
      </c>
      <c r="E156" s="88" t="s">
        <v>132</v>
      </c>
      <c r="F156" s="101">
        <v>45007</v>
      </c>
      <c r="G156" s="90">
        <v>31248.601290000002</v>
      </c>
      <c r="H156" s="102">
        <v>-5.4826600000000001</v>
      </c>
      <c r="I156" s="90">
        <v>-1.7132544580000004</v>
      </c>
      <c r="J156" s="91">
        <f t="shared" si="2"/>
        <v>2.8731288144446341E-3</v>
      </c>
      <c r="K156" s="91">
        <f>I156/'סכום נכסי הקרן'!$C$42</f>
        <v>-1.3345401064925137E-5</v>
      </c>
    </row>
    <row r="157" spans="2:11">
      <c r="B157" s="86" t="s">
        <v>2469</v>
      </c>
      <c r="C157" s="87" t="s">
        <v>2470</v>
      </c>
      <c r="D157" s="88" t="s">
        <v>680</v>
      </c>
      <c r="E157" s="88" t="s">
        <v>132</v>
      </c>
      <c r="F157" s="101">
        <v>45036</v>
      </c>
      <c r="G157" s="90">
        <v>84129.105120000007</v>
      </c>
      <c r="H157" s="102">
        <v>-5.4152399999999998</v>
      </c>
      <c r="I157" s="90">
        <v>-4.5557930030000007</v>
      </c>
      <c r="J157" s="91">
        <f t="shared" si="2"/>
        <v>7.6400677601882235E-3</v>
      </c>
      <c r="K157" s="91">
        <f>I157/'סכום נכסי הקרן'!$C$42</f>
        <v>-3.5487364127328415E-5</v>
      </c>
    </row>
    <row r="158" spans="2:11">
      <c r="B158" s="86" t="s">
        <v>2471</v>
      </c>
      <c r="C158" s="87" t="s">
        <v>2472</v>
      </c>
      <c r="D158" s="88" t="s">
        <v>680</v>
      </c>
      <c r="E158" s="88" t="s">
        <v>132</v>
      </c>
      <c r="F158" s="101">
        <v>45055</v>
      </c>
      <c r="G158" s="90">
        <v>101009.14236000001</v>
      </c>
      <c r="H158" s="102">
        <v>-5.2874759999999998</v>
      </c>
      <c r="I158" s="90">
        <v>-5.3408342129999999</v>
      </c>
      <c r="J158" s="91">
        <f t="shared" si="2"/>
        <v>8.9565823680711112E-3</v>
      </c>
      <c r="K158" s="91">
        <f>I158/'סכום נכסי הקרן'!$C$42</f>
        <v>-4.1602445136470665E-5</v>
      </c>
    </row>
    <row r="159" spans="2:11">
      <c r="B159" s="86" t="s">
        <v>2473</v>
      </c>
      <c r="C159" s="87" t="s">
        <v>2474</v>
      </c>
      <c r="D159" s="88" t="s">
        <v>680</v>
      </c>
      <c r="E159" s="88" t="s">
        <v>132</v>
      </c>
      <c r="F159" s="101">
        <v>45055</v>
      </c>
      <c r="G159" s="90">
        <v>84174.285300000018</v>
      </c>
      <c r="H159" s="102">
        <v>-5.2874759999999998</v>
      </c>
      <c r="I159" s="90">
        <v>-4.4506951790000011</v>
      </c>
      <c r="J159" s="91">
        <f t="shared" si="2"/>
        <v>7.4638186425747622E-3</v>
      </c>
      <c r="K159" s="91">
        <f>I159/'סכום נכסי הקרן'!$C$42</f>
        <v>-3.4668704292076483E-5</v>
      </c>
    </row>
    <row r="160" spans="2:11">
      <c r="B160" s="86" t="s">
        <v>2475</v>
      </c>
      <c r="C160" s="87" t="s">
        <v>2476</v>
      </c>
      <c r="D160" s="88" t="s">
        <v>680</v>
      </c>
      <c r="E160" s="88" t="s">
        <v>132</v>
      </c>
      <c r="F160" s="101">
        <v>45036</v>
      </c>
      <c r="G160" s="90">
        <v>42099.441599999998</v>
      </c>
      <c r="H160" s="102">
        <v>-5.3278790000000003</v>
      </c>
      <c r="I160" s="90">
        <v>-2.243007462</v>
      </c>
      <c r="J160" s="91">
        <f t="shared" si="2"/>
        <v>3.761524938688662E-3</v>
      </c>
      <c r="K160" s="91">
        <f>I160/'סכום נכסי הקרן'!$C$42</f>
        <v>-1.7471913779202214E-5</v>
      </c>
    </row>
    <row r="161" spans="2:11">
      <c r="B161" s="86" t="s">
        <v>2475</v>
      </c>
      <c r="C161" s="87" t="s">
        <v>2477</v>
      </c>
      <c r="D161" s="88" t="s">
        <v>680</v>
      </c>
      <c r="E161" s="88" t="s">
        <v>132</v>
      </c>
      <c r="F161" s="101">
        <v>45036</v>
      </c>
      <c r="G161" s="90">
        <v>48099.591600000014</v>
      </c>
      <c r="H161" s="102">
        <v>-5.3278790000000003</v>
      </c>
      <c r="I161" s="90">
        <v>-2.5626882150000005</v>
      </c>
      <c r="J161" s="91">
        <f t="shared" si="2"/>
        <v>4.2976297645531568E-3</v>
      </c>
      <c r="K161" s="91">
        <f>I161/'סכום נכסי הקרן'!$C$42</f>
        <v>-1.9962068024300507E-5</v>
      </c>
    </row>
    <row r="162" spans="2:11">
      <c r="B162" s="86" t="s">
        <v>2478</v>
      </c>
      <c r="C162" s="87" t="s">
        <v>2479</v>
      </c>
      <c r="D162" s="88" t="s">
        <v>680</v>
      </c>
      <c r="E162" s="88" t="s">
        <v>132</v>
      </c>
      <c r="F162" s="101">
        <v>45036</v>
      </c>
      <c r="G162" s="90">
        <v>60124.489500000011</v>
      </c>
      <c r="H162" s="102">
        <v>-5.3278790000000003</v>
      </c>
      <c r="I162" s="90">
        <v>-3.2033602660000007</v>
      </c>
      <c r="J162" s="91">
        <f t="shared" si="2"/>
        <v>5.3720372010796942E-3</v>
      </c>
      <c r="K162" s="91">
        <f>I162/'סכום נכסי הקרן'!$C$42</f>
        <v>-2.4952585008954502E-5</v>
      </c>
    </row>
    <row r="163" spans="2:11">
      <c r="B163" s="86" t="s">
        <v>2478</v>
      </c>
      <c r="C163" s="87" t="s">
        <v>2480</v>
      </c>
      <c r="D163" s="88" t="s">
        <v>680</v>
      </c>
      <c r="E163" s="88" t="s">
        <v>132</v>
      </c>
      <c r="F163" s="101">
        <v>45036</v>
      </c>
      <c r="G163" s="90">
        <v>52624.302000000011</v>
      </c>
      <c r="H163" s="102">
        <v>-5.3278790000000003</v>
      </c>
      <c r="I163" s="90">
        <v>-2.8037593270000007</v>
      </c>
      <c r="J163" s="91">
        <f t="shared" si="2"/>
        <v>4.7019061725223285E-3</v>
      </c>
      <c r="K163" s="91">
        <f>I163/'סכום נכסי הקרן'!$C$42</f>
        <v>-2.1839892220108022E-5</v>
      </c>
    </row>
    <row r="164" spans="2:11">
      <c r="B164" s="86" t="s">
        <v>2481</v>
      </c>
      <c r="C164" s="87" t="s">
        <v>2482</v>
      </c>
      <c r="D164" s="88" t="s">
        <v>680</v>
      </c>
      <c r="E164" s="88" t="s">
        <v>132</v>
      </c>
      <c r="F164" s="101">
        <v>45036</v>
      </c>
      <c r="G164" s="90">
        <v>42099.441599999998</v>
      </c>
      <c r="H164" s="102">
        <v>-5.3278790000000003</v>
      </c>
      <c r="I164" s="90">
        <v>-2.243007462</v>
      </c>
      <c r="J164" s="91">
        <f t="shared" si="2"/>
        <v>3.761524938688662E-3</v>
      </c>
      <c r="K164" s="91">
        <f>I164/'סכום נכסי הקרן'!$C$42</f>
        <v>-1.7471913779202214E-5</v>
      </c>
    </row>
    <row r="165" spans="2:11">
      <c r="B165" s="86" t="s">
        <v>2483</v>
      </c>
      <c r="C165" s="87" t="s">
        <v>2484</v>
      </c>
      <c r="D165" s="88" t="s">
        <v>680</v>
      </c>
      <c r="E165" s="88" t="s">
        <v>132</v>
      </c>
      <c r="F165" s="101">
        <v>45061</v>
      </c>
      <c r="G165" s="90">
        <v>108224.08110000001</v>
      </c>
      <c r="H165" s="102">
        <v>-5.3211459999999997</v>
      </c>
      <c r="I165" s="90">
        <v>-5.7587608220000002</v>
      </c>
      <c r="J165" s="91">
        <f t="shared" si="2"/>
        <v>9.65744555686022E-3</v>
      </c>
      <c r="K165" s="91">
        <f>I165/'סכום נכסי הקרן'!$C$42</f>
        <v>-4.4857885790230899E-5</v>
      </c>
    </row>
    <row r="166" spans="2:11">
      <c r="B166" s="86" t="s">
        <v>2485</v>
      </c>
      <c r="C166" s="87" t="s">
        <v>2486</v>
      </c>
      <c r="D166" s="88" t="s">
        <v>680</v>
      </c>
      <c r="E166" s="88" t="s">
        <v>132</v>
      </c>
      <c r="F166" s="101">
        <v>45055</v>
      </c>
      <c r="G166" s="90">
        <v>127499.12876700003</v>
      </c>
      <c r="H166" s="102">
        <v>-5.2583989999999998</v>
      </c>
      <c r="I166" s="90">
        <v>-6.7044130960000015</v>
      </c>
      <c r="J166" s="91">
        <f t="shared" si="2"/>
        <v>1.1243305021102452E-2</v>
      </c>
      <c r="K166" s="91">
        <f>I166/'סכום נכסי הקרן'!$C$42</f>
        <v>-5.2224047194661631E-5</v>
      </c>
    </row>
    <row r="167" spans="2:11">
      <c r="B167" s="86" t="s">
        <v>2487</v>
      </c>
      <c r="C167" s="87" t="s">
        <v>2488</v>
      </c>
      <c r="D167" s="88" t="s">
        <v>680</v>
      </c>
      <c r="E167" s="88" t="s">
        <v>132</v>
      </c>
      <c r="F167" s="101">
        <v>44984</v>
      </c>
      <c r="G167" s="90">
        <v>31618.192500000005</v>
      </c>
      <c r="H167" s="102">
        <v>-5.29528</v>
      </c>
      <c r="I167" s="90">
        <v>-1.6742718240000001</v>
      </c>
      <c r="J167" s="91">
        <f t="shared" si="2"/>
        <v>2.8077549124621479E-3</v>
      </c>
      <c r="K167" s="91">
        <f>I167/'סכום נכסי הקרן'!$C$42</f>
        <v>-1.3041745713049093E-5</v>
      </c>
    </row>
    <row r="168" spans="2:11">
      <c r="B168" s="86" t="s">
        <v>2489</v>
      </c>
      <c r="C168" s="87" t="s">
        <v>2490</v>
      </c>
      <c r="D168" s="88" t="s">
        <v>680</v>
      </c>
      <c r="E168" s="88" t="s">
        <v>132</v>
      </c>
      <c r="F168" s="101">
        <v>45061</v>
      </c>
      <c r="G168" s="90">
        <v>42215.738400000009</v>
      </c>
      <c r="H168" s="102">
        <v>-5.0310050000000004</v>
      </c>
      <c r="I168" s="90">
        <v>-2.1238757410000004</v>
      </c>
      <c r="J168" s="91">
        <f t="shared" si="2"/>
        <v>3.5617409668908906E-3</v>
      </c>
      <c r="K168" s="91">
        <f>I168/'סכום נכסי הקרן'!$C$42</f>
        <v>-1.6543936858508419E-5</v>
      </c>
    </row>
    <row r="169" spans="2:11">
      <c r="B169" s="86" t="s">
        <v>2491</v>
      </c>
      <c r="C169" s="87" t="s">
        <v>2492</v>
      </c>
      <c r="D169" s="88" t="s">
        <v>680</v>
      </c>
      <c r="E169" s="88" t="s">
        <v>132</v>
      </c>
      <c r="F169" s="101">
        <v>45061</v>
      </c>
      <c r="G169" s="90">
        <v>63323.607600000018</v>
      </c>
      <c r="H169" s="102">
        <v>-5.0310050000000004</v>
      </c>
      <c r="I169" s="90">
        <v>-3.1858136120000005</v>
      </c>
      <c r="J169" s="91">
        <f t="shared" si="2"/>
        <v>5.3426114511748359E-3</v>
      </c>
      <c r="K169" s="91">
        <f>I169/'סכום נכסי הקרן'!$C$42</f>
        <v>-2.4815905291657379E-5</v>
      </c>
    </row>
    <row r="170" spans="2:11">
      <c r="B170" s="86" t="s">
        <v>2493</v>
      </c>
      <c r="C170" s="87" t="s">
        <v>2494</v>
      </c>
      <c r="D170" s="88" t="s">
        <v>680</v>
      </c>
      <c r="E170" s="88" t="s">
        <v>132</v>
      </c>
      <c r="F170" s="101">
        <v>45061</v>
      </c>
      <c r="G170" s="90">
        <v>120581.15850000002</v>
      </c>
      <c r="H170" s="102">
        <v>-5.0310050000000004</v>
      </c>
      <c r="I170" s="90">
        <v>-6.0664436320000013</v>
      </c>
      <c r="J170" s="91">
        <f t="shared" si="2"/>
        <v>1.0173429824691787E-2</v>
      </c>
      <c r="K170" s="91">
        <f>I170/'סכום נכסי הקרן'!$C$42</f>
        <v>-4.7254582020063897E-5</v>
      </c>
    </row>
    <row r="171" spans="2:11">
      <c r="B171" s="86" t="s">
        <v>2495</v>
      </c>
      <c r="C171" s="87" t="s">
        <v>2496</v>
      </c>
      <c r="D171" s="88" t="s">
        <v>680</v>
      </c>
      <c r="E171" s="88" t="s">
        <v>132</v>
      </c>
      <c r="F171" s="101">
        <v>45061</v>
      </c>
      <c r="G171" s="90">
        <v>84471.017712000015</v>
      </c>
      <c r="H171" s="102">
        <v>-4.98184</v>
      </c>
      <c r="I171" s="90">
        <v>-4.2082105700000012</v>
      </c>
      <c r="J171" s="91">
        <f t="shared" si="2"/>
        <v>7.0571717992386389E-3</v>
      </c>
      <c r="K171" s="91">
        <f>I171/'סכום נכסי הקרן'!$C$42</f>
        <v>-3.2779869656879203E-5</v>
      </c>
    </row>
    <row r="172" spans="2:11">
      <c r="B172" s="86" t="s">
        <v>2497</v>
      </c>
      <c r="C172" s="87" t="s">
        <v>2498</v>
      </c>
      <c r="D172" s="88" t="s">
        <v>680</v>
      </c>
      <c r="E172" s="88" t="s">
        <v>132</v>
      </c>
      <c r="F172" s="101">
        <v>45005</v>
      </c>
      <c r="G172" s="90">
        <v>47584.289429999997</v>
      </c>
      <c r="H172" s="102">
        <v>-4.907635</v>
      </c>
      <c r="I172" s="90">
        <v>-2.3352634390000002</v>
      </c>
      <c r="J172" s="91">
        <f t="shared" si="2"/>
        <v>3.916238270725088E-3</v>
      </c>
      <c r="K172" s="91">
        <f>I172/'סכום נכסי הקרן'!$C$42</f>
        <v>-1.8190542006289257E-5</v>
      </c>
    </row>
    <row r="173" spans="2:11">
      <c r="B173" s="86" t="s">
        <v>2499</v>
      </c>
      <c r="C173" s="87" t="s">
        <v>2500</v>
      </c>
      <c r="D173" s="88" t="s">
        <v>680</v>
      </c>
      <c r="E173" s="88" t="s">
        <v>132</v>
      </c>
      <c r="F173" s="101">
        <v>45105</v>
      </c>
      <c r="G173" s="90">
        <v>67767.275436000011</v>
      </c>
      <c r="H173" s="102">
        <v>-4.9064059999999996</v>
      </c>
      <c r="I173" s="90">
        <v>-3.3249374180000002</v>
      </c>
      <c r="J173" s="91">
        <f t="shared" si="2"/>
        <v>5.5759221622179731E-3</v>
      </c>
      <c r="K173" s="91">
        <f>I173/'סכום נכסי הקרן'!$C$42</f>
        <v>-2.5899610622222369E-5</v>
      </c>
    </row>
    <row r="174" spans="2:11">
      <c r="B174" s="86" t="s">
        <v>2501</v>
      </c>
      <c r="C174" s="87" t="s">
        <v>2502</v>
      </c>
      <c r="D174" s="88" t="s">
        <v>680</v>
      </c>
      <c r="E174" s="88" t="s">
        <v>132</v>
      </c>
      <c r="F174" s="101">
        <v>45106</v>
      </c>
      <c r="G174" s="90">
        <v>41178.299538000007</v>
      </c>
      <c r="H174" s="102">
        <v>-4.5232890000000001</v>
      </c>
      <c r="I174" s="90">
        <v>-1.8626133020000002</v>
      </c>
      <c r="J174" s="91">
        <f t="shared" si="2"/>
        <v>3.123603690715781E-3</v>
      </c>
      <c r="K174" s="91">
        <f>I174/'סכום נכסי הקרן'!$C$42</f>
        <v>-1.4508832256635238E-5</v>
      </c>
    </row>
    <row r="175" spans="2:11">
      <c r="B175" s="86" t="s">
        <v>2503</v>
      </c>
      <c r="C175" s="87" t="s">
        <v>2504</v>
      </c>
      <c r="D175" s="88" t="s">
        <v>680</v>
      </c>
      <c r="E175" s="88" t="s">
        <v>132</v>
      </c>
      <c r="F175" s="101">
        <v>45106</v>
      </c>
      <c r="G175" s="90">
        <v>100787.16801000001</v>
      </c>
      <c r="H175" s="102">
        <v>-4.4373550000000002</v>
      </c>
      <c r="I175" s="90">
        <v>-4.4722848820000012</v>
      </c>
      <c r="J175" s="91">
        <f t="shared" si="2"/>
        <v>7.5000245882210458E-3</v>
      </c>
      <c r="K175" s="91">
        <f>I175/'סכום נכסי הקרן'!$C$42</f>
        <v>-3.48368773524542E-5</v>
      </c>
    </row>
    <row r="176" spans="2:11">
      <c r="B176" s="86" t="s">
        <v>2505</v>
      </c>
      <c r="C176" s="87" t="s">
        <v>2506</v>
      </c>
      <c r="D176" s="88" t="s">
        <v>680</v>
      </c>
      <c r="E176" s="88" t="s">
        <v>132</v>
      </c>
      <c r="F176" s="101">
        <v>45138</v>
      </c>
      <c r="G176" s="90">
        <v>79649.497755000019</v>
      </c>
      <c r="H176" s="102">
        <v>-4.0221640000000001</v>
      </c>
      <c r="I176" s="90">
        <v>-3.2036337640000005</v>
      </c>
      <c r="J176" s="91">
        <f t="shared" si="2"/>
        <v>5.3724958573994385E-3</v>
      </c>
      <c r="K176" s="91">
        <f>I176/'סכום נכסי הקרן'!$C$42</f>
        <v>-2.4954715422497806E-5</v>
      </c>
    </row>
    <row r="177" spans="2:11">
      <c r="B177" s="86" t="s">
        <v>2507</v>
      </c>
      <c r="C177" s="87" t="s">
        <v>2508</v>
      </c>
      <c r="D177" s="88" t="s">
        <v>680</v>
      </c>
      <c r="E177" s="88" t="s">
        <v>132</v>
      </c>
      <c r="F177" s="101">
        <v>45106</v>
      </c>
      <c r="G177" s="90">
        <v>60838.675425000016</v>
      </c>
      <c r="H177" s="102">
        <v>-4.038195</v>
      </c>
      <c r="I177" s="90">
        <v>-2.4567846340000004</v>
      </c>
      <c r="J177" s="91">
        <f t="shared" si="2"/>
        <v>4.1200293919388207E-3</v>
      </c>
      <c r="K177" s="91">
        <f>I177/'סכום נכסי הקרן'!$C$42</f>
        <v>-1.9137131742327157E-5</v>
      </c>
    </row>
    <row r="178" spans="2:11">
      <c r="B178" s="86" t="s">
        <v>2509</v>
      </c>
      <c r="C178" s="87" t="s">
        <v>2510</v>
      </c>
      <c r="D178" s="88" t="s">
        <v>680</v>
      </c>
      <c r="E178" s="88" t="s">
        <v>132</v>
      </c>
      <c r="F178" s="101">
        <v>45132</v>
      </c>
      <c r="G178" s="90">
        <v>27551.917442000005</v>
      </c>
      <c r="H178" s="102">
        <v>-3.6737929999999999</v>
      </c>
      <c r="I178" s="90">
        <v>-1.0122003500000001</v>
      </c>
      <c r="J178" s="91">
        <f t="shared" si="2"/>
        <v>1.6974606299702058E-3</v>
      </c>
      <c r="K178" s="91">
        <f>I178/'סכום נכסי הקרן'!$C$42</f>
        <v>-7.8845378546842772E-6</v>
      </c>
    </row>
    <row r="179" spans="2:11">
      <c r="B179" s="86" t="s">
        <v>2511</v>
      </c>
      <c r="C179" s="87" t="s">
        <v>2512</v>
      </c>
      <c r="D179" s="88" t="s">
        <v>680</v>
      </c>
      <c r="E179" s="88" t="s">
        <v>132</v>
      </c>
      <c r="F179" s="101">
        <v>45132</v>
      </c>
      <c r="G179" s="90">
        <v>26732.979000000003</v>
      </c>
      <c r="H179" s="102">
        <v>-3.402971</v>
      </c>
      <c r="I179" s="90">
        <v>-0.90971563700000013</v>
      </c>
      <c r="J179" s="91">
        <f t="shared" si="2"/>
        <v>1.5255937011637737E-3</v>
      </c>
      <c r="K179" s="91">
        <f>I179/'סכום נכסי הקרן'!$C$42</f>
        <v>-7.0862328559012264E-6</v>
      </c>
    </row>
    <row r="180" spans="2:11">
      <c r="B180" s="86" t="s">
        <v>2513</v>
      </c>
      <c r="C180" s="87" t="s">
        <v>2514</v>
      </c>
      <c r="D180" s="88" t="s">
        <v>680</v>
      </c>
      <c r="E180" s="88" t="s">
        <v>132</v>
      </c>
      <c r="F180" s="101">
        <v>45132</v>
      </c>
      <c r="G180" s="90">
        <v>77846.623366000014</v>
      </c>
      <c r="H180" s="102">
        <v>-3.3804669999999999</v>
      </c>
      <c r="I180" s="90">
        <v>-2.6315792860000005</v>
      </c>
      <c r="J180" s="91">
        <f t="shared" si="2"/>
        <v>4.4131601343845661E-3</v>
      </c>
      <c r="K180" s="91">
        <f>I180/'סכום נכסי הקרן'!$C$42</f>
        <v>-2.0498695241579421E-5</v>
      </c>
    </row>
    <row r="181" spans="2:11">
      <c r="B181" s="86" t="s">
        <v>2515</v>
      </c>
      <c r="C181" s="87" t="s">
        <v>2516</v>
      </c>
      <c r="D181" s="88" t="s">
        <v>680</v>
      </c>
      <c r="E181" s="88" t="s">
        <v>132</v>
      </c>
      <c r="F181" s="101">
        <v>45132</v>
      </c>
      <c r="G181" s="90">
        <v>42751.86664800001</v>
      </c>
      <c r="H181" s="102">
        <v>-3.3720300000000001</v>
      </c>
      <c r="I181" s="90">
        <v>-1.4416058290000002</v>
      </c>
      <c r="J181" s="91">
        <f t="shared" si="2"/>
        <v>2.4175738910414929E-3</v>
      </c>
      <c r="K181" s="91">
        <f>I181/'סכום נכסי הקרן'!$C$42</f>
        <v>-1.1229393202920756E-5</v>
      </c>
    </row>
    <row r="182" spans="2:11">
      <c r="B182" s="86" t="s">
        <v>2517</v>
      </c>
      <c r="C182" s="87" t="s">
        <v>2518</v>
      </c>
      <c r="D182" s="88" t="s">
        <v>680</v>
      </c>
      <c r="E182" s="88" t="s">
        <v>132</v>
      </c>
      <c r="F182" s="101">
        <v>45133</v>
      </c>
      <c r="G182" s="90">
        <v>82835.070428000021</v>
      </c>
      <c r="H182" s="102">
        <v>-3.3246329999999999</v>
      </c>
      <c r="I182" s="90">
        <v>-2.753962048</v>
      </c>
      <c r="J182" s="91">
        <f t="shared" si="2"/>
        <v>4.6183961040046247E-3</v>
      </c>
      <c r="K182" s="91">
        <f>I182/'סכום נכסי הקרן'!$C$42</f>
        <v>-2.1451996156511739E-5</v>
      </c>
    </row>
    <row r="183" spans="2:11">
      <c r="B183" s="86" t="s">
        <v>2519</v>
      </c>
      <c r="C183" s="87" t="s">
        <v>2520</v>
      </c>
      <c r="D183" s="88" t="s">
        <v>680</v>
      </c>
      <c r="E183" s="88" t="s">
        <v>132</v>
      </c>
      <c r="F183" s="101">
        <v>45132</v>
      </c>
      <c r="G183" s="90">
        <v>32098.789026000002</v>
      </c>
      <c r="H183" s="102">
        <v>-3.2596720000000001</v>
      </c>
      <c r="I183" s="90">
        <v>-1.046315332</v>
      </c>
      <c r="J183" s="91">
        <f t="shared" si="2"/>
        <v>1.7546714764564199E-3</v>
      </c>
      <c r="K183" s="91">
        <f>I183/'סכום נכסי הקרן'!$C$42</f>
        <v>-8.1502766157812008E-6</v>
      </c>
    </row>
    <row r="184" spans="2:11">
      <c r="B184" s="86" t="s">
        <v>2521</v>
      </c>
      <c r="C184" s="87" t="s">
        <v>2522</v>
      </c>
      <c r="D184" s="88" t="s">
        <v>680</v>
      </c>
      <c r="E184" s="88" t="s">
        <v>132</v>
      </c>
      <c r="F184" s="101">
        <v>45110</v>
      </c>
      <c r="G184" s="90">
        <v>21480.018960000005</v>
      </c>
      <c r="H184" s="102">
        <v>-3.2179000000000002</v>
      </c>
      <c r="I184" s="90">
        <v>-0.69120557100000013</v>
      </c>
      <c r="J184" s="91">
        <f t="shared" si="2"/>
        <v>1.159152181668951E-3</v>
      </c>
      <c r="K184" s="91">
        <f>I184/'סכום נכסי הקרן'!$C$42</f>
        <v>-5.3841479998679724E-6</v>
      </c>
    </row>
    <row r="185" spans="2:11">
      <c r="B185" s="86" t="s">
        <v>2521</v>
      </c>
      <c r="C185" s="87" t="s">
        <v>2523</v>
      </c>
      <c r="D185" s="88" t="s">
        <v>680</v>
      </c>
      <c r="E185" s="88" t="s">
        <v>132</v>
      </c>
      <c r="F185" s="101">
        <v>45110</v>
      </c>
      <c r="G185" s="90">
        <v>24541.421460000005</v>
      </c>
      <c r="H185" s="102">
        <v>-3.2179000000000002</v>
      </c>
      <c r="I185" s="90">
        <v>-0.78971844800000013</v>
      </c>
      <c r="J185" s="91">
        <f t="shared" si="2"/>
        <v>1.3243583389801962E-3</v>
      </c>
      <c r="K185" s="91">
        <f>I185/'סכום נכסי הקרן'!$C$42</f>
        <v>-6.1515143694610631E-6</v>
      </c>
    </row>
    <row r="186" spans="2:11">
      <c r="B186" s="86" t="s">
        <v>2524</v>
      </c>
      <c r="C186" s="87" t="s">
        <v>2525</v>
      </c>
      <c r="D186" s="88" t="s">
        <v>680</v>
      </c>
      <c r="E186" s="88" t="s">
        <v>132</v>
      </c>
      <c r="F186" s="101">
        <v>45110</v>
      </c>
      <c r="G186" s="90">
        <v>76295.352672000008</v>
      </c>
      <c r="H186" s="102">
        <v>-3.109283</v>
      </c>
      <c r="I186" s="90">
        <v>-2.3722384370000005</v>
      </c>
      <c r="J186" s="91">
        <f t="shared" si="2"/>
        <v>3.9782453658601842E-3</v>
      </c>
      <c r="K186" s="91">
        <f>I186/'סכום נכסי הקרן'!$C$42</f>
        <v>-1.8478558871140052E-5</v>
      </c>
    </row>
    <row r="187" spans="2:11">
      <c r="B187" s="86" t="s">
        <v>2526</v>
      </c>
      <c r="C187" s="87" t="s">
        <v>2527</v>
      </c>
      <c r="D187" s="88" t="s">
        <v>680</v>
      </c>
      <c r="E187" s="88" t="s">
        <v>132</v>
      </c>
      <c r="F187" s="101">
        <v>45110</v>
      </c>
      <c r="G187" s="90">
        <v>85960.082292000021</v>
      </c>
      <c r="H187" s="102">
        <v>-3.1397219999999999</v>
      </c>
      <c r="I187" s="90">
        <v>-2.6989073820000002</v>
      </c>
      <c r="J187" s="91">
        <f t="shared" si="2"/>
        <v>4.5260693941480646E-3</v>
      </c>
      <c r="K187" s="91">
        <f>I187/'סכום נכסי הקרן'!$C$42</f>
        <v>-2.1023147660110808E-5</v>
      </c>
    </row>
    <row r="188" spans="2:11">
      <c r="B188" s="86" t="s">
        <v>2526</v>
      </c>
      <c r="C188" s="87" t="s">
        <v>2528</v>
      </c>
      <c r="D188" s="88" t="s">
        <v>680</v>
      </c>
      <c r="E188" s="88" t="s">
        <v>132</v>
      </c>
      <c r="F188" s="101">
        <v>45110</v>
      </c>
      <c r="G188" s="90">
        <v>22409.631920000003</v>
      </c>
      <c r="H188" s="102">
        <v>-3.1397219999999999</v>
      </c>
      <c r="I188" s="90">
        <v>-0.70360008200000013</v>
      </c>
      <c r="J188" s="91">
        <f t="shared" si="2"/>
        <v>1.1799377844898082E-3</v>
      </c>
      <c r="K188" s="91">
        <f>I188/'סכום נכסי הקרן'!$C$42</f>
        <v>-5.4806950828341068E-6</v>
      </c>
    </row>
    <row r="189" spans="2:11">
      <c r="B189" s="86" t="s">
        <v>2529</v>
      </c>
      <c r="C189" s="87" t="s">
        <v>2530</v>
      </c>
      <c r="D189" s="88" t="s">
        <v>680</v>
      </c>
      <c r="E189" s="88" t="s">
        <v>132</v>
      </c>
      <c r="F189" s="101">
        <v>45152</v>
      </c>
      <c r="G189" s="90">
        <v>108618.30378000002</v>
      </c>
      <c r="H189" s="102">
        <v>-2.1598039999999998</v>
      </c>
      <c r="I189" s="90">
        <v>-2.3459419570000004</v>
      </c>
      <c r="J189" s="91">
        <f t="shared" si="2"/>
        <v>3.9341461521948274E-3</v>
      </c>
      <c r="K189" s="91">
        <f>I189/'סכום נכסי הקרן'!$C$42</f>
        <v>-1.8273722356308825E-5</v>
      </c>
    </row>
    <row r="190" spans="2:11">
      <c r="B190" s="86" t="s">
        <v>2531</v>
      </c>
      <c r="C190" s="87" t="s">
        <v>2532</v>
      </c>
      <c r="D190" s="88" t="s">
        <v>680</v>
      </c>
      <c r="E190" s="88" t="s">
        <v>132</v>
      </c>
      <c r="F190" s="101">
        <v>45160</v>
      </c>
      <c r="G190" s="90">
        <v>38068.303770000006</v>
      </c>
      <c r="H190" s="102">
        <v>-1.5459579999999999</v>
      </c>
      <c r="I190" s="90">
        <v>-0.58852010200000004</v>
      </c>
      <c r="J190" s="91">
        <f t="shared" si="2"/>
        <v>9.8694858492298469E-4</v>
      </c>
      <c r="K190" s="91">
        <f>I190/'סכום נכסי הקרן'!$C$42</f>
        <v>-4.5842792115826201E-6</v>
      </c>
    </row>
    <row r="191" spans="2:11">
      <c r="B191" s="86" t="s">
        <v>2533</v>
      </c>
      <c r="C191" s="87" t="s">
        <v>2534</v>
      </c>
      <c r="D191" s="88" t="s">
        <v>680</v>
      </c>
      <c r="E191" s="88" t="s">
        <v>132</v>
      </c>
      <c r="F191" s="101">
        <v>45155</v>
      </c>
      <c r="G191" s="90">
        <v>65307.049524000009</v>
      </c>
      <c r="H191" s="102">
        <v>-1.4936449999999999</v>
      </c>
      <c r="I191" s="90">
        <v>-0.97545569200000015</v>
      </c>
      <c r="J191" s="91">
        <f t="shared" si="2"/>
        <v>1.6358398151614382E-3</v>
      </c>
      <c r="K191" s="91">
        <f>I191/'סכום נכסי הקרן'!$C$42</f>
        <v>-7.5983152239981415E-6</v>
      </c>
    </row>
    <row r="192" spans="2:11">
      <c r="B192" s="86" t="s">
        <v>2535</v>
      </c>
      <c r="C192" s="87" t="s">
        <v>2536</v>
      </c>
      <c r="D192" s="88" t="s">
        <v>680</v>
      </c>
      <c r="E192" s="88" t="s">
        <v>132</v>
      </c>
      <c r="F192" s="101">
        <v>45155</v>
      </c>
      <c r="G192" s="90">
        <v>65312.282880000006</v>
      </c>
      <c r="H192" s="102">
        <v>-1.4855130000000001</v>
      </c>
      <c r="I192" s="90">
        <v>-0.9702223360000003</v>
      </c>
      <c r="J192" s="91">
        <f t="shared" si="2"/>
        <v>1.6270634738248461E-3</v>
      </c>
      <c r="K192" s="91">
        <f>I192/'סכום נכסי הקרן'!$C$42</f>
        <v>-7.5575499807446323E-6</v>
      </c>
    </row>
    <row r="193" spans="2:11">
      <c r="B193" s="86" t="s">
        <v>2537</v>
      </c>
      <c r="C193" s="87" t="s">
        <v>2538</v>
      </c>
      <c r="D193" s="88" t="s">
        <v>680</v>
      </c>
      <c r="E193" s="88" t="s">
        <v>132</v>
      </c>
      <c r="F193" s="101">
        <v>45160</v>
      </c>
      <c r="G193" s="90">
        <v>54426.902399999999</v>
      </c>
      <c r="H193" s="102">
        <v>-1.464591</v>
      </c>
      <c r="I193" s="90">
        <v>-0.79713170300000014</v>
      </c>
      <c r="J193" s="91">
        <f t="shared" si="2"/>
        <v>1.3367903723246126E-3</v>
      </c>
      <c r="K193" s="91">
        <f>I193/'סכום נכסי הקרן'!$C$42</f>
        <v>-6.2092599429277465E-6</v>
      </c>
    </row>
    <row r="194" spans="2:11">
      <c r="B194" s="86" t="s">
        <v>2539</v>
      </c>
      <c r="C194" s="87" t="s">
        <v>2540</v>
      </c>
      <c r="D194" s="88" t="s">
        <v>680</v>
      </c>
      <c r="E194" s="88" t="s">
        <v>132</v>
      </c>
      <c r="F194" s="101">
        <v>45160</v>
      </c>
      <c r="G194" s="90">
        <v>54426.902399999999</v>
      </c>
      <c r="H194" s="102">
        <v>-1.464591</v>
      </c>
      <c r="I194" s="90">
        <v>-0.79713170300000014</v>
      </c>
      <c r="J194" s="91">
        <f t="shared" si="2"/>
        <v>1.3367903723246126E-3</v>
      </c>
      <c r="K194" s="91">
        <f>I194/'סכום נכסי הקרן'!$C$42</f>
        <v>-6.2092599429277465E-6</v>
      </c>
    </row>
    <row r="195" spans="2:11">
      <c r="B195" s="86" t="s">
        <v>2541</v>
      </c>
      <c r="C195" s="87" t="s">
        <v>2542</v>
      </c>
      <c r="D195" s="88" t="s">
        <v>680</v>
      </c>
      <c r="E195" s="88" t="s">
        <v>132</v>
      </c>
      <c r="F195" s="101">
        <v>45168</v>
      </c>
      <c r="G195" s="90">
        <v>76340.126940000016</v>
      </c>
      <c r="H195" s="102">
        <v>-1.2752410000000001</v>
      </c>
      <c r="I195" s="90">
        <v>-0.97352080400000018</v>
      </c>
      <c r="J195" s="91">
        <f t="shared" si="2"/>
        <v>1.6325950067562626E-3</v>
      </c>
      <c r="K195" s="91">
        <f>I195/'סכום נכסי הקרן'!$C$42</f>
        <v>-7.5832434077509194E-6</v>
      </c>
    </row>
    <row r="196" spans="2:11">
      <c r="B196" s="86" t="s">
        <v>2543</v>
      </c>
      <c r="C196" s="87" t="s">
        <v>2544</v>
      </c>
      <c r="D196" s="88" t="s">
        <v>680</v>
      </c>
      <c r="E196" s="88" t="s">
        <v>132</v>
      </c>
      <c r="F196" s="101">
        <v>45174</v>
      </c>
      <c r="G196" s="90">
        <v>70295.004780000017</v>
      </c>
      <c r="H196" s="102">
        <v>-0.79428299999999996</v>
      </c>
      <c r="I196" s="90">
        <v>-0.5583411800000001</v>
      </c>
      <c r="J196" s="91">
        <f t="shared" si="2"/>
        <v>9.3633851355723015E-4</v>
      </c>
      <c r="K196" s="91">
        <f>I196/'סכום נכסי הקרן'!$C$42</f>
        <v>-4.3492004024095508E-6</v>
      </c>
    </row>
    <row r="197" spans="2:11">
      <c r="B197" s="86" t="s">
        <v>2543</v>
      </c>
      <c r="C197" s="87" t="s">
        <v>2545</v>
      </c>
      <c r="D197" s="88" t="s">
        <v>680</v>
      </c>
      <c r="E197" s="88" t="s">
        <v>132</v>
      </c>
      <c r="F197" s="101">
        <v>45174</v>
      </c>
      <c r="G197" s="90">
        <v>10946.436300000001</v>
      </c>
      <c r="H197" s="102">
        <v>-0.79428299999999996</v>
      </c>
      <c r="I197" s="90">
        <v>-8.6945668000000018E-2</v>
      </c>
      <c r="J197" s="91">
        <f t="shared" si="2"/>
        <v>1.4580794046994784E-4</v>
      </c>
      <c r="K197" s="91">
        <f>I197/'סכום נכסי הקרן'!$C$42</f>
        <v>-6.7726355819459206E-7</v>
      </c>
    </row>
    <row r="198" spans="2:11">
      <c r="B198" s="86" t="s">
        <v>2546</v>
      </c>
      <c r="C198" s="87" t="s">
        <v>2547</v>
      </c>
      <c r="D198" s="88" t="s">
        <v>680</v>
      </c>
      <c r="E198" s="88" t="s">
        <v>132</v>
      </c>
      <c r="F198" s="101">
        <v>45169</v>
      </c>
      <c r="G198" s="90">
        <v>32847.158934000006</v>
      </c>
      <c r="H198" s="102">
        <v>-0.801952</v>
      </c>
      <c r="I198" s="90">
        <v>-0.26341835800000007</v>
      </c>
      <c r="J198" s="91">
        <f t="shared" si="2"/>
        <v>4.4175275370769956E-4</v>
      </c>
      <c r="K198" s="91">
        <f>I198/'סכום נכסי הקרן'!$C$42</f>
        <v>-2.051898139799868E-6</v>
      </c>
    </row>
    <row r="199" spans="2:11">
      <c r="B199" s="86" t="s">
        <v>2548</v>
      </c>
      <c r="C199" s="87" t="s">
        <v>2549</v>
      </c>
      <c r="D199" s="88" t="s">
        <v>680</v>
      </c>
      <c r="E199" s="88" t="s">
        <v>132</v>
      </c>
      <c r="F199" s="101">
        <v>45174</v>
      </c>
      <c r="G199" s="90">
        <v>27395.164950000002</v>
      </c>
      <c r="H199" s="102">
        <v>-0.68731100000000001</v>
      </c>
      <c r="I199" s="90">
        <v>-0.18828997100000003</v>
      </c>
      <c r="J199" s="91">
        <f t="shared" si="2"/>
        <v>3.1576240098191209E-4</v>
      </c>
      <c r="K199" s="91">
        <f>I199/'סכום נכסי הקרן'!$C$42</f>
        <v>-1.466685329645366E-6</v>
      </c>
    </row>
    <row r="200" spans="2:11">
      <c r="B200" s="86" t="s">
        <v>2548</v>
      </c>
      <c r="C200" s="87" t="s">
        <v>2550</v>
      </c>
      <c r="D200" s="88" t="s">
        <v>680</v>
      </c>
      <c r="E200" s="88" t="s">
        <v>132</v>
      </c>
      <c r="F200" s="101">
        <v>45174</v>
      </c>
      <c r="G200" s="90">
        <v>146528.03488500003</v>
      </c>
      <c r="H200" s="102">
        <v>-0.68731100000000001</v>
      </c>
      <c r="I200" s="90">
        <v>-1.0071032400000002</v>
      </c>
      <c r="J200" s="91">
        <f t="shared" si="2"/>
        <v>1.6889127732621664E-3</v>
      </c>
      <c r="K200" s="91">
        <f>I200/'סכום נכסי הקרן'!$C$42</f>
        <v>-7.8448339000823159E-6</v>
      </c>
    </row>
    <row r="201" spans="2:11">
      <c r="B201" s="86" t="s">
        <v>2548</v>
      </c>
      <c r="C201" s="87" t="s">
        <v>2551</v>
      </c>
      <c r="D201" s="88" t="s">
        <v>680</v>
      </c>
      <c r="E201" s="88" t="s">
        <v>132</v>
      </c>
      <c r="F201" s="101">
        <v>45174</v>
      </c>
      <c r="G201" s="90">
        <v>913.89204400000017</v>
      </c>
      <c r="H201" s="102">
        <v>-0.68731100000000001</v>
      </c>
      <c r="I201" s="90">
        <v>-6.2812800000000011E-3</v>
      </c>
      <c r="J201" s="91">
        <f t="shared" si="2"/>
        <v>1.0533710550306819E-5</v>
      </c>
      <c r="K201" s="91">
        <f>I201/'סכום נכסי הקרן'!$C$42</f>
        <v>-4.8928050593809082E-8</v>
      </c>
    </row>
    <row r="202" spans="2:11">
      <c r="B202" s="86" t="s">
        <v>2552</v>
      </c>
      <c r="C202" s="87" t="s">
        <v>2553</v>
      </c>
      <c r="D202" s="88" t="s">
        <v>680</v>
      </c>
      <c r="E202" s="88" t="s">
        <v>132</v>
      </c>
      <c r="F202" s="101">
        <v>45159</v>
      </c>
      <c r="G202" s="90">
        <v>146555.24890100004</v>
      </c>
      <c r="H202" s="102">
        <v>-0.79363300000000003</v>
      </c>
      <c r="I202" s="90">
        <v>-1.1631114720000002</v>
      </c>
      <c r="J202" s="91">
        <f t="shared" si="2"/>
        <v>1.950538677433468E-3</v>
      </c>
      <c r="K202" s="91">
        <f>I202/'סכום נכסי הקרן'!$C$42</f>
        <v>-9.0600605208262889E-6</v>
      </c>
    </row>
    <row r="203" spans="2:11">
      <c r="B203" s="86" t="s">
        <v>2554</v>
      </c>
      <c r="C203" s="87" t="s">
        <v>2555</v>
      </c>
      <c r="D203" s="88" t="s">
        <v>680</v>
      </c>
      <c r="E203" s="88" t="s">
        <v>132</v>
      </c>
      <c r="F203" s="101">
        <v>45181</v>
      </c>
      <c r="G203" s="90">
        <v>36565.380800000006</v>
      </c>
      <c r="H203" s="102">
        <v>-0.62833700000000003</v>
      </c>
      <c r="I203" s="90">
        <v>-0.22975376900000002</v>
      </c>
      <c r="J203" s="91">
        <f t="shared" si="2"/>
        <v>3.8529721656860636E-4</v>
      </c>
      <c r="K203" s="91">
        <f>I203/'סכום נכסי הקרן'!$C$42</f>
        <v>-1.7896677164129482E-6</v>
      </c>
    </row>
    <row r="204" spans="2:11">
      <c r="B204" s="86" t="s">
        <v>2554</v>
      </c>
      <c r="C204" s="87" t="s">
        <v>2556</v>
      </c>
      <c r="D204" s="88" t="s">
        <v>680</v>
      </c>
      <c r="E204" s="88" t="s">
        <v>132</v>
      </c>
      <c r="F204" s="101">
        <v>45181</v>
      </c>
      <c r="G204" s="90">
        <v>24114.141480000002</v>
      </c>
      <c r="H204" s="102">
        <v>-0.62833700000000003</v>
      </c>
      <c r="I204" s="90">
        <v>-0.15151804200000005</v>
      </c>
      <c r="J204" s="91">
        <f t="shared" ref="J204:J267" si="3">IFERROR(I204/$I$11,0)</f>
        <v>2.5409585268882008E-4</v>
      </c>
      <c r="K204" s="91">
        <f>I204/'סכום נכסי הקרן'!$C$42</f>
        <v>-1.180250271417751E-6</v>
      </c>
    </row>
    <row r="205" spans="2:11">
      <c r="B205" s="86" t="s">
        <v>2557</v>
      </c>
      <c r="C205" s="87" t="s">
        <v>2558</v>
      </c>
      <c r="D205" s="88" t="s">
        <v>680</v>
      </c>
      <c r="E205" s="88" t="s">
        <v>132</v>
      </c>
      <c r="F205" s="101">
        <v>45181</v>
      </c>
      <c r="G205" s="90">
        <v>32887.281330000005</v>
      </c>
      <c r="H205" s="102">
        <v>-0.61499300000000001</v>
      </c>
      <c r="I205" s="90">
        <v>-0.20225438199999998</v>
      </c>
      <c r="J205" s="91">
        <f t="shared" si="3"/>
        <v>3.3918072710007911E-4</v>
      </c>
      <c r="K205" s="91">
        <f>I205/'סכום נכסי הקרן'!$C$42</f>
        <v>-1.5754611536686131E-6</v>
      </c>
    </row>
    <row r="206" spans="2:11">
      <c r="B206" s="86" t="s">
        <v>2557</v>
      </c>
      <c r="C206" s="87" t="s">
        <v>2559</v>
      </c>
      <c r="D206" s="88" t="s">
        <v>680</v>
      </c>
      <c r="E206" s="88" t="s">
        <v>132</v>
      </c>
      <c r="F206" s="101">
        <v>45181</v>
      </c>
      <c r="G206" s="90">
        <v>14658.635063000002</v>
      </c>
      <c r="H206" s="102">
        <v>-0.61499300000000001</v>
      </c>
      <c r="I206" s="90">
        <v>-9.0149537000000002E-2</v>
      </c>
      <c r="J206" s="91">
        <f t="shared" si="3"/>
        <v>1.511808308182687E-4</v>
      </c>
      <c r="K206" s="91">
        <f>I206/'סכום נכסי הקרן'!$C$42</f>
        <v>-7.0222010598866205E-7</v>
      </c>
    </row>
    <row r="207" spans="2:11">
      <c r="B207" s="86" t="s">
        <v>2560</v>
      </c>
      <c r="C207" s="87" t="s">
        <v>2561</v>
      </c>
      <c r="D207" s="88" t="s">
        <v>680</v>
      </c>
      <c r="E207" s="88" t="s">
        <v>132</v>
      </c>
      <c r="F207" s="101">
        <v>45159</v>
      </c>
      <c r="G207" s="90">
        <v>43872.967800000006</v>
      </c>
      <c r="H207" s="102">
        <v>-0.71882299999999999</v>
      </c>
      <c r="I207" s="90">
        <v>-0.31536901000000006</v>
      </c>
      <c r="J207" s="91">
        <f t="shared" si="3"/>
        <v>5.2887403011437424E-4</v>
      </c>
      <c r="K207" s="91">
        <f>I207/'סכום נכסי הקרן'!$C$42</f>
        <v>-2.4565679092477142E-6</v>
      </c>
    </row>
    <row r="208" spans="2:11">
      <c r="B208" s="86" t="s">
        <v>2562</v>
      </c>
      <c r="C208" s="87" t="s">
        <v>2563</v>
      </c>
      <c r="D208" s="88" t="s">
        <v>680</v>
      </c>
      <c r="E208" s="88" t="s">
        <v>132</v>
      </c>
      <c r="F208" s="101">
        <v>45167</v>
      </c>
      <c r="G208" s="90">
        <v>38395.97000400001</v>
      </c>
      <c r="H208" s="102">
        <v>-0.67937800000000004</v>
      </c>
      <c r="I208" s="90">
        <v>-0.26085386799999999</v>
      </c>
      <c r="J208" s="91">
        <f t="shared" si="3"/>
        <v>4.3745210234855662E-4</v>
      </c>
      <c r="K208" s="91">
        <f>I208/'סכום נכסי הקרן'!$C$42</f>
        <v>-2.0319220367655626E-6</v>
      </c>
    </row>
    <row r="209" spans="2:11">
      <c r="B209" s="86" t="s">
        <v>2564</v>
      </c>
      <c r="C209" s="87" t="s">
        <v>2565</v>
      </c>
      <c r="D209" s="88" t="s">
        <v>680</v>
      </c>
      <c r="E209" s="88" t="s">
        <v>132</v>
      </c>
      <c r="F209" s="101">
        <v>45189</v>
      </c>
      <c r="G209" s="90">
        <v>162190.79917600003</v>
      </c>
      <c r="H209" s="102">
        <v>-0.49394500000000002</v>
      </c>
      <c r="I209" s="90">
        <v>-0.80113297500000014</v>
      </c>
      <c r="J209" s="91">
        <f t="shared" si="3"/>
        <v>1.3435005080104994E-3</v>
      </c>
      <c r="K209" s="91">
        <f>I209/'סכום נכסי הקרן'!$C$42</f>
        <v>-6.2404278639335908E-6</v>
      </c>
    </row>
    <row r="210" spans="2:11">
      <c r="B210" s="86" t="s">
        <v>2566</v>
      </c>
      <c r="C210" s="87" t="s">
        <v>2567</v>
      </c>
      <c r="D210" s="88" t="s">
        <v>680</v>
      </c>
      <c r="E210" s="88" t="s">
        <v>132</v>
      </c>
      <c r="F210" s="101">
        <v>45174</v>
      </c>
      <c r="G210" s="90">
        <v>200689.56672000003</v>
      </c>
      <c r="H210" s="102">
        <v>-0.50065499999999996</v>
      </c>
      <c r="I210" s="90">
        <v>-1.0047632640000002</v>
      </c>
      <c r="J210" s="91">
        <f t="shared" si="3"/>
        <v>1.6849886320236505E-3</v>
      </c>
      <c r="K210" s="91">
        <f>I210/'סכום נכסי הקרן'!$C$42</f>
        <v>-7.8266066495670873E-6</v>
      </c>
    </row>
    <row r="211" spans="2:11">
      <c r="B211" s="86" t="s">
        <v>2566</v>
      </c>
      <c r="C211" s="87" t="s">
        <v>2568</v>
      </c>
      <c r="D211" s="88" t="s">
        <v>680</v>
      </c>
      <c r="E211" s="88" t="s">
        <v>132</v>
      </c>
      <c r="F211" s="101">
        <v>45174</v>
      </c>
      <c r="G211" s="90">
        <v>23054.677632000003</v>
      </c>
      <c r="H211" s="102">
        <v>-0.50065499999999996</v>
      </c>
      <c r="I211" s="90">
        <v>-0.11542450100000003</v>
      </c>
      <c r="J211" s="91">
        <f t="shared" si="3"/>
        <v>1.9356696150268736E-4</v>
      </c>
      <c r="K211" s="91">
        <f>I211/'סכום נכסי הקרן'!$C$42</f>
        <v>-8.99099518679818E-7</v>
      </c>
    </row>
    <row r="212" spans="2:11">
      <c r="B212" s="86" t="s">
        <v>2569</v>
      </c>
      <c r="C212" s="87" t="s">
        <v>2570</v>
      </c>
      <c r="D212" s="88" t="s">
        <v>680</v>
      </c>
      <c r="E212" s="88" t="s">
        <v>132</v>
      </c>
      <c r="F212" s="101">
        <v>45167</v>
      </c>
      <c r="G212" s="90">
        <v>41201.521920000007</v>
      </c>
      <c r="H212" s="102">
        <v>-0.60472199999999998</v>
      </c>
      <c r="I212" s="90">
        <v>-0.24915463800000007</v>
      </c>
      <c r="J212" s="91">
        <f t="shared" si="3"/>
        <v>4.178324862063905E-4</v>
      </c>
      <c r="K212" s="91">
        <f>I212/'סכום נכסי הקרן'!$C$42</f>
        <v>-1.9407908473664905E-6</v>
      </c>
    </row>
    <row r="213" spans="2:11">
      <c r="B213" s="86" t="s">
        <v>2571</v>
      </c>
      <c r="C213" s="87" t="s">
        <v>2572</v>
      </c>
      <c r="D213" s="88" t="s">
        <v>680</v>
      </c>
      <c r="E213" s="88" t="s">
        <v>132</v>
      </c>
      <c r="F213" s="101">
        <v>45189</v>
      </c>
      <c r="G213" s="90">
        <v>54944.091696000018</v>
      </c>
      <c r="H213" s="102">
        <v>-0.41411599999999998</v>
      </c>
      <c r="I213" s="90">
        <v>-0.22753220400000007</v>
      </c>
      <c r="J213" s="91">
        <f t="shared" si="3"/>
        <v>3.8157165065231348E-4</v>
      </c>
      <c r="K213" s="91">
        <f>I213/'סכום נכסי הקרן'!$C$42</f>
        <v>-1.7723628287598851E-6</v>
      </c>
    </row>
    <row r="214" spans="2:11">
      <c r="B214" s="86" t="s">
        <v>2573</v>
      </c>
      <c r="C214" s="87" t="s">
        <v>2574</v>
      </c>
      <c r="D214" s="88" t="s">
        <v>680</v>
      </c>
      <c r="E214" s="88" t="s">
        <v>132</v>
      </c>
      <c r="F214" s="101">
        <v>45189</v>
      </c>
      <c r="G214" s="90">
        <v>38430.568302000007</v>
      </c>
      <c r="H214" s="102">
        <v>-0.41411599999999998</v>
      </c>
      <c r="I214" s="90">
        <v>-0.15914708300000005</v>
      </c>
      <c r="J214" s="91">
        <f t="shared" si="3"/>
        <v>2.6688975929231866E-4</v>
      </c>
      <c r="K214" s="91">
        <f>I214/'סכום נכסי הקרן'!$C$42</f>
        <v>-1.2396767106196721E-6</v>
      </c>
    </row>
    <row r="215" spans="2:11">
      <c r="B215" s="86" t="s">
        <v>2575</v>
      </c>
      <c r="C215" s="87" t="s">
        <v>2576</v>
      </c>
      <c r="D215" s="88" t="s">
        <v>680</v>
      </c>
      <c r="E215" s="88" t="s">
        <v>132</v>
      </c>
      <c r="F215" s="101">
        <v>45190</v>
      </c>
      <c r="G215" s="90">
        <v>43925.301359999998</v>
      </c>
      <c r="H215" s="102">
        <v>-0.37950800000000001</v>
      </c>
      <c r="I215" s="90">
        <v>-0.16669983300000005</v>
      </c>
      <c r="J215" s="91">
        <f t="shared" si="3"/>
        <v>2.7955572584035181E-4</v>
      </c>
      <c r="K215" s="91">
        <f>I215/'סכום נכסי הקרן'!$C$42</f>
        <v>-1.2985088808337673E-6</v>
      </c>
    </row>
    <row r="216" spans="2:11">
      <c r="B216" s="86" t="s">
        <v>2577</v>
      </c>
      <c r="C216" s="87" t="s">
        <v>2578</v>
      </c>
      <c r="D216" s="88" t="s">
        <v>680</v>
      </c>
      <c r="E216" s="88" t="s">
        <v>132</v>
      </c>
      <c r="F216" s="101">
        <v>45188</v>
      </c>
      <c r="G216" s="90">
        <v>54950.238000000005</v>
      </c>
      <c r="H216" s="102">
        <v>-0.32858700000000002</v>
      </c>
      <c r="I216" s="90">
        <v>-0.18055950400000001</v>
      </c>
      <c r="J216" s="91">
        <f t="shared" si="3"/>
        <v>3.027984029119807E-4</v>
      </c>
      <c r="K216" s="91">
        <f>I216/'סכום נכסי הקרן'!$C$42</f>
        <v>-1.4064688322929519E-6</v>
      </c>
    </row>
    <row r="217" spans="2:11">
      <c r="B217" s="86" t="s">
        <v>2579</v>
      </c>
      <c r="C217" s="87" t="s">
        <v>2580</v>
      </c>
      <c r="D217" s="88" t="s">
        <v>680</v>
      </c>
      <c r="E217" s="88" t="s">
        <v>132</v>
      </c>
      <c r="F217" s="101">
        <v>45188</v>
      </c>
      <c r="G217" s="90">
        <v>109900.47600000001</v>
      </c>
      <c r="H217" s="102">
        <v>-0.32858700000000002</v>
      </c>
      <c r="I217" s="90">
        <v>-0.36111900900000005</v>
      </c>
      <c r="J217" s="91">
        <f t="shared" si="3"/>
        <v>6.0559680750096206E-4</v>
      </c>
      <c r="K217" s="91">
        <f>I217/'סכום נכסי הקרן'!$C$42</f>
        <v>-2.8129376723754072E-6</v>
      </c>
    </row>
    <row r="218" spans="2:11">
      <c r="B218" s="86" t="s">
        <v>2581</v>
      </c>
      <c r="C218" s="87" t="s">
        <v>2582</v>
      </c>
      <c r="D218" s="88" t="s">
        <v>680</v>
      </c>
      <c r="E218" s="88" t="s">
        <v>132</v>
      </c>
      <c r="F218" s="101">
        <v>45190</v>
      </c>
      <c r="G218" s="90">
        <v>76930.333200000008</v>
      </c>
      <c r="H218" s="102">
        <v>-0.29984100000000002</v>
      </c>
      <c r="I218" s="90">
        <v>-0.23066888800000004</v>
      </c>
      <c r="J218" s="91">
        <f t="shared" si="3"/>
        <v>3.8683187171295374E-4</v>
      </c>
      <c r="K218" s="91">
        <f>I218/'סכום נכסי הקרן'!$C$42</f>
        <v>-1.796796038782172E-6</v>
      </c>
    </row>
    <row r="219" spans="2:11">
      <c r="B219" s="86" t="s">
        <v>2581</v>
      </c>
      <c r="C219" s="87" t="s">
        <v>2583</v>
      </c>
      <c r="D219" s="88" t="s">
        <v>680</v>
      </c>
      <c r="E219" s="88" t="s">
        <v>132</v>
      </c>
      <c r="F219" s="101">
        <v>45190</v>
      </c>
      <c r="G219" s="90">
        <v>25112.770200000006</v>
      </c>
      <c r="H219" s="102">
        <v>-0.29984100000000002</v>
      </c>
      <c r="I219" s="90">
        <v>-7.5298449000000017E-2</v>
      </c>
      <c r="J219" s="91">
        <f t="shared" si="3"/>
        <v>1.2627554680782262E-4</v>
      </c>
      <c r="K219" s="91">
        <f>I219/'סכום נכסי הקרן'!$C$42</f>
        <v>-5.8653750864590553E-7</v>
      </c>
    </row>
    <row r="220" spans="2:11">
      <c r="B220" s="86" t="s">
        <v>2584</v>
      </c>
      <c r="C220" s="87" t="s">
        <v>2585</v>
      </c>
      <c r="D220" s="88" t="s">
        <v>680</v>
      </c>
      <c r="E220" s="88" t="s">
        <v>132</v>
      </c>
      <c r="F220" s="101">
        <v>45182</v>
      </c>
      <c r="G220" s="90">
        <v>54993.849300000009</v>
      </c>
      <c r="H220" s="102">
        <v>-0.27774799999999999</v>
      </c>
      <c r="I220" s="90">
        <v>-0.15274421700000002</v>
      </c>
      <c r="J220" s="91">
        <f t="shared" si="3"/>
        <v>2.5615214894277185E-4</v>
      </c>
      <c r="K220" s="91">
        <f>I220/'סכום נכסי הקרן'!$C$42</f>
        <v>-1.1898015654910708E-6</v>
      </c>
    </row>
    <row r="221" spans="2:11">
      <c r="B221" s="86" t="s">
        <v>2586</v>
      </c>
      <c r="C221" s="87" t="s">
        <v>2587</v>
      </c>
      <c r="D221" s="88" t="s">
        <v>680</v>
      </c>
      <c r="E221" s="88" t="s">
        <v>132</v>
      </c>
      <c r="F221" s="101">
        <v>45182</v>
      </c>
      <c r="G221" s="90">
        <v>50278.689120000017</v>
      </c>
      <c r="H221" s="102">
        <v>-0.251247</v>
      </c>
      <c r="I221" s="90">
        <v>-0.126323878</v>
      </c>
      <c r="J221" s="91">
        <f t="shared" si="3"/>
        <v>2.118452236557312E-4</v>
      </c>
      <c r="K221" s="91">
        <f>I221/'סכום נכסי הקרן'!$C$42</f>
        <v>-9.8400025058430204E-7</v>
      </c>
    </row>
    <row r="222" spans="2:11">
      <c r="B222" s="86" t="s">
        <v>2588</v>
      </c>
      <c r="C222" s="87" t="s">
        <v>2589</v>
      </c>
      <c r="D222" s="88" t="s">
        <v>680</v>
      </c>
      <c r="E222" s="88" t="s">
        <v>132</v>
      </c>
      <c r="F222" s="101">
        <v>45182</v>
      </c>
      <c r="G222" s="90">
        <v>33011.137422000007</v>
      </c>
      <c r="H222" s="102">
        <v>-0.232705</v>
      </c>
      <c r="I222" s="90">
        <v>-7.681868800000001E-2</v>
      </c>
      <c r="J222" s="91">
        <f t="shared" si="3"/>
        <v>1.2882498857658435E-4</v>
      </c>
      <c r="K222" s="91">
        <f>I222/'סכום נכסי הקרן'!$C$42</f>
        <v>-5.9837941518512703E-7</v>
      </c>
    </row>
    <row r="223" spans="2:11">
      <c r="B223" s="86" t="s">
        <v>2588</v>
      </c>
      <c r="C223" s="87" t="s">
        <v>2590</v>
      </c>
      <c r="D223" s="88" t="s">
        <v>680</v>
      </c>
      <c r="E223" s="88" t="s">
        <v>132</v>
      </c>
      <c r="F223" s="101">
        <v>45182</v>
      </c>
      <c r="G223" s="90">
        <v>50287.990146000004</v>
      </c>
      <c r="H223" s="102">
        <v>-0.232705</v>
      </c>
      <c r="I223" s="90">
        <v>-0.11702285200000001</v>
      </c>
      <c r="J223" s="91">
        <f t="shared" si="3"/>
        <v>1.9624739714507128E-4</v>
      </c>
      <c r="K223" s="91">
        <f>I223/'סכום נכסי הקרן'!$C$42</f>
        <v>-9.1154987889217352E-7</v>
      </c>
    </row>
    <row r="224" spans="2:11">
      <c r="B224" s="86" t="s">
        <v>2591</v>
      </c>
      <c r="C224" s="87" t="s">
        <v>2592</v>
      </c>
      <c r="D224" s="88" t="s">
        <v>680</v>
      </c>
      <c r="E224" s="88" t="s">
        <v>132</v>
      </c>
      <c r="F224" s="101">
        <v>45182</v>
      </c>
      <c r="G224" s="90">
        <v>44018.338800000005</v>
      </c>
      <c r="H224" s="102">
        <v>-0.22476099999999999</v>
      </c>
      <c r="I224" s="90">
        <v>-9.8936014000000017E-2</v>
      </c>
      <c r="J224" s="91">
        <f t="shared" si="3"/>
        <v>1.6591575832905126E-4</v>
      </c>
      <c r="K224" s="91">
        <f>I224/'סכום נכסי הקרן'!$C$42</f>
        <v>-7.7066239660416409E-7</v>
      </c>
    </row>
    <row r="225" spans="2:11">
      <c r="B225" s="86" t="s">
        <v>2593</v>
      </c>
      <c r="C225" s="87" t="s">
        <v>2594</v>
      </c>
      <c r="D225" s="88" t="s">
        <v>680</v>
      </c>
      <c r="E225" s="88" t="s">
        <v>132</v>
      </c>
      <c r="F225" s="101">
        <v>45173</v>
      </c>
      <c r="G225" s="90">
        <v>104571.17514000002</v>
      </c>
      <c r="H225" s="102">
        <v>-0.26227800000000001</v>
      </c>
      <c r="I225" s="90">
        <v>-0.27426732300000001</v>
      </c>
      <c r="J225" s="91">
        <f t="shared" si="3"/>
        <v>4.5994647490471807E-4</v>
      </c>
      <c r="K225" s="91">
        <f>I225/'סכום נכסי הקרן'!$C$42</f>
        <v>-2.1364061872695654E-6</v>
      </c>
    </row>
    <row r="226" spans="2:11">
      <c r="B226" s="86" t="s">
        <v>2595</v>
      </c>
      <c r="C226" s="87" t="s">
        <v>2596</v>
      </c>
      <c r="D226" s="88" t="s">
        <v>680</v>
      </c>
      <c r="E226" s="88" t="s">
        <v>132</v>
      </c>
      <c r="F226" s="101">
        <v>45173</v>
      </c>
      <c r="G226" s="90">
        <v>93563.683020000011</v>
      </c>
      <c r="H226" s="102">
        <v>-0.26227800000000001</v>
      </c>
      <c r="I226" s="90">
        <v>-0.24539707800000005</v>
      </c>
      <c r="J226" s="91">
        <f t="shared" si="3"/>
        <v>4.1153105569932647E-4</v>
      </c>
      <c r="K226" s="91">
        <f>I226/'סכום נכסי הקרן'!$C$42</f>
        <v>-1.9115213217619519E-6</v>
      </c>
    </row>
    <row r="227" spans="2:11">
      <c r="B227" s="86" t="s">
        <v>2597</v>
      </c>
      <c r="C227" s="87" t="s">
        <v>2598</v>
      </c>
      <c r="D227" s="88" t="s">
        <v>680</v>
      </c>
      <c r="E227" s="88" t="s">
        <v>132</v>
      </c>
      <c r="F227" s="101">
        <v>45173</v>
      </c>
      <c r="G227" s="90">
        <v>36735.114000000009</v>
      </c>
      <c r="H227" s="102">
        <v>-0.22256999999999999</v>
      </c>
      <c r="I227" s="90">
        <v>-8.1761452000000026E-2</v>
      </c>
      <c r="J227" s="91">
        <f t="shared" si="3"/>
        <v>1.3711400694457255E-4</v>
      </c>
      <c r="K227" s="91">
        <f>I227/'סכום נכסי הקרן'!$C$42</f>
        <v>-6.3688109112781051E-7</v>
      </c>
    </row>
    <row r="228" spans="2:11">
      <c r="B228" s="86" t="s">
        <v>2597</v>
      </c>
      <c r="C228" s="87" t="s">
        <v>2599</v>
      </c>
      <c r="D228" s="88" t="s">
        <v>680</v>
      </c>
      <c r="E228" s="88" t="s">
        <v>132</v>
      </c>
      <c r="F228" s="101">
        <v>45173</v>
      </c>
      <c r="G228" s="90">
        <v>33035.559750000008</v>
      </c>
      <c r="H228" s="102">
        <v>-0.22256999999999999</v>
      </c>
      <c r="I228" s="90">
        <v>-7.3527343000000023E-2</v>
      </c>
      <c r="J228" s="91">
        <f t="shared" si="3"/>
        <v>1.2330540092069265E-4</v>
      </c>
      <c r="K228" s="91">
        <f>I228/'סכום נכסי הקרן'!$C$42</f>
        <v>-5.7274147281005691E-7</v>
      </c>
    </row>
    <row r="229" spans="2:11">
      <c r="B229" s="86" t="s">
        <v>2600</v>
      </c>
      <c r="C229" s="87" t="s">
        <v>2601</v>
      </c>
      <c r="D229" s="88" t="s">
        <v>680</v>
      </c>
      <c r="E229" s="88" t="s">
        <v>132</v>
      </c>
      <c r="F229" s="101">
        <v>45195</v>
      </c>
      <c r="G229" s="90">
        <v>90969.915489999999</v>
      </c>
      <c r="H229" s="102">
        <v>-8.3234000000000002E-2</v>
      </c>
      <c r="I229" s="90">
        <v>-7.5717805000000013E-2</v>
      </c>
      <c r="J229" s="91">
        <f t="shared" si="3"/>
        <v>1.2697880708622677E-4</v>
      </c>
      <c r="K229" s="91">
        <f>I229/'סכום נכסי הקרן'!$C$42</f>
        <v>-5.8980408354541917E-7</v>
      </c>
    </row>
    <row r="230" spans="2:11">
      <c r="B230" s="86" t="s">
        <v>2602</v>
      </c>
      <c r="C230" s="87" t="s">
        <v>2603</v>
      </c>
      <c r="D230" s="88" t="s">
        <v>680</v>
      </c>
      <c r="E230" s="88" t="s">
        <v>132</v>
      </c>
      <c r="F230" s="101">
        <v>45173</v>
      </c>
      <c r="G230" s="90">
        <v>55066.534800000001</v>
      </c>
      <c r="H230" s="102">
        <v>-0.209341</v>
      </c>
      <c r="I230" s="90">
        <v>-0.11527702200000002</v>
      </c>
      <c r="J230" s="91">
        <f t="shared" si="3"/>
        <v>1.9331963912599842E-4</v>
      </c>
      <c r="K230" s="91">
        <f>I230/'סכום נכסי הקרן'!$C$42</f>
        <v>-8.9795073053894157E-7</v>
      </c>
    </row>
    <row r="231" spans="2:11">
      <c r="B231" s="86" t="s">
        <v>2604</v>
      </c>
      <c r="C231" s="87" t="s">
        <v>2605</v>
      </c>
      <c r="D231" s="88" t="s">
        <v>680</v>
      </c>
      <c r="E231" s="88" t="s">
        <v>132</v>
      </c>
      <c r="F231" s="101">
        <v>45195</v>
      </c>
      <c r="G231" s="90">
        <v>60598.773576000007</v>
      </c>
      <c r="H231" s="102">
        <v>-4.0978000000000001E-2</v>
      </c>
      <c r="I231" s="90">
        <v>-2.4832128999999998E-2</v>
      </c>
      <c r="J231" s="91">
        <f t="shared" si="3"/>
        <v>4.1643496108098966E-5</v>
      </c>
      <c r="K231" s="91">
        <f>I231/'סכום נכסי הקרן'!$C$42</f>
        <v>-1.9342994804625705E-7</v>
      </c>
    </row>
    <row r="232" spans="2:11">
      <c r="B232" s="86" t="s">
        <v>2604</v>
      </c>
      <c r="C232" s="87" t="s">
        <v>2606</v>
      </c>
      <c r="D232" s="88" t="s">
        <v>680</v>
      </c>
      <c r="E232" s="88" t="s">
        <v>132</v>
      </c>
      <c r="F232" s="101">
        <v>45195</v>
      </c>
      <c r="G232" s="90">
        <v>18377.740991999999</v>
      </c>
      <c r="H232" s="102">
        <v>-4.0978000000000001E-2</v>
      </c>
      <c r="I232" s="90">
        <v>-7.5308200000000014E-3</v>
      </c>
      <c r="J232" s="91">
        <f t="shared" si="3"/>
        <v>1.2629189924101711E-5</v>
      </c>
      <c r="K232" s="91">
        <f>I232/'סכום נכסי הקרן'!$C$42</f>
        <v>-5.8661346409150573E-8</v>
      </c>
    </row>
    <row r="233" spans="2:11">
      <c r="B233" s="86" t="s">
        <v>2607</v>
      </c>
      <c r="C233" s="87" t="s">
        <v>2608</v>
      </c>
      <c r="D233" s="88" t="s">
        <v>680</v>
      </c>
      <c r="E233" s="88" t="s">
        <v>132</v>
      </c>
      <c r="F233" s="101">
        <v>45187</v>
      </c>
      <c r="G233" s="90">
        <v>22038.243600000002</v>
      </c>
      <c r="H233" s="102">
        <v>-6.8645999999999999E-2</v>
      </c>
      <c r="I233" s="90">
        <v>-1.5128469000000002E-2</v>
      </c>
      <c r="J233" s="91">
        <f t="shared" si="3"/>
        <v>2.5370452123657861E-5</v>
      </c>
      <c r="K233" s="91">
        <f>I233/'סכום נכסי הקרן'!$C$42</f>
        <v>-1.178432575269487E-7</v>
      </c>
    </row>
    <row r="234" spans="2:11">
      <c r="B234" s="86" t="s">
        <v>2609</v>
      </c>
      <c r="C234" s="87" t="s">
        <v>2610</v>
      </c>
      <c r="D234" s="88" t="s">
        <v>680</v>
      </c>
      <c r="E234" s="88" t="s">
        <v>132</v>
      </c>
      <c r="F234" s="101">
        <v>45195</v>
      </c>
      <c r="G234" s="90">
        <v>115700.77890000002</v>
      </c>
      <c r="H234" s="102">
        <v>-3.0419999999999999E-2</v>
      </c>
      <c r="I234" s="90">
        <v>-3.5195627000000007E-2</v>
      </c>
      <c r="J234" s="91">
        <f t="shared" si="3"/>
        <v>5.9023088837715173E-5</v>
      </c>
      <c r="K234" s="91">
        <f>I234/'סכום נכסי הקרן'!$C$42</f>
        <v>-2.7415644877108378E-7</v>
      </c>
    </row>
    <row r="235" spans="2:11">
      <c r="B235" s="86" t="s">
        <v>2611</v>
      </c>
      <c r="C235" s="87" t="s">
        <v>2612</v>
      </c>
      <c r="D235" s="88" t="s">
        <v>680</v>
      </c>
      <c r="E235" s="88" t="s">
        <v>132</v>
      </c>
      <c r="F235" s="101">
        <v>45175</v>
      </c>
      <c r="G235" s="90">
        <v>44076.487200000003</v>
      </c>
      <c r="H235" s="102">
        <v>-0.124905</v>
      </c>
      <c r="I235" s="90">
        <v>-5.5053742000000017E-2</v>
      </c>
      <c r="J235" s="91">
        <f t="shared" si="3"/>
        <v>9.2325160307973813E-5</v>
      </c>
      <c r="K235" s="91">
        <f>I235/'סכום נכסי הקרן'!$C$42</f>
        <v>-4.2884129889998735E-7</v>
      </c>
    </row>
    <row r="236" spans="2:11">
      <c r="B236" s="86" t="s">
        <v>2613</v>
      </c>
      <c r="C236" s="87" t="s">
        <v>2614</v>
      </c>
      <c r="D236" s="88" t="s">
        <v>680</v>
      </c>
      <c r="E236" s="88" t="s">
        <v>132</v>
      </c>
      <c r="F236" s="101">
        <v>45173</v>
      </c>
      <c r="G236" s="90">
        <v>13223.643941000002</v>
      </c>
      <c r="H236" s="102">
        <v>-0.26594899999999999</v>
      </c>
      <c r="I236" s="90">
        <v>-3.5168152000000008E-2</v>
      </c>
      <c r="J236" s="91">
        <f t="shared" si="3"/>
        <v>5.8977013245261138E-5</v>
      </c>
      <c r="K236" s="91">
        <f>I236/'סכום נכסי הקרן'!$C$42</f>
        <v>-2.7394243217095371E-7</v>
      </c>
    </row>
    <row r="237" spans="2:11">
      <c r="B237" s="86" t="s">
        <v>2615</v>
      </c>
      <c r="C237" s="87" t="s">
        <v>2616</v>
      </c>
      <c r="D237" s="88" t="s">
        <v>680</v>
      </c>
      <c r="E237" s="88" t="s">
        <v>132</v>
      </c>
      <c r="F237" s="101">
        <v>45175</v>
      </c>
      <c r="G237" s="90">
        <v>38580.155061000005</v>
      </c>
      <c r="H237" s="102">
        <v>-9.0573000000000001E-2</v>
      </c>
      <c r="I237" s="90">
        <v>-3.4943263000000009E-2</v>
      </c>
      <c r="J237" s="91">
        <f t="shared" si="3"/>
        <v>5.8599874249395973E-5</v>
      </c>
      <c r="K237" s="91">
        <f>I237/'סכום נכסי הקרן'!$C$42</f>
        <v>-2.7219065858818223E-7</v>
      </c>
    </row>
    <row r="238" spans="2:11">
      <c r="B238" s="86" t="s">
        <v>2617</v>
      </c>
      <c r="C238" s="87" t="s">
        <v>2618</v>
      </c>
      <c r="D238" s="88" t="s">
        <v>680</v>
      </c>
      <c r="E238" s="88" t="s">
        <v>132</v>
      </c>
      <c r="F238" s="101">
        <v>45175</v>
      </c>
      <c r="G238" s="90">
        <v>121274.30304000001</v>
      </c>
      <c r="H238" s="102">
        <v>-7.2096999999999994E-2</v>
      </c>
      <c r="I238" s="90">
        <v>-8.7434551000000013E-2</v>
      </c>
      <c r="J238" s="91">
        <f t="shared" si="3"/>
        <v>1.4662779757152039E-4</v>
      </c>
      <c r="K238" s="91">
        <f>I238/'סכום נכסי הקרן'!$C$42</f>
        <v>-6.8107171388235847E-7</v>
      </c>
    </row>
    <row r="239" spans="2:11">
      <c r="B239" s="86" t="s">
        <v>2619</v>
      </c>
      <c r="C239" s="87" t="s">
        <v>2620</v>
      </c>
      <c r="D239" s="88" t="s">
        <v>680</v>
      </c>
      <c r="E239" s="88" t="s">
        <v>132</v>
      </c>
      <c r="F239" s="101">
        <v>45187</v>
      </c>
      <c r="G239" s="90">
        <v>70548.282210000019</v>
      </c>
      <c r="H239" s="102">
        <v>-2.6819999999999999E-3</v>
      </c>
      <c r="I239" s="90">
        <v>-1.8918290000000003E-3</v>
      </c>
      <c r="J239" s="91">
        <f t="shared" si="3"/>
        <v>3.1725984348216283E-6</v>
      </c>
      <c r="K239" s="91">
        <f>I239/'סכום נכסי הקרן'!$C$42</f>
        <v>-1.4736408029388157E-8</v>
      </c>
    </row>
    <row r="240" spans="2:11">
      <c r="B240" s="86" t="s">
        <v>2619</v>
      </c>
      <c r="C240" s="87" t="s">
        <v>2621</v>
      </c>
      <c r="D240" s="88" t="s">
        <v>680</v>
      </c>
      <c r="E240" s="88" t="s">
        <v>132</v>
      </c>
      <c r="F240" s="101">
        <v>45187</v>
      </c>
      <c r="G240" s="90">
        <v>55131.951750000007</v>
      </c>
      <c r="H240" s="102">
        <v>-2.6819999999999999E-3</v>
      </c>
      <c r="I240" s="90">
        <v>-1.4784230000000002E-3</v>
      </c>
      <c r="J240" s="91">
        <f t="shared" si="3"/>
        <v>2.4793163101973259E-6</v>
      </c>
      <c r="K240" s="91">
        <f>I240/'סכום נכסי הקרן'!$C$42</f>
        <v>-1.1516180673851668E-8</v>
      </c>
    </row>
    <row r="241" spans="2:11">
      <c r="B241" s="86" t="s">
        <v>2622</v>
      </c>
      <c r="C241" s="87" t="s">
        <v>2623</v>
      </c>
      <c r="D241" s="88" t="s">
        <v>680</v>
      </c>
      <c r="E241" s="88" t="s">
        <v>132</v>
      </c>
      <c r="F241" s="101">
        <v>45175</v>
      </c>
      <c r="G241" s="90">
        <v>137848.05075000002</v>
      </c>
      <c r="H241" s="102">
        <v>-4.5712999999999997E-2</v>
      </c>
      <c r="I241" s="90">
        <v>-6.301469400000001E-2</v>
      </c>
      <c r="J241" s="91">
        <f t="shared" si="3"/>
        <v>1.0567568186932533E-4</v>
      </c>
      <c r="K241" s="91">
        <f>I241/'סכום נכסי הקרן'!$C$42</f>
        <v>-4.9085315989502102E-7</v>
      </c>
    </row>
    <row r="242" spans="2:11">
      <c r="B242" s="86" t="s">
        <v>2624</v>
      </c>
      <c r="C242" s="87" t="s">
        <v>2625</v>
      </c>
      <c r="D242" s="88" t="s">
        <v>680</v>
      </c>
      <c r="E242" s="88" t="s">
        <v>132</v>
      </c>
      <c r="F242" s="101">
        <v>45187</v>
      </c>
      <c r="G242" s="90">
        <v>77207.119584000015</v>
      </c>
      <c r="H242" s="102">
        <v>2.6315000000000002E-2</v>
      </c>
      <c r="I242" s="90">
        <v>2.0317342000000002E-2</v>
      </c>
      <c r="J242" s="91">
        <f t="shared" si="3"/>
        <v>-3.4072195440991619E-5</v>
      </c>
      <c r="K242" s="91">
        <f>I242/'סכום נכסי הקרן'!$C$42</f>
        <v>1.5826200031008364E-7</v>
      </c>
    </row>
    <row r="243" spans="2:11">
      <c r="B243" s="86" t="s">
        <v>2626</v>
      </c>
      <c r="C243" s="87" t="s">
        <v>2627</v>
      </c>
      <c r="D243" s="88" t="s">
        <v>680</v>
      </c>
      <c r="E243" s="88" t="s">
        <v>132</v>
      </c>
      <c r="F243" s="101">
        <v>45175</v>
      </c>
      <c r="G243" s="90">
        <v>131121.44636400003</v>
      </c>
      <c r="H243" s="102">
        <v>-1.1436E-2</v>
      </c>
      <c r="I243" s="90">
        <v>-1.4994491000000004E-2</v>
      </c>
      <c r="J243" s="91">
        <f t="shared" si="3"/>
        <v>2.5145770932545701E-5</v>
      </c>
      <c r="K243" s="91">
        <f>I243/'סכום נכסי הקרן'!$C$42</f>
        <v>-1.1679963546863298E-7</v>
      </c>
    </row>
    <row r="244" spans="2:11">
      <c r="B244" s="86" t="s">
        <v>2628</v>
      </c>
      <c r="C244" s="87" t="s">
        <v>2629</v>
      </c>
      <c r="D244" s="88" t="s">
        <v>680</v>
      </c>
      <c r="E244" s="88" t="s">
        <v>132</v>
      </c>
      <c r="F244" s="101">
        <v>45180</v>
      </c>
      <c r="G244" s="90">
        <v>138582.17430000004</v>
      </c>
      <c r="H244" s="102">
        <v>0.50219000000000003</v>
      </c>
      <c r="I244" s="90">
        <v>0.69594549100000003</v>
      </c>
      <c r="J244" s="91">
        <f t="shared" si="3"/>
        <v>-1.1671010305200785E-3</v>
      </c>
      <c r="K244" s="91">
        <f>I244/'סכום נכסי הקרן'!$C$42</f>
        <v>5.4210696218256948E-6</v>
      </c>
    </row>
    <row r="245" spans="2:11">
      <c r="B245" s="86" t="s">
        <v>2630</v>
      </c>
      <c r="C245" s="87" t="s">
        <v>2631</v>
      </c>
      <c r="D245" s="88" t="s">
        <v>680</v>
      </c>
      <c r="E245" s="88" t="s">
        <v>132</v>
      </c>
      <c r="F245" s="101">
        <v>45180</v>
      </c>
      <c r="G245" s="90">
        <v>98838.712485000011</v>
      </c>
      <c r="H245" s="102">
        <v>0.51001700000000005</v>
      </c>
      <c r="I245" s="90">
        <v>0.50409428000000012</v>
      </c>
      <c r="J245" s="91">
        <f t="shared" si="3"/>
        <v>-8.4536642779581869E-4</v>
      </c>
      <c r="K245" s="91">
        <f>I245/'סכום נכסי הקרן'!$C$42</f>
        <v>3.9266440018419436E-6</v>
      </c>
    </row>
    <row r="246" spans="2:11">
      <c r="B246" s="86" t="s">
        <v>2632</v>
      </c>
      <c r="C246" s="87" t="s">
        <v>2633</v>
      </c>
      <c r="D246" s="88" t="s">
        <v>680</v>
      </c>
      <c r="E246" s="88" t="s">
        <v>132</v>
      </c>
      <c r="F246" s="101">
        <v>45197</v>
      </c>
      <c r="G246" s="90">
        <v>44402.118240000011</v>
      </c>
      <c r="H246" s="102">
        <v>0.609379</v>
      </c>
      <c r="I246" s="90">
        <v>0.27057729799999997</v>
      </c>
      <c r="J246" s="91">
        <f t="shared" si="3"/>
        <v>-4.5375830063555699E-4</v>
      </c>
      <c r="K246" s="91">
        <f>I246/'סכום נכסי הקרן'!$C$42</f>
        <v>2.1076627257629263E-6</v>
      </c>
    </row>
    <row r="247" spans="2:11">
      <c r="B247" s="86" t="s">
        <v>2634</v>
      </c>
      <c r="C247" s="87" t="s">
        <v>2635</v>
      </c>
      <c r="D247" s="88" t="s">
        <v>680</v>
      </c>
      <c r="E247" s="88" t="s">
        <v>132</v>
      </c>
      <c r="F247" s="101">
        <v>45090</v>
      </c>
      <c r="G247" s="90">
        <v>33353.922240000007</v>
      </c>
      <c r="H247" s="102">
        <v>7.2873749999999999</v>
      </c>
      <c r="I247" s="90">
        <v>2.4306255040000004</v>
      </c>
      <c r="J247" s="91">
        <f t="shared" si="3"/>
        <v>-4.0761605143107187E-3</v>
      </c>
      <c r="K247" s="91">
        <f>I247/'סכום נכסי הקרן'!$C$42</f>
        <v>1.8933365115759E-5</v>
      </c>
    </row>
    <row r="248" spans="2:11">
      <c r="B248" s="86" t="s">
        <v>2636</v>
      </c>
      <c r="C248" s="87" t="s">
        <v>2637</v>
      </c>
      <c r="D248" s="88" t="s">
        <v>680</v>
      </c>
      <c r="E248" s="88" t="s">
        <v>132</v>
      </c>
      <c r="F248" s="101">
        <v>45090</v>
      </c>
      <c r="G248" s="90">
        <v>33353.922240000007</v>
      </c>
      <c r="H248" s="102">
        <v>7.1618519999999997</v>
      </c>
      <c r="I248" s="90">
        <v>2.3887586559999998</v>
      </c>
      <c r="J248" s="91">
        <f t="shared" si="3"/>
        <v>-4.0059497836179778E-3</v>
      </c>
      <c r="K248" s="91">
        <f>I248/'סכום נכסי הקרן'!$C$42</f>
        <v>1.860724316973091E-5</v>
      </c>
    </row>
    <row r="249" spans="2:11">
      <c r="B249" s="86" t="s">
        <v>2638</v>
      </c>
      <c r="C249" s="87" t="s">
        <v>2639</v>
      </c>
      <c r="D249" s="88" t="s">
        <v>680</v>
      </c>
      <c r="E249" s="88" t="s">
        <v>132</v>
      </c>
      <c r="F249" s="101">
        <v>45126</v>
      </c>
      <c r="G249" s="90">
        <v>105620.75376000002</v>
      </c>
      <c r="H249" s="102">
        <v>6.7944329999999997</v>
      </c>
      <c r="I249" s="90">
        <v>7.1763308530000014</v>
      </c>
      <c r="J249" s="91">
        <f t="shared" si="3"/>
        <v>-1.20347113993865E-2</v>
      </c>
      <c r="K249" s="91">
        <f>I249/'סכום נכסי הקרן'!$C$42</f>
        <v>5.5900052067969758E-5</v>
      </c>
    </row>
    <row r="250" spans="2:11">
      <c r="B250" s="86" t="s">
        <v>2640</v>
      </c>
      <c r="C250" s="87" t="s">
        <v>2641</v>
      </c>
      <c r="D250" s="88" t="s">
        <v>680</v>
      </c>
      <c r="E250" s="88" t="s">
        <v>132</v>
      </c>
      <c r="F250" s="101">
        <v>45089</v>
      </c>
      <c r="G250" s="90">
        <v>55589.870400000007</v>
      </c>
      <c r="H250" s="102">
        <v>6.6739730000000002</v>
      </c>
      <c r="I250" s="90">
        <v>3.7100530210000011</v>
      </c>
      <c r="J250" s="91">
        <f t="shared" si="3"/>
        <v>-6.2217612731012457E-3</v>
      </c>
      <c r="K250" s="91">
        <f>I250/'סכום נכסי הקרן'!$C$42</f>
        <v>2.8899469840096644E-5</v>
      </c>
    </row>
    <row r="251" spans="2:11">
      <c r="B251" s="86" t="s">
        <v>2642</v>
      </c>
      <c r="C251" s="87" t="s">
        <v>2643</v>
      </c>
      <c r="D251" s="88" t="s">
        <v>680</v>
      </c>
      <c r="E251" s="88" t="s">
        <v>132</v>
      </c>
      <c r="F251" s="101">
        <v>45089</v>
      </c>
      <c r="G251" s="90">
        <v>88943.79264</v>
      </c>
      <c r="H251" s="102">
        <v>6.6847659999999998</v>
      </c>
      <c r="I251" s="90">
        <v>5.9456847620000008</v>
      </c>
      <c r="J251" s="91">
        <f t="shared" si="3"/>
        <v>-9.9709171229873349E-3</v>
      </c>
      <c r="K251" s="91">
        <f>I251/'סכום נכסי הקרן'!$C$42</f>
        <v>4.6313930417044884E-5</v>
      </c>
    </row>
    <row r="252" spans="2:11">
      <c r="B252" s="86" t="s">
        <v>2644</v>
      </c>
      <c r="C252" s="87" t="s">
        <v>2645</v>
      </c>
      <c r="D252" s="88" t="s">
        <v>680</v>
      </c>
      <c r="E252" s="88" t="s">
        <v>132</v>
      </c>
      <c r="F252" s="101">
        <v>45089</v>
      </c>
      <c r="G252" s="90">
        <v>44471.89632</v>
      </c>
      <c r="H252" s="102">
        <v>6.6847659999999998</v>
      </c>
      <c r="I252" s="90">
        <v>2.9728423810000004</v>
      </c>
      <c r="J252" s="91">
        <f t="shared" si="3"/>
        <v>-4.9854585614936674E-3</v>
      </c>
      <c r="K252" s="91">
        <f>I252/'סכום נכסי הקרן'!$C$42</f>
        <v>2.3156965208522442E-5</v>
      </c>
    </row>
    <row r="253" spans="2:11">
      <c r="B253" s="86" t="s">
        <v>2646</v>
      </c>
      <c r="C253" s="87" t="s">
        <v>2647</v>
      </c>
      <c r="D253" s="88" t="s">
        <v>680</v>
      </c>
      <c r="E253" s="88" t="s">
        <v>132</v>
      </c>
      <c r="F253" s="101">
        <v>45126</v>
      </c>
      <c r="G253" s="90">
        <v>89199.767376000018</v>
      </c>
      <c r="H253" s="102">
        <v>6.5409379999999997</v>
      </c>
      <c r="I253" s="90">
        <v>5.8345014320000006</v>
      </c>
      <c r="J253" s="91">
        <f t="shared" si="3"/>
        <v>-9.7844626079459339E-3</v>
      </c>
      <c r="K253" s="91">
        <f>I253/'סכום נכסי הקרן'!$C$42</f>
        <v>4.5447867513396555E-5</v>
      </c>
    </row>
    <row r="254" spans="2:11">
      <c r="B254" s="86" t="s">
        <v>2648</v>
      </c>
      <c r="C254" s="87" t="s">
        <v>2649</v>
      </c>
      <c r="D254" s="88" t="s">
        <v>680</v>
      </c>
      <c r="E254" s="88" t="s">
        <v>132</v>
      </c>
      <c r="F254" s="101">
        <v>45089</v>
      </c>
      <c r="G254" s="90">
        <v>55589.870400000007</v>
      </c>
      <c r="H254" s="102">
        <v>6.6128030000000004</v>
      </c>
      <c r="I254" s="90">
        <v>3.6760488110000007</v>
      </c>
      <c r="J254" s="91">
        <f t="shared" si="3"/>
        <v>-6.1647361913294008E-3</v>
      </c>
      <c r="K254" s="91">
        <f>I254/'סכום נכסי הקרן'!$C$42</f>
        <v>2.8634593937847018E-5</v>
      </c>
    </row>
    <row r="255" spans="2:11">
      <c r="B255" s="86" t="s">
        <v>2650</v>
      </c>
      <c r="C255" s="87" t="s">
        <v>2651</v>
      </c>
      <c r="D255" s="88" t="s">
        <v>680</v>
      </c>
      <c r="E255" s="88" t="s">
        <v>132</v>
      </c>
      <c r="F255" s="101">
        <v>45089</v>
      </c>
      <c r="G255" s="90">
        <v>25405.088159999999</v>
      </c>
      <c r="H255" s="102">
        <v>6.4934050000000001</v>
      </c>
      <c r="I255" s="90">
        <v>1.6496552170000003</v>
      </c>
      <c r="J255" s="91">
        <f t="shared" si="3"/>
        <v>-2.7664728468849639E-3</v>
      </c>
      <c r="K255" s="91">
        <f>I255/'סכום נכסי הקרן'!$C$42</f>
        <v>1.2849994574309234E-5</v>
      </c>
    </row>
    <row r="256" spans="2:11">
      <c r="B256" s="86" t="s">
        <v>2652</v>
      </c>
      <c r="C256" s="87" t="s">
        <v>2653</v>
      </c>
      <c r="D256" s="88" t="s">
        <v>680</v>
      </c>
      <c r="E256" s="88" t="s">
        <v>132</v>
      </c>
      <c r="F256" s="101">
        <v>45126</v>
      </c>
      <c r="G256" s="90">
        <v>55589.870400000007</v>
      </c>
      <c r="H256" s="102">
        <v>6.4615090000000004</v>
      </c>
      <c r="I256" s="90">
        <v>3.5919444190000003</v>
      </c>
      <c r="J256" s="91">
        <f t="shared" si="3"/>
        <v>-6.0236930725164287E-3</v>
      </c>
      <c r="K256" s="91">
        <f>I256/'סכום נכסי הקרן'!$C$42</f>
        <v>2.7979462508116523E-5</v>
      </c>
    </row>
    <row r="257" spans="2:11">
      <c r="B257" s="86" t="s">
        <v>2654</v>
      </c>
      <c r="C257" s="87" t="s">
        <v>2655</v>
      </c>
      <c r="D257" s="88" t="s">
        <v>680</v>
      </c>
      <c r="E257" s="88" t="s">
        <v>132</v>
      </c>
      <c r="F257" s="101">
        <v>45126</v>
      </c>
      <c r="G257" s="90">
        <v>75602.223744000017</v>
      </c>
      <c r="H257" s="102">
        <v>6.4484339999999998</v>
      </c>
      <c r="I257" s="90">
        <v>4.8751591810000008</v>
      </c>
      <c r="J257" s="91">
        <f t="shared" si="3"/>
        <v>-8.1756450435778779E-3</v>
      </c>
      <c r="K257" s="91">
        <f>I257/'סכום נכסי הקרן'!$C$42</f>
        <v>3.7975067989460885E-5</v>
      </c>
    </row>
    <row r="258" spans="2:11">
      <c r="B258" s="86" t="s">
        <v>2656</v>
      </c>
      <c r="C258" s="87" t="s">
        <v>2657</v>
      </c>
      <c r="D258" s="88" t="s">
        <v>680</v>
      </c>
      <c r="E258" s="88" t="s">
        <v>132</v>
      </c>
      <c r="F258" s="101">
        <v>45126</v>
      </c>
      <c r="G258" s="90">
        <v>93390.982272000008</v>
      </c>
      <c r="H258" s="102">
        <v>6.4484339999999998</v>
      </c>
      <c r="I258" s="90">
        <v>6.0222554590000001</v>
      </c>
      <c r="J258" s="91">
        <f t="shared" si="3"/>
        <v>-1.0099326230499377E-2</v>
      </c>
      <c r="K258" s="91">
        <f>I258/'סכום נכסי הקרן'!$C$42</f>
        <v>4.6910378105544551E-5</v>
      </c>
    </row>
    <row r="259" spans="2:11">
      <c r="B259" s="86" t="s">
        <v>2658</v>
      </c>
      <c r="C259" s="87" t="s">
        <v>2659</v>
      </c>
      <c r="D259" s="88" t="s">
        <v>680</v>
      </c>
      <c r="E259" s="88" t="s">
        <v>132</v>
      </c>
      <c r="F259" s="101">
        <v>45089</v>
      </c>
      <c r="G259" s="90">
        <v>44471.89632</v>
      </c>
      <c r="H259" s="102">
        <v>6.3451050000000002</v>
      </c>
      <c r="I259" s="90">
        <v>2.8217883400000003</v>
      </c>
      <c r="J259" s="91">
        <f t="shared" si="3"/>
        <v>-4.7321408387766134E-3</v>
      </c>
      <c r="K259" s="91">
        <f>I259/'סכום נכסי הקרן'!$C$42</f>
        <v>2.19803292743741E-5</v>
      </c>
    </row>
    <row r="260" spans="2:11">
      <c r="B260" s="86" t="s">
        <v>2660</v>
      </c>
      <c r="C260" s="87" t="s">
        <v>2661</v>
      </c>
      <c r="D260" s="88" t="s">
        <v>680</v>
      </c>
      <c r="E260" s="88" t="s">
        <v>132</v>
      </c>
      <c r="F260" s="101">
        <v>45127</v>
      </c>
      <c r="G260" s="90">
        <v>100061.76672000001</v>
      </c>
      <c r="H260" s="102">
        <v>6.3020579999999997</v>
      </c>
      <c r="I260" s="90">
        <v>6.3059506290000016</v>
      </c>
      <c r="J260" s="91">
        <f t="shared" si="3"/>
        <v>-1.0575083210812323E-2</v>
      </c>
      <c r="K260" s="91">
        <f>I260/'סכום נכסי הקרן'!$C$42</f>
        <v>4.9120222537090247E-5</v>
      </c>
    </row>
    <row r="261" spans="2:11">
      <c r="B261" s="86" t="s">
        <v>2662</v>
      </c>
      <c r="C261" s="87" t="s">
        <v>2663</v>
      </c>
      <c r="D261" s="88" t="s">
        <v>680</v>
      </c>
      <c r="E261" s="88" t="s">
        <v>132</v>
      </c>
      <c r="F261" s="101">
        <v>45089</v>
      </c>
      <c r="G261" s="90">
        <v>44471.89632</v>
      </c>
      <c r="H261" s="102">
        <v>6.3272459999999997</v>
      </c>
      <c r="I261" s="90">
        <v>2.8138464320000001</v>
      </c>
      <c r="J261" s="91">
        <f t="shared" si="3"/>
        <v>-4.7188222540153592E-3</v>
      </c>
      <c r="K261" s="91">
        <f>I261/'סכום נכסי הקרן'!$C$42</f>
        <v>2.1918465756677803E-5</v>
      </c>
    </row>
    <row r="262" spans="2:11">
      <c r="B262" s="86" t="s">
        <v>2664</v>
      </c>
      <c r="C262" s="87" t="s">
        <v>2665</v>
      </c>
      <c r="D262" s="88" t="s">
        <v>680</v>
      </c>
      <c r="E262" s="88" t="s">
        <v>132</v>
      </c>
      <c r="F262" s="101">
        <v>45127</v>
      </c>
      <c r="G262" s="90">
        <v>77825.818560000014</v>
      </c>
      <c r="H262" s="102">
        <v>6.2493780000000001</v>
      </c>
      <c r="I262" s="90">
        <v>4.8636292840000008</v>
      </c>
      <c r="J262" s="91">
        <f t="shared" si="3"/>
        <v>-8.1563093989842836E-3</v>
      </c>
      <c r="K262" s="91">
        <f>I262/'סכום נכסי הקרן'!$C$42</f>
        <v>3.7885255820005391E-5</v>
      </c>
    </row>
    <row r="263" spans="2:11">
      <c r="B263" s="86" t="s">
        <v>2666</v>
      </c>
      <c r="C263" s="87" t="s">
        <v>2667</v>
      </c>
      <c r="D263" s="88" t="s">
        <v>680</v>
      </c>
      <c r="E263" s="88" t="s">
        <v>132</v>
      </c>
      <c r="F263" s="101">
        <v>45098</v>
      </c>
      <c r="G263" s="90">
        <v>147869.05526400002</v>
      </c>
      <c r="H263" s="102">
        <v>6.0960510000000001</v>
      </c>
      <c r="I263" s="90">
        <v>9.0141734000000007</v>
      </c>
      <c r="J263" s="91">
        <f t="shared" si="3"/>
        <v>-1.5116774518231169E-2</v>
      </c>
      <c r="K263" s="91">
        <f>I263/'סכום נכסי הקרן'!$C$42</f>
        <v>7.021593244952748E-5</v>
      </c>
    </row>
    <row r="264" spans="2:11">
      <c r="B264" s="86" t="s">
        <v>2668</v>
      </c>
      <c r="C264" s="87" t="s">
        <v>2669</v>
      </c>
      <c r="D264" s="88" t="s">
        <v>680</v>
      </c>
      <c r="E264" s="88" t="s">
        <v>132</v>
      </c>
      <c r="F264" s="101">
        <v>45098</v>
      </c>
      <c r="G264" s="90">
        <v>55589.870400000007</v>
      </c>
      <c r="H264" s="102">
        <v>6.1445259999999999</v>
      </c>
      <c r="I264" s="90">
        <v>3.4157339350000004</v>
      </c>
      <c r="J264" s="91">
        <f t="shared" si="3"/>
        <v>-5.7281879789072487E-3</v>
      </c>
      <c r="K264" s="91">
        <f>I264/'סכום נכסי הקרן'!$C$42</f>
        <v>2.6606870380984543E-5</v>
      </c>
    </row>
    <row r="265" spans="2:11">
      <c r="B265" s="86" t="s">
        <v>2670</v>
      </c>
      <c r="C265" s="87" t="s">
        <v>2671</v>
      </c>
      <c r="D265" s="88" t="s">
        <v>680</v>
      </c>
      <c r="E265" s="88" t="s">
        <v>132</v>
      </c>
      <c r="F265" s="101">
        <v>45098</v>
      </c>
      <c r="G265" s="90">
        <v>44471.89632</v>
      </c>
      <c r="H265" s="102">
        <v>6.1436539999999997</v>
      </c>
      <c r="I265" s="90">
        <v>2.7321994840000006</v>
      </c>
      <c r="J265" s="91">
        <f t="shared" si="3"/>
        <v>-4.5819002703515284E-3</v>
      </c>
      <c r="K265" s="91">
        <f>I265/'סכום נכסי הקרן'!$C$42</f>
        <v>2.1282476594823201E-5</v>
      </c>
    </row>
    <row r="266" spans="2:11">
      <c r="B266" s="86" t="s">
        <v>2672</v>
      </c>
      <c r="C266" s="87" t="s">
        <v>2673</v>
      </c>
      <c r="D266" s="88" t="s">
        <v>680</v>
      </c>
      <c r="E266" s="88" t="s">
        <v>132</v>
      </c>
      <c r="F266" s="101">
        <v>45097</v>
      </c>
      <c r="G266" s="90">
        <v>88943.79264</v>
      </c>
      <c r="H266" s="102">
        <v>5.8281700000000001</v>
      </c>
      <c r="I266" s="90">
        <v>5.1837957230000011</v>
      </c>
      <c r="J266" s="91">
        <f t="shared" si="3"/>
        <v>-8.6932287205793192E-3</v>
      </c>
      <c r="K266" s="91">
        <f>I266/'סכום נכסי הקרן'!$C$42</f>
        <v>4.0379193317749748E-5</v>
      </c>
    </row>
    <row r="267" spans="2:11">
      <c r="B267" s="86" t="s">
        <v>2674</v>
      </c>
      <c r="C267" s="87" t="s">
        <v>2675</v>
      </c>
      <c r="D267" s="88" t="s">
        <v>680</v>
      </c>
      <c r="E267" s="88" t="s">
        <v>132</v>
      </c>
      <c r="F267" s="101">
        <v>45097</v>
      </c>
      <c r="G267" s="90">
        <v>94502.779680000021</v>
      </c>
      <c r="H267" s="102">
        <v>5.821796</v>
      </c>
      <c r="I267" s="90">
        <v>5.5017587480000012</v>
      </c>
      <c r="J267" s="91">
        <f t="shared" si="3"/>
        <v>-9.226452915496593E-3</v>
      </c>
      <c r="K267" s="91">
        <f>I267/'סכום נכסי הקרן'!$C$42</f>
        <v>4.2855967315113435E-5</v>
      </c>
    </row>
    <row r="268" spans="2:11">
      <c r="B268" s="86" t="s">
        <v>2676</v>
      </c>
      <c r="C268" s="87" t="s">
        <v>2677</v>
      </c>
      <c r="D268" s="88" t="s">
        <v>680</v>
      </c>
      <c r="E268" s="88" t="s">
        <v>132</v>
      </c>
      <c r="F268" s="101">
        <v>45097</v>
      </c>
      <c r="G268" s="90">
        <v>105620.75376000002</v>
      </c>
      <c r="H268" s="102">
        <v>5.821796</v>
      </c>
      <c r="I268" s="90">
        <v>6.149024486000001</v>
      </c>
      <c r="J268" s="91">
        <f t="shared" ref="J268:J331" si="4">IFERROR(I268/$I$11,0)</f>
        <v>-1.0311917969310899E-2</v>
      </c>
      <c r="K268" s="91">
        <f>I268/'סכום נכסי הקרן'!$C$42</f>
        <v>4.7897845845684143E-5</v>
      </c>
    </row>
    <row r="269" spans="2:11">
      <c r="B269" s="86" t="s">
        <v>2678</v>
      </c>
      <c r="C269" s="87" t="s">
        <v>2679</v>
      </c>
      <c r="D269" s="88" t="s">
        <v>680</v>
      </c>
      <c r="E269" s="88" t="s">
        <v>132</v>
      </c>
      <c r="F269" s="101">
        <v>45098</v>
      </c>
      <c r="G269" s="90">
        <v>46361.41120000001</v>
      </c>
      <c r="H269" s="102">
        <v>5.5939519999999998</v>
      </c>
      <c r="I269" s="90">
        <v>2.5934351920000003</v>
      </c>
      <c r="J269" s="91">
        <f t="shared" si="4"/>
        <v>-4.3491924645147791E-3</v>
      </c>
      <c r="K269" s="91">
        <f>I269/'סכום נכסי הקרן'!$C$42</f>
        <v>2.0201571699707857E-5</v>
      </c>
    </row>
    <row r="270" spans="2:11">
      <c r="B270" s="86" t="s">
        <v>2680</v>
      </c>
      <c r="C270" s="87" t="s">
        <v>2681</v>
      </c>
      <c r="D270" s="88" t="s">
        <v>680</v>
      </c>
      <c r="E270" s="88" t="s">
        <v>132</v>
      </c>
      <c r="F270" s="101">
        <v>45050</v>
      </c>
      <c r="G270" s="90">
        <v>66707.844480000014</v>
      </c>
      <c r="H270" s="102">
        <v>5.392531</v>
      </c>
      <c r="I270" s="90">
        <v>3.5972414470000009</v>
      </c>
      <c r="J270" s="91">
        <f t="shared" si="4"/>
        <v>-6.0325761918374708E-3</v>
      </c>
      <c r="K270" s="91">
        <f>I270/'סכום נכסי הקרן'!$C$42</f>
        <v>2.8020723724617117E-5</v>
      </c>
    </row>
    <row r="271" spans="2:11">
      <c r="B271" s="86" t="s">
        <v>2682</v>
      </c>
      <c r="C271" s="87" t="s">
        <v>2683</v>
      </c>
      <c r="D271" s="88" t="s">
        <v>680</v>
      </c>
      <c r="E271" s="88" t="s">
        <v>132</v>
      </c>
      <c r="F271" s="101">
        <v>45050</v>
      </c>
      <c r="G271" s="90">
        <v>38912.909280000007</v>
      </c>
      <c r="H271" s="102">
        <v>5.3372359999999999</v>
      </c>
      <c r="I271" s="90">
        <v>2.0768737560000003</v>
      </c>
      <c r="J271" s="91">
        <f t="shared" si="4"/>
        <v>-3.4829186081869541E-3</v>
      </c>
      <c r="K271" s="91">
        <f>I271/'סכום נכסי הקרן'!$C$42</f>
        <v>1.6177814746440583E-5</v>
      </c>
    </row>
    <row r="272" spans="2:11">
      <c r="B272" s="86" t="s">
        <v>2684</v>
      </c>
      <c r="C272" s="87" t="s">
        <v>2685</v>
      </c>
      <c r="D272" s="88" t="s">
        <v>680</v>
      </c>
      <c r="E272" s="88" t="s">
        <v>132</v>
      </c>
      <c r="F272" s="101">
        <v>45105</v>
      </c>
      <c r="G272" s="90">
        <v>190424.33984</v>
      </c>
      <c r="H272" s="102">
        <v>4.6741729999999997</v>
      </c>
      <c r="I272" s="90">
        <v>8.9007621630000013</v>
      </c>
      <c r="J272" s="91">
        <f t="shared" si="4"/>
        <v>-1.4926583801735449E-2</v>
      </c>
      <c r="K272" s="91">
        <f>I272/'סכום נכסי הקרן'!$C$42</f>
        <v>6.9332515257196874E-5</v>
      </c>
    </row>
    <row r="273" spans="2:11">
      <c r="B273" s="86" t="s">
        <v>2686</v>
      </c>
      <c r="C273" s="87" t="s">
        <v>2687</v>
      </c>
      <c r="D273" s="88" t="s">
        <v>680</v>
      </c>
      <c r="E273" s="88" t="s">
        <v>132</v>
      </c>
      <c r="F273" s="101">
        <v>45131</v>
      </c>
      <c r="G273" s="90">
        <v>56701.667808000006</v>
      </c>
      <c r="H273" s="102">
        <v>4.2500260000000001</v>
      </c>
      <c r="I273" s="90">
        <v>2.4098357100000003</v>
      </c>
      <c r="J273" s="91">
        <f t="shared" si="4"/>
        <v>-4.0412960165655924E-3</v>
      </c>
      <c r="K273" s="91">
        <f>I273/'סכום נכסי הקרן'!$C$42</f>
        <v>1.8771422949088056E-5</v>
      </c>
    </row>
    <row r="274" spans="2:11">
      <c r="B274" s="86" t="s">
        <v>2688</v>
      </c>
      <c r="C274" s="87" t="s">
        <v>2689</v>
      </c>
      <c r="D274" s="88" t="s">
        <v>680</v>
      </c>
      <c r="E274" s="88" t="s">
        <v>132</v>
      </c>
      <c r="F274" s="101">
        <v>45147</v>
      </c>
      <c r="G274" s="90">
        <v>25405.088159999999</v>
      </c>
      <c r="H274" s="102">
        <v>3.4611719999999999</v>
      </c>
      <c r="I274" s="90">
        <v>0.87931377600000005</v>
      </c>
      <c r="J274" s="91">
        <f t="shared" si="4"/>
        <v>-1.4746097609533925E-3</v>
      </c>
      <c r="K274" s="91">
        <f>I274/'סכום נכסי הקרן'!$C$42</f>
        <v>6.849417462676604E-6</v>
      </c>
    </row>
    <row r="275" spans="2:11">
      <c r="B275" s="86" t="s">
        <v>2690</v>
      </c>
      <c r="C275" s="87" t="s">
        <v>2691</v>
      </c>
      <c r="D275" s="88" t="s">
        <v>680</v>
      </c>
      <c r="E275" s="88" t="s">
        <v>132</v>
      </c>
      <c r="F275" s="101">
        <v>45147</v>
      </c>
      <c r="G275" s="90">
        <v>127025.44080000003</v>
      </c>
      <c r="H275" s="102">
        <v>3.4600010000000001</v>
      </c>
      <c r="I275" s="90">
        <v>4.3950812150000012</v>
      </c>
      <c r="J275" s="91">
        <f t="shared" si="4"/>
        <v>-7.3705539896168964E-3</v>
      </c>
      <c r="K275" s="91">
        <f>I275/'סכום נכסי הקרן'!$C$42</f>
        <v>3.4235499142120702E-5</v>
      </c>
    </row>
    <row r="276" spans="2:11">
      <c r="B276" s="86" t="s">
        <v>2692</v>
      </c>
      <c r="C276" s="87" t="s">
        <v>2693</v>
      </c>
      <c r="D276" s="88" t="s">
        <v>680</v>
      </c>
      <c r="E276" s="88" t="s">
        <v>132</v>
      </c>
      <c r="F276" s="101">
        <v>45082</v>
      </c>
      <c r="G276" s="90">
        <v>137187.47606399999</v>
      </c>
      <c r="H276" s="102">
        <v>2.7862040000000001</v>
      </c>
      <c r="I276" s="90">
        <v>3.8223230570000011</v>
      </c>
      <c r="J276" s="91">
        <f t="shared" si="4"/>
        <v>-6.4100381947949968E-3</v>
      </c>
      <c r="K276" s="91">
        <f>I276/'סכום נכסי הקרן'!$C$42</f>
        <v>2.9773997643597963E-5</v>
      </c>
    </row>
    <row r="277" spans="2:11">
      <c r="B277" s="86" t="s">
        <v>2694</v>
      </c>
      <c r="C277" s="87" t="s">
        <v>2695</v>
      </c>
      <c r="D277" s="88" t="s">
        <v>680</v>
      </c>
      <c r="E277" s="88" t="s">
        <v>132</v>
      </c>
      <c r="F277" s="101">
        <v>45181</v>
      </c>
      <c r="G277" s="90">
        <v>82592.377200000017</v>
      </c>
      <c r="H277" s="102">
        <v>0.78202799999999995</v>
      </c>
      <c r="I277" s="90">
        <v>0.64589550000000007</v>
      </c>
      <c r="J277" s="91">
        <f t="shared" si="4"/>
        <v>-1.0831671638178361E-3</v>
      </c>
      <c r="K277" s="91">
        <f>I277/'סכום נכסי הקרן'!$C$42</f>
        <v>5.0312050572994061E-6</v>
      </c>
    </row>
    <row r="278" spans="2:11">
      <c r="B278" s="86" t="s">
        <v>2696</v>
      </c>
      <c r="C278" s="87" t="s">
        <v>2697</v>
      </c>
      <c r="D278" s="88" t="s">
        <v>680</v>
      </c>
      <c r="E278" s="88" t="s">
        <v>132</v>
      </c>
      <c r="F278" s="101">
        <v>45189</v>
      </c>
      <c r="G278" s="90">
        <v>76215.264480000013</v>
      </c>
      <c r="H278" s="102">
        <v>0.38976899999999998</v>
      </c>
      <c r="I278" s="90">
        <v>0.29706314400000006</v>
      </c>
      <c r="J278" s="91">
        <f t="shared" si="4"/>
        <v>-4.9817508120321235E-4</v>
      </c>
      <c r="K278" s="91">
        <f>I278/'סכום נכסי הקרן'!$C$42</f>
        <v>2.3139743076551265E-6</v>
      </c>
    </row>
    <row r="279" spans="2:11">
      <c r="B279" s="86" t="s">
        <v>2698</v>
      </c>
      <c r="C279" s="87" t="s">
        <v>2699</v>
      </c>
      <c r="D279" s="88" t="s">
        <v>680</v>
      </c>
      <c r="E279" s="88" t="s">
        <v>132</v>
      </c>
      <c r="F279" s="101">
        <v>45169</v>
      </c>
      <c r="G279" s="90">
        <v>63512.720400000013</v>
      </c>
      <c r="H279" s="102">
        <v>0.67780099999999999</v>
      </c>
      <c r="I279" s="90">
        <v>0.43048968400000009</v>
      </c>
      <c r="J279" s="91">
        <f t="shared" si="4"/>
        <v>-7.2193147354504951E-4</v>
      </c>
      <c r="K279" s="91">
        <f>I279/'סכום נכסי הקרן'!$C$42</f>
        <v>3.3533007665419924E-6</v>
      </c>
    </row>
    <row r="280" spans="2:11">
      <c r="B280" s="86" t="s">
        <v>2700</v>
      </c>
      <c r="C280" s="87" t="s">
        <v>2701</v>
      </c>
      <c r="D280" s="88" t="s">
        <v>680</v>
      </c>
      <c r="E280" s="88" t="s">
        <v>132</v>
      </c>
      <c r="F280" s="101">
        <v>45187</v>
      </c>
      <c r="G280" s="90">
        <v>86123.248862000008</v>
      </c>
      <c r="H280" s="102">
        <v>-0.13650599999999999</v>
      </c>
      <c r="I280" s="90">
        <v>-0.11756364000000004</v>
      </c>
      <c r="J280" s="91">
        <f t="shared" si="4"/>
        <v>1.9715429896461755E-4</v>
      </c>
      <c r="K280" s="91">
        <f>I280/'סכום נכסי הקרן'!$C$42</f>
        <v>-9.1576234874298838E-7</v>
      </c>
    </row>
    <row r="281" spans="2:11">
      <c r="B281" s="86" t="s">
        <v>2702</v>
      </c>
      <c r="C281" s="87" t="s">
        <v>2703</v>
      </c>
      <c r="D281" s="88" t="s">
        <v>680</v>
      </c>
      <c r="E281" s="88" t="s">
        <v>132</v>
      </c>
      <c r="F281" s="101">
        <v>45173</v>
      </c>
      <c r="G281" s="90">
        <v>47606.08496</v>
      </c>
      <c r="H281" s="102">
        <v>0.29394199999999998</v>
      </c>
      <c r="I281" s="90">
        <v>0.13993446600000001</v>
      </c>
      <c r="J281" s="91">
        <f t="shared" si="4"/>
        <v>-2.3467018837812527E-4</v>
      </c>
      <c r="K281" s="91">
        <f>I281/'סכום נכסי הקרן'!$C$42</f>
        <v>1.0900199692205499E-6</v>
      </c>
    </row>
    <row r="282" spans="2:11">
      <c r="B282" s="86" t="s">
        <v>2704</v>
      </c>
      <c r="C282" s="87" t="s">
        <v>2705</v>
      </c>
      <c r="D282" s="88" t="s">
        <v>680</v>
      </c>
      <c r="E282" s="88" t="s">
        <v>132</v>
      </c>
      <c r="F282" s="101">
        <v>45187</v>
      </c>
      <c r="G282" s="90">
        <v>80055.497606000019</v>
      </c>
      <c r="H282" s="102">
        <v>-0.100825</v>
      </c>
      <c r="I282" s="90">
        <v>-8.0716124000000014E-2</v>
      </c>
      <c r="J282" s="91">
        <f t="shared" si="4"/>
        <v>1.3536099122450735E-4</v>
      </c>
      <c r="K282" s="91">
        <f>I282/'סכום נכסי הקרן'!$C$42</f>
        <v>-6.2873850533779222E-7</v>
      </c>
    </row>
    <row r="283" spans="2:11">
      <c r="B283" s="86" t="s">
        <v>2706</v>
      </c>
      <c r="C283" s="87" t="s">
        <v>2707</v>
      </c>
      <c r="D283" s="88" t="s">
        <v>680</v>
      </c>
      <c r="E283" s="88" t="s">
        <v>132</v>
      </c>
      <c r="F283" s="101">
        <v>45176</v>
      </c>
      <c r="G283" s="90">
        <v>102013.03920000001</v>
      </c>
      <c r="H283" s="102">
        <v>-0.59739699999999996</v>
      </c>
      <c r="I283" s="90">
        <v>-0.60942237500000007</v>
      </c>
      <c r="J283" s="91">
        <f t="shared" si="4"/>
        <v>1.0220017100225653E-3</v>
      </c>
      <c r="K283" s="91">
        <f>I283/'סכום נכסי הקרן'!$C$42</f>
        <v>-4.7470975337828102E-6</v>
      </c>
    </row>
    <row r="284" spans="2:11">
      <c r="B284" s="86" t="s">
        <v>2708</v>
      </c>
      <c r="C284" s="87" t="s">
        <v>2551</v>
      </c>
      <c r="D284" s="88" t="s">
        <v>680</v>
      </c>
      <c r="E284" s="88" t="s">
        <v>132</v>
      </c>
      <c r="F284" s="101">
        <v>45098</v>
      </c>
      <c r="G284" s="90">
        <v>466843.00000000006</v>
      </c>
      <c r="H284" s="102">
        <v>-6.1415829999999998</v>
      </c>
      <c r="I284" s="90">
        <v>-28.671550000000003</v>
      </c>
      <c r="J284" s="91">
        <f t="shared" si="4"/>
        <v>4.8082207564166771E-2</v>
      </c>
      <c r="K284" s="91">
        <f>I284/'סכום נכסי הקרן'!$C$42</f>
        <v>-2.2333713017138652E-4</v>
      </c>
    </row>
    <row r="285" spans="2:11">
      <c r="B285" s="86" t="s">
        <v>2709</v>
      </c>
      <c r="C285" s="87" t="s">
        <v>2598</v>
      </c>
      <c r="D285" s="88" t="s">
        <v>680</v>
      </c>
      <c r="E285" s="88" t="s">
        <v>132</v>
      </c>
      <c r="F285" s="101">
        <v>45040</v>
      </c>
      <c r="G285" s="90">
        <v>320573.55000000005</v>
      </c>
      <c r="H285" s="102">
        <v>-5.2273529999999999</v>
      </c>
      <c r="I285" s="90">
        <v>-16.75751</v>
      </c>
      <c r="J285" s="91">
        <f t="shared" si="4"/>
        <v>2.8102354915538232E-2</v>
      </c>
      <c r="K285" s="91">
        <f>I285/'סכום נכסי הקרן'!$C$42</f>
        <v>-1.3053267759218846E-4</v>
      </c>
    </row>
    <row r="286" spans="2:11">
      <c r="B286" s="86" t="s">
        <v>2710</v>
      </c>
      <c r="C286" s="87" t="s">
        <v>2555</v>
      </c>
      <c r="D286" s="88" t="s">
        <v>680</v>
      </c>
      <c r="E286" s="88" t="s">
        <v>132</v>
      </c>
      <c r="F286" s="101">
        <v>45105</v>
      </c>
      <c r="G286" s="90">
        <v>218562.00000000003</v>
      </c>
      <c r="H286" s="102">
        <v>-4.6380520000000001</v>
      </c>
      <c r="I286" s="90">
        <v>-10.137020000000001</v>
      </c>
      <c r="J286" s="91">
        <f t="shared" si="4"/>
        <v>1.6999788979741585E-2</v>
      </c>
      <c r="K286" s="91">
        <f>I286/'סכום נכסי הקרן'!$C$42</f>
        <v>-7.896234962148711E-5</v>
      </c>
    </row>
    <row r="287" spans="2:11">
      <c r="B287" s="86" t="s">
        <v>2711</v>
      </c>
      <c r="C287" s="87" t="s">
        <v>2712</v>
      </c>
      <c r="D287" s="88" t="s">
        <v>680</v>
      </c>
      <c r="E287" s="88" t="s">
        <v>132</v>
      </c>
      <c r="F287" s="101">
        <v>45153</v>
      </c>
      <c r="G287" s="90">
        <v>486239.00000000006</v>
      </c>
      <c r="H287" s="102">
        <v>-1.9076109999999999</v>
      </c>
      <c r="I287" s="90">
        <v>-9.2755500000000008</v>
      </c>
      <c r="J287" s="91">
        <f t="shared" si="4"/>
        <v>1.5555103242475802E-2</v>
      </c>
      <c r="K287" s="91">
        <f>I287/'סכום נכסי הקרן'!$C$42</f>
        <v>-7.2251926308874274E-5</v>
      </c>
    </row>
    <row r="288" spans="2:11">
      <c r="B288" s="86" t="s">
        <v>2713</v>
      </c>
      <c r="C288" s="87" t="s">
        <v>2714</v>
      </c>
      <c r="D288" s="88" t="s">
        <v>680</v>
      </c>
      <c r="E288" s="88" t="s">
        <v>132</v>
      </c>
      <c r="F288" s="101">
        <v>45169</v>
      </c>
      <c r="G288" s="90">
        <v>986414.00000000012</v>
      </c>
      <c r="H288" s="102">
        <v>-0.467866</v>
      </c>
      <c r="I288" s="90">
        <v>-4.6151000000000009</v>
      </c>
      <c r="J288" s="91">
        <f t="shared" si="4"/>
        <v>7.7395256318331619E-3</v>
      </c>
      <c r="K288" s="91">
        <f>I288/'סכום נכסי הקרן'!$C$42</f>
        <v>-3.5949336169616433E-5</v>
      </c>
    </row>
    <row r="289" spans="2:11">
      <c r="B289" s="86" t="s">
        <v>2715</v>
      </c>
      <c r="C289" s="87" t="s">
        <v>2716</v>
      </c>
      <c r="D289" s="88" t="s">
        <v>680</v>
      </c>
      <c r="E289" s="88" t="s">
        <v>132</v>
      </c>
      <c r="F289" s="101">
        <v>45162</v>
      </c>
      <c r="G289" s="90">
        <v>114720.00000000001</v>
      </c>
      <c r="H289" s="102">
        <v>1.4186799999999999</v>
      </c>
      <c r="I289" s="90">
        <v>1.6275100000000002</v>
      </c>
      <c r="J289" s="91">
        <f t="shared" si="4"/>
        <v>-2.7293353039077786E-3</v>
      </c>
      <c r="K289" s="91">
        <f>I289/'סכום נכסי הקרן'!$C$42</f>
        <v>1.267749433585674E-5</v>
      </c>
    </row>
    <row r="290" spans="2:11">
      <c r="B290" s="92"/>
      <c r="C290" s="87"/>
      <c r="D290" s="87"/>
      <c r="E290" s="87"/>
      <c r="F290" s="87"/>
      <c r="G290" s="90"/>
      <c r="H290" s="102"/>
      <c r="I290" s="87"/>
      <c r="J290" s="91"/>
      <c r="K290" s="87"/>
    </row>
    <row r="291" spans="2:11">
      <c r="B291" s="85" t="s">
        <v>194</v>
      </c>
      <c r="C291" s="80"/>
      <c r="D291" s="81"/>
      <c r="E291" s="81"/>
      <c r="F291" s="99"/>
      <c r="G291" s="83"/>
      <c r="H291" s="100"/>
      <c r="I291" s="83">
        <v>120.76882714600001</v>
      </c>
      <c r="J291" s="84">
        <f t="shared" si="4"/>
        <v>-0.20252939984461776</v>
      </c>
      <c r="K291" s="84">
        <f>I291/'סכום נכסי הקרן'!$C$42</f>
        <v>9.4072916423952938E-4</v>
      </c>
    </row>
    <row r="292" spans="2:11">
      <c r="B292" s="86" t="s">
        <v>2717</v>
      </c>
      <c r="C292" s="87" t="s">
        <v>2718</v>
      </c>
      <c r="D292" s="88" t="s">
        <v>680</v>
      </c>
      <c r="E292" s="88" t="s">
        <v>136</v>
      </c>
      <c r="F292" s="101">
        <v>45166</v>
      </c>
      <c r="G292" s="90">
        <v>7202.8423080000011</v>
      </c>
      <c r="H292" s="102">
        <v>0.86027900000000002</v>
      </c>
      <c r="I292" s="90">
        <v>6.1964528000000012E-2</v>
      </c>
      <c r="J292" s="91">
        <f t="shared" si="4"/>
        <v>-1.039145528201867E-4</v>
      </c>
      <c r="K292" s="91">
        <f>I292/'סכום נכסי הקרן'!$C$42</f>
        <v>4.8267288848857238E-7</v>
      </c>
    </row>
    <row r="293" spans="2:11">
      <c r="B293" s="86" t="s">
        <v>2719</v>
      </c>
      <c r="C293" s="87" t="s">
        <v>2720</v>
      </c>
      <c r="D293" s="88" t="s">
        <v>680</v>
      </c>
      <c r="E293" s="88" t="s">
        <v>136</v>
      </c>
      <c r="F293" s="101">
        <v>45166</v>
      </c>
      <c r="G293" s="90">
        <v>9363.6950000000015</v>
      </c>
      <c r="H293" s="102">
        <v>0.70592299999999997</v>
      </c>
      <c r="I293" s="90">
        <v>6.6100519000000024E-2</v>
      </c>
      <c r="J293" s="91">
        <f t="shared" si="4"/>
        <v>-1.1085061235465645E-4</v>
      </c>
      <c r="K293" s="91">
        <f>I293/'סכום נכסי הקרן'!$C$42</f>
        <v>5.148902035745961E-7</v>
      </c>
    </row>
    <row r="294" spans="2:11">
      <c r="B294" s="86" t="s">
        <v>2721</v>
      </c>
      <c r="C294" s="87" t="s">
        <v>2722</v>
      </c>
      <c r="D294" s="88" t="s">
        <v>680</v>
      </c>
      <c r="E294" s="88" t="s">
        <v>136</v>
      </c>
      <c r="F294" s="101">
        <v>45168</v>
      </c>
      <c r="G294" s="90">
        <v>74570.842443000016</v>
      </c>
      <c r="H294" s="102">
        <v>9.9307000000000006E-2</v>
      </c>
      <c r="I294" s="90">
        <v>7.4053952000000006E-2</v>
      </c>
      <c r="J294" s="91">
        <f t="shared" si="4"/>
        <v>-1.2418852454823136E-4</v>
      </c>
      <c r="K294" s="91">
        <f>I294/'סכום נכסי הקרן'!$C$42</f>
        <v>5.7684349529514825E-7</v>
      </c>
    </row>
    <row r="295" spans="2:11">
      <c r="B295" s="86" t="s">
        <v>2723</v>
      </c>
      <c r="C295" s="87" t="s">
        <v>2724</v>
      </c>
      <c r="D295" s="88" t="s">
        <v>680</v>
      </c>
      <c r="E295" s="88" t="s">
        <v>136</v>
      </c>
      <c r="F295" s="101">
        <v>45168</v>
      </c>
      <c r="G295" s="90">
        <v>9363.6950000000015</v>
      </c>
      <c r="H295" s="102">
        <v>-0.54898599999999997</v>
      </c>
      <c r="I295" s="90">
        <v>-5.140534900000001E-2</v>
      </c>
      <c r="J295" s="91">
        <f t="shared" si="4"/>
        <v>8.6206802929260292E-5</v>
      </c>
      <c r="K295" s="91">
        <f>I295/'סכום נכסי הקרן'!$C$42</f>
        <v>-4.0042212999013152E-7</v>
      </c>
    </row>
    <row r="296" spans="2:11">
      <c r="B296" s="86" t="s">
        <v>2725</v>
      </c>
      <c r="C296" s="87" t="s">
        <v>2726</v>
      </c>
      <c r="D296" s="88" t="s">
        <v>680</v>
      </c>
      <c r="E296" s="88" t="s">
        <v>132</v>
      </c>
      <c r="F296" s="101">
        <v>45166</v>
      </c>
      <c r="G296" s="90">
        <v>34958.163911000011</v>
      </c>
      <c r="H296" s="102">
        <v>1.032483</v>
      </c>
      <c r="I296" s="90">
        <v>0.36093712900000008</v>
      </c>
      <c r="J296" s="91">
        <f t="shared" si="4"/>
        <v>-6.0529179462541927E-4</v>
      </c>
      <c r="K296" s="91">
        <f>I296/'סכום נכסי הקרן'!$C$42</f>
        <v>2.8115209175353105E-6</v>
      </c>
    </row>
    <row r="297" spans="2:11">
      <c r="B297" s="86" t="s">
        <v>2727</v>
      </c>
      <c r="C297" s="87" t="s">
        <v>2728</v>
      </c>
      <c r="D297" s="88" t="s">
        <v>680</v>
      </c>
      <c r="E297" s="88" t="s">
        <v>132</v>
      </c>
      <c r="F297" s="101">
        <v>45167</v>
      </c>
      <c r="G297" s="90">
        <v>24776.495367000007</v>
      </c>
      <c r="H297" s="102">
        <v>1.312535</v>
      </c>
      <c r="I297" s="90">
        <v>0.32520023000000003</v>
      </c>
      <c r="J297" s="91">
        <f t="shared" si="4"/>
        <v>-5.453609922998503E-4</v>
      </c>
      <c r="K297" s="91">
        <f>I297/'סכום נכסי הקרן'!$C$42</f>
        <v>2.5331482287938685E-6</v>
      </c>
    </row>
    <row r="298" spans="2:11">
      <c r="B298" s="86" t="s">
        <v>2729</v>
      </c>
      <c r="C298" s="87" t="s">
        <v>2730</v>
      </c>
      <c r="D298" s="88" t="s">
        <v>680</v>
      </c>
      <c r="E298" s="88" t="s">
        <v>134</v>
      </c>
      <c r="F298" s="101">
        <v>45117</v>
      </c>
      <c r="G298" s="90">
        <v>22060.225245000001</v>
      </c>
      <c r="H298" s="102">
        <v>-3.8557950000000001</v>
      </c>
      <c r="I298" s="90">
        <v>-0.85059698300000008</v>
      </c>
      <c r="J298" s="91">
        <f t="shared" si="4"/>
        <v>1.4264516808494845E-3</v>
      </c>
      <c r="K298" s="91">
        <f>I298/'סכום נכסי הקרן'!$C$42</f>
        <v>-6.6257279120124179E-6</v>
      </c>
    </row>
    <row r="299" spans="2:11">
      <c r="B299" s="86" t="s">
        <v>2731</v>
      </c>
      <c r="C299" s="87" t="s">
        <v>2732</v>
      </c>
      <c r="D299" s="88" t="s">
        <v>680</v>
      </c>
      <c r="E299" s="88" t="s">
        <v>135</v>
      </c>
      <c r="F299" s="101">
        <v>45167</v>
      </c>
      <c r="G299" s="90">
        <v>41482.980688000011</v>
      </c>
      <c r="H299" s="102">
        <v>-2.7175989999999999</v>
      </c>
      <c r="I299" s="90">
        <v>-1.1273409610000003</v>
      </c>
      <c r="J299" s="91">
        <f t="shared" si="4"/>
        <v>1.8905515077625467E-3</v>
      </c>
      <c r="K299" s="91">
        <f>I299/'סכום נכסי הקרן'!$C$42</f>
        <v>-8.7814260113036443E-6</v>
      </c>
    </row>
    <row r="300" spans="2:11">
      <c r="B300" s="86" t="s">
        <v>2733</v>
      </c>
      <c r="C300" s="87" t="s">
        <v>2734</v>
      </c>
      <c r="D300" s="88" t="s">
        <v>680</v>
      </c>
      <c r="E300" s="88" t="s">
        <v>132</v>
      </c>
      <c r="F300" s="101">
        <v>45127</v>
      </c>
      <c r="G300" s="90">
        <v>20068.582847000005</v>
      </c>
      <c r="H300" s="102">
        <v>-7.8614119999999996</v>
      </c>
      <c r="I300" s="90">
        <v>-1.5776739339999999</v>
      </c>
      <c r="J300" s="91">
        <f t="shared" si="4"/>
        <v>2.6457601895664355E-3</v>
      </c>
      <c r="K300" s="91">
        <f>I300/'סכום נכסי הקרן'!$C$42</f>
        <v>-1.2289296140800249E-5</v>
      </c>
    </row>
    <row r="301" spans="2:11">
      <c r="B301" s="86" t="s">
        <v>2735</v>
      </c>
      <c r="C301" s="87" t="s">
        <v>2736</v>
      </c>
      <c r="D301" s="88" t="s">
        <v>680</v>
      </c>
      <c r="E301" s="88" t="s">
        <v>132</v>
      </c>
      <c r="F301" s="101">
        <v>45127</v>
      </c>
      <c r="G301" s="90">
        <v>52222.331996000008</v>
      </c>
      <c r="H301" s="102">
        <v>-7.8351649999999999</v>
      </c>
      <c r="I301" s="90">
        <v>-4.0917059880000011</v>
      </c>
      <c r="J301" s="91">
        <f t="shared" si="4"/>
        <v>6.8617935412128087E-3</v>
      </c>
      <c r="K301" s="91">
        <f>I301/'סכום נכסי הקרן'!$C$42</f>
        <v>-3.1872356843805023E-5</v>
      </c>
    </row>
    <row r="302" spans="2:11">
      <c r="B302" s="86" t="s">
        <v>2737</v>
      </c>
      <c r="C302" s="87" t="s">
        <v>2738</v>
      </c>
      <c r="D302" s="88" t="s">
        <v>680</v>
      </c>
      <c r="E302" s="88" t="s">
        <v>132</v>
      </c>
      <c r="F302" s="101">
        <v>45127</v>
      </c>
      <c r="G302" s="90">
        <v>45553.444930000005</v>
      </c>
      <c r="H302" s="102">
        <v>-7.8288039999999999</v>
      </c>
      <c r="I302" s="90">
        <v>-3.5662900710000005</v>
      </c>
      <c r="J302" s="91">
        <f t="shared" si="4"/>
        <v>5.9806707146229992E-3</v>
      </c>
      <c r="K302" s="91">
        <f>I302/'סכום נכסי הקרן'!$C$42</f>
        <v>-2.7779627882547343E-5</v>
      </c>
    </row>
    <row r="303" spans="2:11">
      <c r="B303" s="86" t="s">
        <v>2739</v>
      </c>
      <c r="C303" s="87" t="s">
        <v>2740</v>
      </c>
      <c r="D303" s="88" t="s">
        <v>680</v>
      </c>
      <c r="E303" s="88" t="s">
        <v>132</v>
      </c>
      <c r="F303" s="101">
        <v>45168</v>
      </c>
      <c r="G303" s="90">
        <v>14920.879440000004</v>
      </c>
      <c r="H303" s="102">
        <v>-2.2661950000000002</v>
      </c>
      <c r="I303" s="90">
        <v>-0.33813627200000007</v>
      </c>
      <c r="J303" s="91">
        <f t="shared" si="4"/>
        <v>5.6705474295172585E-4</v>
      </c>
      <c r="K303" s="91">
        <f>I303/'סכום נכסי הקרן'!$C$42</f>
        <v>-2.6339135692116878E-6</v>
      </c>
    </row>
    <row r="304" spans="2:11">
      <c r="B304" s="86" t="s">
        <v>2741</v>
      </c>
      <c r="C304" s="87" t="s">
        <v>2742</v>
      </c>
      <c r="D304" s="88" t="s">
        <v>680</v>
      </c>
      <c r="E304" s="88" t="s">
        <v>132</v>
      </c>
      <c r="F304" s="101">
        <v>45166</v>
      </c>
      <c r="G304" s="90">
        <v>29841.758880000009</v>
      </c>
      <c r="H304" s="102">
        <v>-2.2033010000000002</v>
      </c>
      <c r="I304" s="90">
        <v>-0.6575037640000001</v>
      </c>
      <c r="J304" s="91">
        <f t="shared" si="4"/>
        <v>1.1026342299202145E-3</v>
      </c>
      <c r="K304" s="91">
        <f>I304/'סכום נכסי הקרן'!$C$42</f>
        <v>-5.1216276667513483E-6</v>
      </c>
    </row>
    <row r="305" spans="2:11">
      <c r="B305" s="86" t="s">
        <v>2743</v>
      </c>
      <c r="C305" s="87" t="s">
        <v>2744</v>
      </c>
      <c r="D305" s="88" t="s">
        <v>680</v>
      </c>
      <c r="E305" s="88" t="s">
        <v>132</v>
      </c>
      <c r="F305" s="101">
        <v>45166</v>
      </c>
      <c r="G305" s="90">
        <v>8952.5276640000011</v>
      </c>
      <c r="H305" s="102">
        <v>-2.166172</v>
      </c>
      <c r="I305" s="90">
        <v>-0.19392719100000003</v>
      </c>
      <c r="J305" s="91">
        <f t="shared" si="4"/>
        <v>3.2521602250306714E-4</v>
      </c>
      <c r="K305" s="91">
        <f>I305/'סכום נכסי הקרן'!$C$42</f>
        <v>-1.5105964728149798E-6</v>
      </c>
    </row>
    <row r="306" spans="2:11">
      <c r="B306" s="86" t="s">
        <v>2745</v>
      </c>
      <c r="C306" s="87" t="s">
        <v>2746</v>
      </c>
      <c r="D306" s="88" t="s">
        <v>680</v>
      </c>
      <c r="E306" s="88" t="s">
        <v>132</v>
      </c>
      <c r="F306" s="101">
        <v>45168</v>
      </c>
      <c r="G306" s="90">
        <v>11936.703552000003</v>
      </c>
      <c r="H306" s="102">
        <v>-2.162604</v>
      </c>
      <c r="I306" s="90">
        <v>-0.25814361200000008</v>
      </c>
      <c r="J306" s="91">
        <f t="shared" si="4"/>
        <v>4.3290700131481328E-4</v>
      </c>
      <c r="K306" s="91">
        <f>I306/'סכום נכסי הקרן'!$C$42</f>
        <v>-2.0108104890093459E-6</v>
      </c>
    </row>
    <row r="307" spans="2:11">
      <c r="B307" s="86" t="s">
        <v>2747</v>
      </c>
      <c r="C307" s="87" t="s">
        <v>2748</v>
      </c>
      <c r="D307" s="88" t="s">
        <v>680</v>
      </c>
      <c r="E307" s="88" t="s">
        <v>132</v>
      </c>
      <c r="F307" s="101">
        <v>45189</v>
      </c>
      <c r="G307" s="90">
        <v>11190.659580000001</v>
      </c>
      <c r="H307" s="102">
        <v>-0.74099099999999996</v>
      </c>
      <c r="I307" s="90">
        <v>-8.2921758000000012E-2</v>
      </c>
      <c r="J307" s="91">
        <f t="shared" si="4"/>
        <v>1.3905984084367976E-4</v>
      </c>
      <c r="K307" s="91">
        <f>I307/'סכום נכסי הקרן'!$C$42</f>
        <v>-6.4591929841554478E-7</v>
      </c>
    </row>
    <row r="308" spans="2:11">
      <c r="B308" s="86" t="s">
        <v>2749</v>
      </c>
      <c r="C308" s="87" t="s">
        <v>2750</v>
      </c>
      <c r="D308" s="88" t="s">
        <v>680</v>
      </c>
      <c r="E308" s="88" t="s">
        <v>132</v>
      </c>
      <c r="F308" s="101">
        <v>45189</v>
      </c>
      <c r="G308" s="90">
        <v>11190.659580000001</v>
      </c>
      <c r="H308" s="102">
        <v>-0.70283700000000005</v>
      </c>
      <c r="I308" s="90">
        <v>-7.8652049000000016E-2</v>
      </c>
      <c r="J308" s="91">
        <f t="shared" si="4"/>
        <v>1.3189953613826304E-4</v>
      </c>
      <c r="K308" s="91">
        <f>I308/'סכום נכסי הקרן'!$C$42</f>
        <v>-6.1266038654203465E-7</v>
      </c>
    </row>
    <row r="309" spans="2:11">
      <c r="B309" s="86" t="s">
        <v>2751</v>
      </c>
      <c r="C309" s="87" t="s">
        <v>2752</v>
      </c>
      <c r="D309" s="88" t="s">
        <v>680</v>
      </c>
      <c r="E309" s="88" t="s">
        <v>132</v>
      </c>
      <c r="F309" s="101">
        <v>45195</v>
      </c>
      <c r="G309" s="90">
        <v>11190.659580000001</v>
      </c>
      <c r="H309" s="102">
        <v>-3.2599999999999997E-2</v>
      </c>
      <c r="I309" s="90">
        <v>-3.6481840000000005E-3</v>
      </c>
      <c r="J309" s="91">
        <f t="shared" si="4"/>
        <v>6.1180068855807309E-6</v>
      </c>
      <c r="K309" s="91">
        <f>I309/'סכום נכסי הקרן'!$C$42</f>
        <v>-2.8417540903689184E-8</v>
      </c>
    </row>
    <row r="310" spans="2:11">
      <c r="B310" s="86" t="s">
        <v>2753</v>
      </c>
      <c r="C310" s="87" t="s">
        <v>2754</v>
      </c>
      <c r="D310" s="88" t="s">
        <v>680</v>
      </c>
      <c r="E310" s="88" t="s">
        <v>132</v>
      </c>
      <c r="F310" s="101">
        <v>45196</v>
      </c>
      <c r="G310" s="90">
        <v>11190.659580000001</v>
      </c>
      <c r="H310" s="102">
        <v>0.25872400000000001</v>
      </c>
      <c r="I310" s="90">
        <v>2.8952891000000005E-2</v>
      </c>
      <c r="J310" s="91">
        <f t="shared" si="4"/>
        <v>-4.8554016599894185E-5</v>
      </c>
      <c r="K310" s="91">
        <f>I310/'סכום נכסי הקרן'!$C$42</f>
        <v>2.2552863678820872E-7</v>
      </c>
    </row>
    <row r="311" spans="2:11">
      <c r="B311" s="86" t="s">
        <v>2755</v>
      </c>
      <c r="C311" s="87" t="s">
        <v>2756</v>
      </c>
      <c r="D311" s="88" t="s">
        <v>680</v>
      </c>
      <c r="E311" s="88" t="s">
        <v>136</v>
      </c>
      <c r="F311" s="101">
        <v>45176</v>
      </c>
      <c r="G311" s="90">
        <v>17787.368781000005</v>
      </c>
      <c r="H311" s="102">
        <v>-1.6319030000000001</v>
      </c>
      <c r="I311" s="90">
        <v>-0.29027265200000008</v>
      </c>
      <c r="J311" s="91">
        <f t="shared" si="4"/>
        <v>4.8678742180541864E-4</v>
      </c>
      <c r="K311" s="91">
        <f>I311/'סכום נכסי הקרן'!$C$42</f>
        <v>-2.261079748563213E-6</v>
      </c>
    </row>
    <row r="312" spans="2:11">
      <c r="B312" s="86" t="s">
        <v>2757</v>
      </c>
      <c r="C312" s="87" t="s">
        <v>2758</v>
      </c>
      <c r="D312" s="88" t="s">
        <v>680</v>
      </c>
      <c r="E312" s="88" t="s">
        <v>136</v>
      </c>
      <c r="F312" s="101">
        <v>45161</v>
      </c>
      <c r="G312" s="90">
        <v>101531.66073100001</v>
      </c>
      <c r="H312" s="102">
        <v>-0.84712500000000002</v>
      </c>
      <c r="I312" s="90">
        <v>-0.86010035500000015</v>
      </c>
      <c r="J312" s="91">
        <f t="shared" si="4"/>
        <v>1.4423888417306888E-3</v>
      </c>
      <c r="K312" s="91">
        <f>I312/'סכום נכסי הקרן'!$C$42</f>
        <v>-6.6997544585169192E-6</v>
      </c>
    </row>
    <row r="313" spans="2:11">
      <c r="B313" s="86" t="s">
        <v>2759</v>
      </c>
      <c r="C313" s="87" t="s">
        <v>2760</v>
      </c>
      <c r="D313" s="88" t="s">
        <v>680</v>
      </c>
      <c r="E313" s="88" t="s">
        <v>136</v>
      </c>
      <c r="F313" s="101">
        <v>45180</v>
      </c>
      <c r="G313" s="90">
        <v>9342.2223780000004</v>
      </c>
      <c r="H313" s="102">
        <v>-0.62245499999999998</v>
      </c>
      <c r="I313" s="90">
        <v>-5.8151168000000003E-2</v>
      </c>
      <c r="J313" s="91">
        <f t="shared" si="4"/>
        <v>9.7519545677674649E-5</v>
      </c>
      <c r="K313" s="91">
        <f>I313/'סכום נכסי הקרן'!$C$42</f>
        <v>-4.5296870860606302E-7</v>
      </c>
    </row>
    <row r="314" spans="2:11">
      <c r="B314" s="86" t="s">
        <v>2761</v>
      </c>
      <c r="C314" s="87" t="s">
        <v>2762</v>
      </c>
      <c r="D314" s="88" t="s">
        <v>680</v>
      </c>
      <c r="E314" s="88" t="s">
        <v>136</v>
      </c>
      <c r="F314" s="101">
        <v>45127</v>
      </c>
      <c r="G314" s="90">
        <v>79070.762649000011</v>
      </c>
      <c r="H314" s="102">
        <v>5.3215859999999999</v>
      </c>
      <c r="I314" s="90">
        <v>4.2078186299999993</v>
      </c>
      <c r="J314" s="91">
        <f t="shared" si="4"/>
        <v>-7.0565145156096486E-3</v>
      </c>
      <c r="K314" s="91">
        <f>I314/'סכום נכסי הקרן'!$C$42</f>
        <v>3.2776816638999112E-5</v>
      </c>
    </row>
    <row r="315" spans="2:11">
      <c r="B315" s="86" t="s">
        <v>2763</v>
      </c>
      <c r="C315" s="87" t="s">
        <v>2764</v>
      </c>
      <c r="D315" s="88" t="s">
        <v>680</v>
      </c>
      <c r="E315" s="88" t="s">
        <v>132</v>
      </c>
      <c r="F315" s="101">
        <v>45127</v>
      </c>
      <c r="G315" s="90">
        <v>81781.806467999995</v>
      </c>
      <c r="H315" s="102">
        <v>2.4769519999999998</v>
      </c>
      <c r="I315" s="90">
        <v>2.0256960690000003</v>
      </c>
      <c r="J315" s="91">
        <f t="shared" si="4"/>
        <v>-3.3970935945763204E-3</v>
      </c>
      <c r="K315" s="91">
        <f>I315/'סכום נכסי הקרן'!$C$42</f>
        <v>1.5779165990325566E-5</v>
      </c>
    </row>
    <row r="316" spans="2:11">
      <c r="B316" s="86" t="s">
        <v>2765</v>
      </c>
      <c r="C316" s="87" t="s">
        <v>2766</v>
      </c>
      <c r="D316" s="88" t="s">
        <v>680</v>
      </c>
      <c r="E316" s="88" t="s">
        <v>132</v>
      </c>
      <c r="F316" s="101">
        <v>45127</v>
      </c>
      <c r="G316" s="90">
        <v>33956.56639900001</v>
      </c>
      <c r="H316" s="102">
        <v>2.4546519999999998</v>
      </c>
      <c r="I316" s="90">
        <v>0.83351554600000011</v>
      </c>
      <c r="J316" s="91">
        <f t="shared" si="4"/>
        <v>-1.3978061001491651E-3</v>
      </c>
      <c r="K316" s="91">
        <f>I316/'סכום נכסי הקרן'!$C$42</f>
        <v>6.4926720040205814E-6</v>
      </c>
    </row>
    <row r="317" spans="2:11">
      <c r="B317" s="86" t="s">
        <v>2767</v>
      </c>
      <c r="C317" s="87" t="s">
        <v>2768</v>
      </c>
      <c r="D317" s="88" t="s">
        <v>680</v>
      </c>
      <c r="E317" s="88" t="s">
        <v>132</v>
      </c>
      <c r="F317" s="101">
        <v>45127</v>
      </c>
      <c r="G317" s="90">
        <v>25458.482931000002</v>
      </c>
      <c r="H317" s="102">
        <v>2.4204590000000001</v>
      </c>
      <c r="I317" s="90">
        <v>0.61621208200000011</v>
      </c>
      <c r="J317" s="91">
        <f t="shared" si="4"/>
        <v>-1.0333880529748603E-3</v>
      </c>
      <c r="K317" s="91">
        <f>I317/'סכום נכסי הקרן'!$C$42</f>
        <v>4.7999859781147208E-6</v>
      </c>
    </row>
    <row r="318" spans="2:11">
      <c r="B318" s="86" t="s">
        <v>2769</v>
      </c>
      <c r="C318" s="87" t="s">
        <v>2770</v>
      </c>
      <c r="D318" s="88" t="s">
        <v>680</v>
      </c>
      <c r="E318" s="88" t="s">
        <v>134</v>
      </c>
      <c r="F318" s="101">
        <v>45195</v>
      </c>
      <c r="G318" s="90">
        <v>23720.197700000004</v>
      </c>
      <c r="H318" s="102">
        <v>-0.11927400000000001</v>
      </c>
      <c r="I318" s="90">
        <v>-2.8292020000000008E-2</v>
      </c>
      <c r="J318" s="91">
        <f t="shared" si="4"/>
        <v>4.7445735513062874E-5</v>
      </c>
      <c r="K318" s="91">
        <f>I318/'סכום נכסי הקרן'!$C$42</f>
        <v>-2.2038078002589577E-7</v>
      </c>
    </row>
    <row r="319" spans="2:11">
      <c r="B319" s="86" t="s">
        <v>2771</v>
      </c>
      <c r="C319" s="87" t="s">
        <v>2772</v>
      </c>
      <c r="D319" s="88" t="s">
        <v>680</v>
      </c>
      <c r="E319" s="88" t="s">
        <v>134</v>
      </c>
      <c r="F319" s="101">
        <v>45195</v>
      </c>
      <c r="G319" s="90">
        <v>23725.756687000001</v>
      </c>
      <c r="H319" s="102">
        <v>-9.5815999999999998E-2</v>
      </c>
      <c r="I319" s="90">
        <v>-2.2733033E-2</v>
      </c>
      <c r="J319" s="91">
        <f t="shared" si="4"/>
        <v>3.8123310782606892E-5</v>
      </c>
      <c r="K319" s="91">
        <f>I319/'סכום נכסי הקרן'!$C$42</f>
        <v>-1.7707903305930182E-7</v>
      </c>
    </row>
    <row r="320" spans="2:11">
      <c r="B320" s="86" t="s">
        <v>2773</v>
      </c>
      <c r="C320" s="87" t="s">
        <v>2774</v>
      </c>
      <c r="D320" s="88" t="s">
        <v>680</v>
      </c>
      <c r="E320" s="88" t="s">
        <v>134</v>
      </c>
      <c r="F320" s="101">
        <v>45078</v>
      </c>
      <c r="G320" s="90">
        <v>117225.91746400003</v>
      </c>
      <c r="H320" s="102">
        <v>1.3257589999999999</v>
      </c>
      <c r="I320" s="90">
        <v>1.5541335780000001</v>
      </c>
      <c r="J320" s="91">
        <f t="shared" si="4"/>
        <v>-2.6062829975999611E-3</v>
      </c>
      <c r="K320" s="91">
        <f>I320/'סכום נכסי הקרן'!$C$42</f>
        <v>1.2105928462657536E-5</v>
      </c>
    </row>
    <row r="321" spans="2:11">
      <c r="B321" s="86" t="s">
        <v>2773</v>
      </c>
      <c r="C321" s="87" t="s">
        <v>2775</v>
      </c>
      <c r="D321" s="88" t="s">
        <v>680</v>
      </c>
      <c r="E321" s="88" t="s">
        <v>134</v>
      </c>
      <c r="F321" s="101">
        <v>45078</v>
      </c>
      <c r="G321" s="90">
        <v>79266.669619000008</v>
      </c>
      <c r="H321" s="102">
        <v>1.3257589999999999</v>
      </c>
      <c r="I321" s="90">
        <v>1.0508852980000001</v>
      </c>
      <c r="J321" s="91">
        <f t="shared" si="4"/>
        <v>-1.7623353123415808E-3</v>
      </c>
      <c r="K321" s="91">
        <f>I321/'סכום נכסי הקרן'!$C$42</f>
        <v>8.1858743805138657E-6</v>
      </c>
    </row>
    <row r="322" spans="2:11">
      <c r="B322" s="86" t="s">
        <v>2776</v>
      </c>
      <c r="C322" s="87" t="s">
        <v>2777</v>
      </c>
      <c r="D322" s="88" t="s">
        <v>680</v>
      </c>
      <c r="E322" s="88" t="s">
        <v>134</v>
      </c>
      <c r="F322" s="101">
        <v>45078</v>
      </c>
      <c r="G322" s="90">
        <v>29904.570782000003</v>
      </c>
      <c r="H322" s="102">
        <v>1.3257589999999999</v>
      </c>
      <c r="I322" s="90">
        <v>0.39646264700000006</v>
      </c>
      <c r="J322" s="91">
        <f t="shared" si="4"/>
        <v>-6.6486811087970417E-4</v>
      </c>
      <c r="K322" s="91">
        <f>I322/'סכום נכסי הקרן'!$C$42</f>
        <v>3.088247053303064E-6</v>
      </c>
    </row>
    <row r="323" spans="2:11">
      <c r="B323" s="86" t="s">
        <v>2778</v>
      </c>
      <c r="C323" s="87" t="s">
        <v>2779</v>
      </c>
      <c r="D323" s="88" t="s">
        <v>680</v>
      </c>
      <c r="E323" s="88" t="s">
        <v>134</v>
      </c>
      <c r="F323" s="101">
        <v>45181</v>
      </c>
      <c r="G323" s="90">
        <v>66123.316993000015</v>
      </c>
      <c r="H323" s="102">
        <v>1.2325010000000001</v>
      </c>
      <c r="I323" s="90">
        <v>0.81497026500000025</v>
      </c>
      <c r="J323" s="91">
        <f t="shared" si="4"/>
        <v>-1.3667056521309104E-3</v>
      </c>
      <c r="K323" s="91">
        <f>I323/'סכום נכסי הקרן'!$C$42</f>
        <v>6.3482134785218939E-6</v>
      </c>
    </row>
    <row r="324" spans="2:11">
      <c r="B324" s="86" t="s">
        <v>2780</v>
      </c>
      <c r="C324" s="87" t="s">
        <v>2781</v>
      </c>
      <c r="D324" s="88" t="s">
        <v>680</v>
      </c>
      <c r="E324" s="88" t="s">
        <v>134</v>
      </c>
      <c r="F324" s="101">
        <v>45181</v>
      </c>
      <c r="G324" s="90">
        <v>24049.289732000005</v>
      </c>
      <c r="H324" s="102">
        <v>1.2507649999999999</v>
      </c>
      <c r="I324" s="90">
        <v>0.30080001300000003</v>
      </c>
      <c r="J324" s="91">
        <f t="shared" si="4"/>
        <v>-5.0444181289013195E-4</v>
      </c>
      <c r="K324" s="91">
        <f>I324/'סכום נכסי הקרן'!$C$42</f>
        <v>2.3430826606491718E-6</v>
      </c>
    </row>
    <row r="325" spans="2:11">
      <c r="B325" s="86" t="s">
        <v>2782</v>
      </c>
      <c r="C325" s="87" t="s">
        <v>2783</v>
      </c>
      <c r="D325" s="88" t="s">
        <v>680</v>
      </c>
      <c r="E325" s="88" t="s">
        <v>134</v>
      </c>
      <c r="F325" s="101">
        <v>45176</v>
      </c>
      <c r="G325" s="90">
        <v>108226.80688400002</v>
      </c>
      <c r="H325" s="102">
        <v>1.188712</v>
      </c>
      <c r="I325" s="90">
        <v>1.2865053430000002</v>
      </c>
      <c r="J325" s="91">
        <f t="shared" si="4"/>
        <v>-2.1574702774888547E-3</v>
      </c>
      <c r="K325" s="91">
        <f>I325/'סכום נכסי הקרן'!$C$42</f>
        <v>1.0021237472538989E-5</v>
      </c>
    </row>
    <row r="326" spans="2:11">
      <c r="B326" s="86" t="s">
        <v>2784</v>
      </c>
      <c r="C326" s="87" t="s">
        <v>2785</v>
      </c>
      <c r="D326" s="88" t="s">
        <v>680</v>
      </c>
      <c r="E326" s="88" t="s">
        <v>134</v>
      </c>
      <c r="F326" s="101">
        <v>45181</v>
      </c>
      <c r="G326" s="90">
        <v>159380.59892800002</v>
      </c>
      <c r="H326" s="102">
        <v>1.2598940000000001</v>
      </c>
      <c r="I326" s="90">
        <v>2.008026831</v>
      </c>
      <c r="J326" s="91">
        <f t="shared" si="4"/>
        <v>-3.3674622712255883E-3</v>
      </c>
      <c r="K326" s="91">
        <f>I326/'סכום נכסי הקרן'!$C$42</f>
        <v>1.5641531404569469E-5</v>
      </c>
    </row>
    <row r="327" spans="2:11">
      <c r="B327" s="86" t="s">
        <v>2784</v>
      </c>
      <c r="C327" s="87" t="s">
        <v>2786</v>
      </c>
      <c r="D327" s="88" t="s">
        <v>680</v>
      </c>
      <c r="E327" s="88" t="s">
        <v>134</v>
      </c>
      <c r="F327" s="101">
        <v>45181</v>
      </c>
      <c r="G327" s="90">
        <v>4395.3334060000007</v>
      </c>
      <c r="H327" s="102">
        <v>1.2598940000000001</v>
      </c>
      <c r="I327" s="90">
        <v>5.5376547000000012E-2</v>
      </c>
      <c r="J327" s="91">
        <f t="shared" si="4"/>
        <v>-9.2866504498042031E-5</v>
      </c>
      <c r="K327" s="91">
        <f>I327/'סכום נכסי הקרן'!$C$42</f>
        <v>4.3135578947705668E-7</v>
      </c>
    </row>
    <row r="328" spans="2:11">
      <c r="B328" s="86" t="s">
        <v>2787</v>
      </c>
      <c r="C328" s="87" t="s">
        <v>2788</v>
      </c>
      <c r="D328" s="88" t="s">
        <v>680</v>
      </c>
      <c r="E328" s="88" t="s">
        <v>134</v>
      </c>
      <c r="F328" s="101">
        <v>45176</v>
      </c>
      <c r="G328" s="90">
        <v>34212.008590000005</v>
      </c>
      <c r="H328" s="102">
        <v>1.2069799999999999</v>
      </c>
      <c r="I328" s="90">
        <v>0.41293217500000007</v>
      </c>
      <c r="J328" s="91">
        <f t="shared" si="4"/>
        <v>-6.9248751979829619E-4</v>
      </c>
      <c r="K328" s="91">
        <f>I328/'סכום נכסי הקרן'!$C$42</f>
        <v>3.2165364941877492E-6</v>
      </c>
    </row>
    <row r="329" spans="2:11">
      <c r="B329" s="86" t="s">
        <v>2789</v>
      </c>
      <c r="C329" s="87" t="s">
        <v>2790</v>
      </c>
      <c r="D329" s="88" t="s">
        <v>680</v>
      </c>
      <c r="E329" s="88" t="s">
        <v>134</v>
      </c>
      <c r="F329" s="101">
        <v>45176</v>
      </c>
      <c r="G329" s="90">
        <v>68708.060928999999</v>
      </c>
      <c r="H329" s="102">
        <v>1.2069799999999999</v>
      </c>
      <c r="I329" s="90">
        <v>0.82929270600000005</v>
      </c>
      <c r="J329" s="91">
        <f t="shared" si="4"/>
        <v>-1.3907243947865228E-3</v>
      </c>
      <c r="K329" s="91">
        <f>I329/'סכום נכסי הקרן'!$C$42</f>
        <v>6.4597781783720573E-6</v>
      </c>
    </row>
    <row r="330" spans="2:11">
      <c r="B330" s="86" t="s">
        <v>2791</v>
      </c>
      <c r="C330" s="87" t="s">
        <v>2792</v>
      </c>
      <c r="D330" s="88" t="s">
        <v>680</v>
      </c>
      <c r="E330" s="88" t="s">
        <v>134</v>
      </c>
      <c r="F330" s="101">
        <v>45175</v>
      </c>
      <c r="G330" s="90">
        <v>60527.927402000008</v>
      </c>
      <c r="H330" s="102">
        <v>1.4078489999999999</v>
      </c>
      <c r="I330" s="90">
        <v>0.8521420110000002</v>
      </c>
      <c r="J330" s="91">
        <f t="shared" si="4"/>
        <v>-1.4290426937869939E-3</v>
      </c>
      <c r="K330" s="91">
        <f>I330/'סכום נכסי הקרן'!$C$42</f>
        <v>6.6377629125462036E-6</v>
      </c>
    </row>
    <row r="331" spans="2:11">
      <c r="B331" s="86" t="s">
        <v>2793</v>
      </c>
      <c r="C331" s="87" t="s">
        <v>2794</v>
      </c>
      <c r="D331" s="88" t="s">
        <v>680</v>
      </c>
      <c r="E331" s="88" t="s">
        <v>134</v>
      </c>
      <c r="F331" s="101">
        <v>45183</v>
      </c>
      <c r="G331" s="90">
        <v>171772.66618200002</v>
      </c>
      <c r="H331" s="102">
        <v>1.324182</v>
      </c>
      <c r="I331" s="90">
        <v>2.2745819530000002</v>
      </c>
      <c r="J331" s="91">
        <f t="shared" si="4"/>
        <v>-3.8144753801539794E-3</v>
      </c>
      <c r="K331" s="91">
        <f>I331/'סכום נכסי הקרן'!$C$42</f>
        <v>1.7717863377551879E-5</v>
      </c>
    </row>
    <row r="332" spans="2:11">
      <c r="B332" s="86" t="s">
        <v>2793</v>
      </c>
      <c r="C332" s="87" t="s">
        <v>2795</v>
      </c>
      <c r="D332" s="88" t="s">
        <v>680</v>
      </c>
      <c r="E332" s="88" t="s">
        <v>134</v>
      </c>
      <c r="F332" s="101">
        <v>45183</v>
      </c>
      <c r="G332" s="90">
        <v>66335.59406800002</v>
      </c>
      <c r="H332" s="102">
        <v>1.324182</v>
      </c>
      <c r="I332" s="90">
        <v>0.87840369700000009</v>
      </c>
      <c r="J332" s="91">
        <f t="shared" ref="J332:J388" si="5">IFERROR(I332/$I$11,0)</f>
        <v>-1.473083557892247E-3</v>
      </c>
      <c r="K332" s="91">
        <f>I332/'סכום נכסי הקרן'!$C$42</f>
        <v>6.8423283994034561E-6</v>
      </c>
    </row>
    <row r="333" spans="2:11">
      <c r="B333" s="86" t="s">
        <v>2796</v>
      </c>
      <c r="C333" s="87" t="s">
        <v>2797</v>
      </c>
      <c r="D333" s="88" t="s">
        <v>680</v>
      </c>
      <c r="E333" s="88" t="s">
        <v>134</v>
      </c>
      <c r="F333" s="101">
        <v>45183</v>
      </c>
      <c r="G333" s="90">
        <v>43131.898717999997</v>
      </c>
      <c r="H333" s="102">
        <v>1.324182</v>
      </c>
      <c r="I333" s="90">
        <v>0.57114464199999992</v>
      </c>
      <c r="J333" s="91">
        <f t="shared" si="5"/>
        <v>-9.5780992746488127E-4</v>
      </c>
      <c r="K333" s="91">
        <f>I333/'סכום נכסי הקרן'!$C$42</f>
        <v>4.4489330104945122E-6</v>
      </c>
    </row>
    <row r="334" spans="2:11">
      <c r="B334" s="86" t="s">
        <v>2798</v>
      </c>
      <c r="C334" s="87" t="s">
        <v>2799</v>
      </c>
      <c r="D334" s="88" t="s">
        <v>680</v>
      </c>
      <c r="E334" s="88" t="s">
        <v>134</v>
      </c>
      <c r="F334" s="101">
        <v>45183</v>
      </c>
      <c r="G334" s="90">
        <v>148417.33640000003</v>
      </c>
      <c r="H334" s="102">
        <v>1.328735</v>
      </c>
      <c r="I334" s="90">
        <v>1.9720732690000002</v>
      </c>
      <c r="J334" s="91">
        <f t="shared" si="5"/>
        <v>-3.3071681249113804E-3</v>
      </c>
      <c r="K334" s="91">
        <f>I334/'סכום נכסי הקרן'!$C$42</f>
        <v>1.5361471018698492E-5</v>
      </c>
    </row>
    <row r="335" spans="2:11">
      <c r="B335" s="86" t="s">
        <v>2800</v>
      </c>
      <c r="C335" s="87" t="s">
        <v>2801</v>
      </c>
      <c r="D335" s="88" t="s">
        <v>680</v>
      </c>
      <c r="E335" s="88" t="s">
        <v>134</v>
      </c>
      <c r="F335" s="101">
        <v>45161</v>
      </c>
      <c r="G335" s="90">
        <v>30349.289745000005</v>
      </c>
      <c r="H335" s="102">
        <v>2.2150789999999998</v>
      </c>
      <c r="I335" s="90">
        <v>0.67226067100000009</v>
      </c>
      <c r="J335" s="91">
        <f t="shared" si="5"/>
        <v>-1.1273815723338303E-3</v>
      </c>
      <c r="K335" s="91">
        <f>I335/'סכום נכסי הקרן'!$C$42</f>
        <v>5.2365766408942194E-6</v>
      </c>
    </row>
    <row r="336" spans="2:11">
      <c r="B336" s="86" t="s">
        <v>2802</v>
      </c>
      <c r="C336" s="87" t="s">
        <v>2803</v>
      </c>
      <c r="D336" s="88" t="s">
        <v>680</v>
      </c>
      <c r="E336" s="88" t="s">
        <v>134</v>
      </c>
      <c r="F336" s="101">
        <v>45099</v>
      </c>
      <c r="G336" s="90">
        <v>152386.47653700004</v>
      </c>
      <c r="H336" s="102">
        <v>4.0834000000000001</v>
      </c>
      <c r="I336" s="90">
        <v>6.2225488560000013</v>
      </c>
      <c r="J336" s="91">
        <f t="shared" si="5"/>
        <v>-1.0435218384508704E-2</v>
      </c>
      <c r="K336" s="91">
        <f>I336/'סכום נכסי הקרן'!$C$42</f>
        <v>4.847056416030122E-5</v>
      </c>
    </row>
    <row r="337" spans="2:11">
      <c r="B337" s="86" t="s">
        <v>2802</v>
      </c>
      <c r="C337" s="87" t="s">
        <v>2804</v>
      </c>
      <c r="D337" s="88" t="s">
        <v>680</v>
      </c>
      <c r="E337" s="88" t="s">
        <v>134</v>
      </c>
      <c r="F337" s="101">
        <v>45099</v>
      </c>
      <c r="G337" s="90">
        <v>68724.888453000021</v>
      </c>
      <c r="H337" s="102">
        <v>4.0834000000000001</v>
      </c>
      <c r="I337" s="90">
        <v>2.8063118530000004</v>
      </c>
      <c r="J337" s="91">
        <f t="shared" si="5"/>
        <v>-4.70618676024587E-3</v>
      </c>
      <c r="K337" s="91">
        <f>I337/'סכום נכסי הקרן'!$C$42</f>
        <v>2.1859775129526166E-5</v>
      </c>
    </row>
    <row r="338" spans="2:11">
      <c r="B338" s="86" t="s">
        <v>2802</v>
      </c>
      <c r="C338" s="87" t="s">
        <v>2805</v>
      </c>
      <c r="D338" s="88" t="s">
        <v>680</v>
      </c>
      <c r="E338" s="88" t="s">
        <v>134</v>
      </c>
      <c r="F338" s="101">
        <v>45099</v>
      </c>
      <c r="G338" s="90">
        <v>23583.052864000005</v>
      </c>
      <c r="H338" s="102">
        <v>4.0834000000000001</v>
      </c>
      <c r="I338" s="90">
        <v>0.96299030000000019</v>
      </c>
      <c r="J338" s="91">
        <f t="shared" si="5"/>
        <v>-1.6149353448585526E-3</v>
      </c>
      <c r="K338" s="91">
        <f>I338/'סכום נכסי הקרן'!$C$42</f>
        <v>7.5012160132564365E-6</v>
      </c>
    </row>
    <row r="339" spans="2:11">
      <c r="B339" s="86" t="s">
        <v>2806</v>
      </c>
      <c r="C339" s="87" t="s">
        <v>2807</v>
      </c>
      <c r="D339" s="88" t="s">
        <v>680</v>
      </c>
      <c r="E339" s="88" t="s">
        <v>134</v>
      </c>
      <c r="F339" s="101">
        <v>45148</v>
      </c>
      <c r="G339" s="90">
        <v>35375.486745000009</v>
      </c>
      <c r="H339" s="102">
        <v>4.1136619999999997</v>
      </c>
      <c r="I339" s="90">
        <v>1.4552278249999999</v>
      </c>
      <c r="J339" s="91">
        <f t="shared" si="5"/>
        <v>-2.4404179869871334E-3</v>
      </c>
      <c r="K339" s="91">
        <f>I339/'סכום נכסי הקרן'!$C$42</f>
        <v>1.1335501784209386E-5</v>
      </c>
    </row>
    <row r="340" spans="2:11">
      <c r="B340" s="86" t="s">
        <v>2808</v>
      </c>
      <c r="C340" s="87" t="s">
        <v>2809</v>
      </c>
      <c r="D340" s="88" t="s">
        <v>680</v>
      </c>
      <c r="E340" s="88" t="s">
        <v>134</v>
      </c>
      <c r="F340" s="101">
        <v>45148</v>
      </c>
      <c r="G340" s="90">
        <v>24793.304558</v>
      </c>
      <c r="H340" s="102">
        <v>4.2417959999999999</v>
      </c>
      <c r="I340" s="90">
        <v>1.0516812980000001</v>
      </c>
      <c r="J340" s="91">
        <f t="shared" si="5"/>
        <v>-1.7636702048472554E-3</v>
      </c>
      <c r="K340" s="91">
        <f>I340/'סכום נכסי הקרן'!$C$42</f>
        <v>8.1920748250526655E-6</v>
      </c>
    </row>
    <row r="341" spans="2:11">
      <c r="B341" s="86" t="s">
        <v>2808</v>
      </c>
      <c r="C341" s="87" t="s">
        <v>2810</v>
      </c>
      <c r="D341" s="88" t="s">
        <v>680</v>
      </c>
      <c r="E341" s="88" t="s">
        <v>134</v>
      </c>
      <c r="F341" s="101">
        <v>45148</v>
      </c>
      <c r="G341" s="90">
        <v>28326.927349000005</v>
      </c>
      <c r="H341" s="102">
        <v>4.2417959999999999</v>
      </c>
      <c r="I341" s="90">
        <v>1.2015703570000003</v>
      </c>
      <c r="J341" s="91">
        <f t="shared" si="5"/>
        <v>-2.0150342520102323E-3</v>
      </c>
      <c r="K341" s="91">
        <f>I341/'סכום נכסי הקרן'!$C$42</f>
        <v>9.3596361281963625E-6</v>
      </c>
    </row>
    <row r="342" spans="2:11">
      <c r="B342" s="86" t="s">
        <v>2811</v>
      </c>
      <c r="C342" s="87" t="s">
        <v>2812</v>
      </c>
      <c r="D342" s="88" t="s">
        <v>680</v>
      </c>
      <c r="E342" s="88" t="s">
        <v>134</v>
      </c>
      <c r="F342" s="101">
        <v>45133</v>
      </c>
      <c r="G342" s="90">
        <v>37259.666534000011</v>
      </c>
      <c r="H342" s="102">
        <v>4.4818499999999997</v>
      </c>
      <c r="I342" s="90">
        <v>1.6699223210000003</v>
      </c>
      <c r="J342" s="91">
        <f t="shared" si="5"/>
        <v>-2.8004607931680406E-3</v>
      </c>
      <c r="K342" s="91">
        <f>I342/'סכום נכסי הקרן'!$C$42</f>
        <v>1.3007865245558086E-5</v>
      </c>
    </row>
    <row r="343" spans="2:11">
      <c r="B343" s="86" t="s">
        <v>2813</v>
      </c>
      <c r="C343" s="87" t="s">
        <v>2814</v>
      </c>
      <c r="D343" s="88" t="s">
        <v>680</v>
      </c>
      <c r="E343" s="88" t="s">
        <v>134</v>
      </c>
      <c r="F343" s="101">
        <v>45133</v>
      </c>
      <c r="G343" s="90">
        <v>158542.50161100004</v>
      </c>
      <c r="H343" s="102">
        <v>4.5245829999999998</v>
      </c>
      <c r="I343" s="90">
        <v>7.1733878410000003</v>
      </c>
      <c r="J343" s="91">
        <f t="shared" si="5"/>
        <v>-1.2029775966392892E-2</v>
      </c>
      <c r="K343" s="91">
        <f>I343/'סכום נכסי הקרן'!$C$42</f>
        <v>5.5877127466609174E-5</v>
      </c>
    </row>
    <row r="344" spans="2:11">
      <c r="B344" s="86" t="s">
        <v>2815</v>
      </c>
      <c r="C344" s="87" t="s">
        <v>2816</v>
      </c>
      <c r="D344" s="88" t="s">
        <v>680</v>
      </c>
      <c r="E344" s="88" t="s">
        <v>134</v>
      </c>
      <c r="F344" s="101">
        <v>45133</v>
      </c>
      <c r="G344" s="90">
        <v>85178.179583000019</v>
      </c>
      <c r="H344" s="102">
        <v>4.5245829999999998</v>
      </c>
      <c r="I344" s="90">
        <v>3.8539578460000001</v>
      </c>
      <c r="J344" s="91">
        <f t="shared" si="5"/>
        <v>-6.4630897560446175E-3</v>
      </c>
      <c r="K344" s="91">
        <f>I344/'סכום נכסי הקרן'!$C$42</f>
        <v>3.0020416933410936E-5</v>
      </c>
    </row>
    <row r="345" spans="2:11">
      <c r="B345" s="86" t="s">
        <v>2817</v>
      </c>
      <c r="C345" s="87" t="s">
        <v>2818</v>
      </c>
      <c r="D345" s="88" t="s">
        <v>680</v>
      </c>
      <c r="E345" s="88" t="s">
        <v>134</v>
      </c>
      <c r="F345" s="101">
        <v>45133</v>
      </c>
      <c r="G345" s="90">
        <v>113572.93851800001</v>
      </c>
      <c r="H345" s="102">
        <v>4.5262919999999998</v>
      </c>
      <c r="I345" s="90">
        <v>5.1406428690000014</v>
      </c>
      <c r="J345" s="91">
        <f t="shared" si="5"/>
        <v>-8.6208613570076201E-3</v>
      </c>
      <c r="K345" s="91">
        <f>I345/'סכום נכסי הקרן'!$C$42</f>
        <v>4.0043054023883013E-5</v>
      </c>
    </row>
    <row r="346" spans="2:11">
      <c r="B346" s="86" t="s">
        <v>2819</v>
      </c>
      <c r="C346" s="87" t="s">
        <v>2820</v>
      </c>
      <c r="D346" s="88" t="s">
        <v>680</v>
      </c>
      <c r="E346" s="88" t="s">
        <v>134</v>
      </c>
      <c r="F346" s="101">
        <v>45127</v>
      </c>
      <c r="G346" s="90">
        <v>50590.553281000008</v>
      </c>
      <c r="H346" s="102">
        <v>5.743957</v>
      </c>
      <c r="I346" s="90">
        <v>2.9058994570000003</v>
      </c>
      <c r="J346" s="91">
        <f t="shared" si="5"/>
        <v>-4.8731952354188566E-3</v>
      </c>
      <c r="K346" s="91">
        <f>I346/'סכום נכסי הקרן'!$C$42</f>
        <v>2.263551308851354E-5</v>
      </c>
    </row>
    <row r="347" spans="2:11">
      <c r="B347" s="86" t="s">
        <v>2819</v>
      </c>
      <c r="C347" s="87" t="s">
        <v>2821</v>
      </c>
      <c r="D347" s="88" t="s">
        <v>680</v>
      </c>
      <c r="E347" s="88" t="s">
        <v>134</v>
      </c>
      <c r="F347" s="101">
        <v>45127</v>
      </c>
      <c r="G347" s="90">
        <v>164324.58151400002</v>
      </c>
      <c r="H347" s="102">
        <v>5.743957</v>
      </c>
      <c r="I347" s="90">
        <v>9.4387327590000005</v>
      </c>
      <c r="J347" s="91">
        <f t="shared" si="5"/>
        <v>-1.5828760832983863E-2</v>
      </c>
      <c r="K347" s="91">
        <f>I347/'סכום נכסי הקרן'!$C$42</f>
        <v>7.3523038930567517E-5</v>
      </c>
    </row>
    <row r="348" spans="2:11">
      <c r="B348" s="86" t="s">
        <v>2822</v>
      </c>
      <c r="C348" s="87" t="s">
        <v>2823</v>
      </c>
      <c r="D348" s="88" t="s">
        <v>680</v>
      </c>
      <c r="E348" s="88" t="s">
        <v>134</v>
      </c>
      <c r="F348" s="101">
        <v>45127</v>
      </c>
      <c r="G348" s="90">
        <v>11478.423248000001</v>
      </c>
      <c r="H348" s="102">
        <v>5.743957</v>
      </c>
      <c r="I348" s="90">
        <v>0.65931565700000005</v>
      </c>
      <c r="J348" s="91">
        <f t="shared" si="5"/>
        <v>-1.1056727756322551E-3</v>
      </c>
      <c r="K348" s="91">
        <f>I348/'סכום נכסי הקרן'!$C$42</f>
        <v>5.1357414130537841E-6</v>
      </c>
    </row>
    <row r="349" spans="2:11">
      <c r="B349" s="86" t="s">
        <v>2824</v>
      </c>
      <c r="C349" s="87" t="s">
        <v>2825</v>
      </c>
      <c r="D349" s="88" t="s">
        <v>680</v>
      </c>
      <c r="E349" s="88" t="s">
        <v>134</v>
      </c>
      <c r="F349" s="101">
        <v>45127</v>
      </c>
      <c r="G349" s="90">
        <v>88036.565955000013</v>
      </c>
      <c r="H349" s="102">
        <v>5.7772860000000001</v>
      </c>
      <c r="I349" s="90">
        <v>5.0861244140000004</v>
      </c>
      <c r="J349" s="91">
        <f t="shared" si="5"/>
        <v>-8.529433873338696E-3</v>
      </c>
      <c r="K349" s="91">
        <f>I349/'סכום נכסי הקרן'!$C$42</f>
        <v>3.961838234477679E-5</v>
      </c>
    </row>
    <row r="350" spans="2:11">
      <c r="B350" s="86" t="s">
        <v>2826</v>
      </c>
      <c r="C350" s="87" t="s">
        <v>2827</v>
      </c>
      <c r="D350" s="88" t="s">
        <v>680</v>
      </c>
      <c r="E350" s="88" t="s">
        <v>135</v>
      </c>
      <c r="F350" s="101">
        <v>45195</v>
      </c>
      <c r="G350" s="90">
        <v>20347.059954000004</v>
      </c>
      <c r="H350" s="102">
        <v>-0.37175000000000002</v>
      </c>
      <c r="I350" s="90">
        <v>-7.5640174000000018E-2</v>
      </c>
      <c r="J350" s="91">
        <f t="shared" si="5"/>
        <v>1.2684861984991016E-4</v>
      </c>
      <c r="K350" s="91">
        <f>I350/'סכום נכסי הקרן'!$C$42</f>
        <v>-5.8919937662331923E-7</v>
      </c>
    </row>
    <row r="351" spans="2:11">
      <c r="B351" s="86" t="s">
        <v>2828</v>
      </c>
      <c r="C351" s="87" t="s">
        <v>2829</v>
      </c>
      <c r="D351" s="88" t="s">
        <v>680</v>
      </c>
      <c r="E351" s="88" t="s">
        <v>135</v>
      </c>
      <c r="F351" s="101">
        <v>45153</v>
      </c>
      <c r="G351" s="90">
        <v>84645.250321000014</v>
      </c>
      <c r="H351" s="102">
        <v>3.4994689999999999</v>
      </c>
      <c r="I351" s="90">
        <v>2.962134551000001</v>
      </c>
      <c r="J351" s="91">
        <f t="shared" si="5"/>
        <v>-4.9675015237813083E-3</v>
      </c>
      <c r="K351" s="91">
        <f>I351/'סכום נכסי הקרן'!$C$42</f>
        <v>2.3073556532585391E-5</v>
      </c>
    </row>
    <row r="352" spans="2:11">
      <c r="B352" s="86" t="s">
        <v>2830</v>
      </c>
      <c r="C352" s="87" t="s">
        <v>2831</v>
      </c>
      <c r="D352" s="88" t="s">
        <v>680</v>
      </c>
      <c r="E352" s="88" t="s">
        <v>135</v>
      </c>
      <c r="F352" s="101">
        <v>45153</v>
      </c>
      <c r="G352" s="90">
        <v>28217.418215000005</v>
      </c>
      <c r="H352" s="102">
        <v>3.5074540000000001</v>
      </c>
      <c r="I352" s="90">
        <v>0.98971295800000003</v>
      </c>
      <c r="J352" s="91">
        <f t="shared" si="5"/>
        <v>-1.659749259300647E-3</v>
      </c>
      <c r="K352" s="91">
        <f>I352/'סכום נכסי הקרן'!$C$42</f>
        <v>7.7093722429779344E-6</v>
      </c>
    </row>
    <row r="353" spans="2:11">
      <c r="B353" s="86" t="s">
        <v>2832</v>
      </c>
      <c r="C353" s="87" t="s">
        <v>2833</v>
      </c>
      <c r="D353" s="88" t="s">
        <v>680</v>
      </c>
      <c r="E353" s="88" t="s">
        <v>135</v>
      </c>
      <c r="F353" s="101">
        <v>45152</v>
      </c>
      <c r="G353" s="90">
        <v>49591.484076000008</v>
      </c>
      <c r="H353" s="102">
        <v>3.5135830000000001</v>
      </c>
      <c r="I353" s="90">
        <v>1.7424377810000002</v>
      </c>
      <c r="J353" s="91">
        <f t="shared" si="5"/>
        <v>-2.9220692656549145E-3</v>
      </c>
      <c r="K353" s="91">
        <f>I353/'סכום נכסי הקרן'!$C$42</f>
        <v>1.3572724652512295E-5</v>
      </c>
    </row>
    <row r="354" spans="2:11">
      <c r="B354" s="86" t="s">
        <v>2834</v>
      </c>
      <c r="C354" s="87" t="s">
        <v>2835</v>
      </c>
      <c r="D354" s="88" t="s">
        <v>680</v>
      </c>
      <c r="E354" s="88" t="s">
        <v>135</v>
      </c>
      <c r="F354" s="101">
        <v>45153</v>
      </c>
      <c r="G354" s="90">
        <v>60677.010620000008</v>
      </c>
      <c r="H354" s="102">
        <v>3.522659</v>
      </c>
      <c r="I354" s="90">
        <v>2.1374443180000005</v>
      </c>
      <c r="J354" s="91">
        <f t="shared" si="5"/>
        <v>-3.5844954791395965E-3</v>
      </c>
      <c r="K354" s="91">
        <f>I354/'סכום נכסי הקרן'!$C$42</f>
        <v>1.6649629332326174E-5</v>
      </c>
    </row>
    <row r="355" spans="2:11">
      <c r="B355" s="86" t="s">
        <v>2836</v>
      </c>
      <c r="C355" s="87" t="s">
        <v>2837</v>
      </c>
      <c r="D355" s="88" t="s">
        <v>680</v>
      </c>
      <c r="E355" s="88" t="s">
        <v>135</v>
      </c>
      <c r="F355" s="101">
        <v>45113</v>
      </c>
      <c r="G355" s="90">
        <v>11726.847645</v>
      </c>
      <c r="H355" s="102">
        <v>3.643138</v>
      </c>
      <c r="I355" s="90">
        <v>0.4272252700000001</v>
      </c>
      <c r="J355" s="91">
        <f t="shared" si="5"/>
        <v>-7.1645704919326631E-4</v>
      </c>
      <c r="K355" s="91">
        <f>I355/'סכום נכסי הקרן'!$C$42</f>
        <v>3.3278726032773171E-6</v>
      </c>
    </row>
    <row r="356" spans="2:11">
      <c r="B356" s="86" t="s">
        <v>2836</v>
      </c>
      <c r="C356" s="87" t="s">
        <v>2838</v>
      </c>
      <c r="D356" s="88" t="s">
        <v>680</v>
      </c>
      <c r="E356" s="88" t="s">
        <v>135</v>
      </c>
      <c r="F356" s="101">
        <v>45113</v>
      </c>
      <c r="G356" s="90">
        <v>67479.449582000016</v>
      </c>
      <c r="H356" s="102">
        <v>3.643138</v>
      </c>
      <c r="I356" s="90">
        <v>2.4583696209999997</v>
      </c>
      <c r="J356" s="91">
        <f t="shared" si="5"/>
        <v>-4.1226874161447141E-3</v>
      </c>
      <c r="K356" s="91">
        <f>I356/'סכום נכסי הקרן'!$C$42</f>
        <v>1.9149478003618884E-5</v>
      </c>
    </row>
    <row r="357" spans="2:11">
      <c r="B357" s="86" t="s">
        <v>2839</v>
      </c>
      <c r="C357" s="87" t="s">
        <v>2840</v>
      </c>
      <c r="D357" s="88" t="s">
        <v>680</v>
      </c>
      <c r="E357" s="88" t="s">
        <v>135</v>
      </c>
      <c r="F357" s="101">
        <v>45113</v>
      </c>
      <c r="G357" s="90">
        <v>70641.939608000015</v>
      </c>
      <c r="H357" s="102">
        <v>3.659062</v>
      </c>
      <c r="I357" s="90">
        <v>2.5848320810000005</v>
      </c>
      <c r="J357" s="91">
        <f t="shared" si="5"/>
        <v>-4.3347650419024832E-3</v>
      </c>
      <c r="K357" s="91">
        <f>I357/'סכום נכסי הקרן'!$C$42</f>
        <v>2.0134557739134192E-5</v>
      </c>
    </row>
    <row r="358" spans="2:11">
      <c r="B358" s="86" t="s">
        <v>2841</v>
      </c>
      <c r="C358" s="87" t="s">
        <v>2842</v>
      </c>
      <c r="D358" s="88" t="s">
        <v>680</v>
      </c>
      <c r="E358" s="88" t="s">
        <v>135</v>
      </c>
      <c r="F358" s="101">
        <v>45113</v>
      </c>
      <c r="G358" s="90">
        <v>98924.397972000021</v>
      </c>
      <c r="H358" s="102">
        <v>3.6840730000000002</v>
      </c>
      <c r="I358" s="90">
        <v>3.6444474320000002</v>
      </c>
      <c r="J358" s="91">
        <f t="shared" si="5"/>
        <v>-6.1117406586710015E-3</v>
      </c>
      <c r="K358" s="91">
        <f>I358/'סכום נכסי הקרן'!$C$42</f>
        <v>2.8388434895335594E-5</v>
      </c>
    </row>
    <row r="359" spans="2:11">
      <c r="B359" s="86" t="s">
        <v>2843</v>
      </c>
      <c r="C359" s="87" t="s">
        <v>2844</v>
      </c>
      <c r="D359" s="88" t="s">
        <v>680</v>
      </c>
      <c r="E359" s="88" t="s">
        <v>132</v>
      </c>
      <c r="F359" s="101">
        <v>45141</v>
      </c>
      <c r="G359" s="90">
        <v>45183.845452000009</v>
      </c>
      <c r="H359" s="102">
        <v>4.7432480000000004</v>
      </c>
      <c r="I359" s="90">
        <v>2.1431817769999997</v>
      </c>
      <c r="J359" s="91">
        <f t="shared" si="5"/>
        <v>-3.5941172015274288E-3</v>
      </c>
      <c r="K359" s="91">
        <f>I359/'סכום נכסי הקרן'!$C$42</f>
        <v>1.6694321287505989E-5</v>
      </c>
    </row>
    <row r="360" spans="2:11">
      <c r="B360" s="86" t="s">
        <v>2845</v>
      </c>
      <c r="C360" s="87" t="s">
        <v>2846</v>
      </c>
      <c r="D360" s="88" t="s">
        <v>680</v>
      </c>
      <c r="E360" s="88" t="s">
        <v>136</v>
      </c>
      <c r="F360" s="101">
        <v>45127</v>
      </c>
      <c r="G360" s="90">
        <v>24412.380000000005</v>
      </c>
      <c r="H360" s="102">
        <v>5.2526219999999997</v>
      </c>
      <c r="I360" s="90">
        <v>1.2822900000000002</v>
      </c>
      <c r="J360" s="91">
        <f t="shared" si="5"/>
        <v>-2.1504011445999749E-3</v>
      </c>
      <c r="K360" s="91">
        <f>I360/'סכום נכסי הקרן'!$C$42</f>
        <v>9.9884020447958774E-6</v>
      </c>
    </row>
    <row r="361" spans="2:11">
      <c r="B361" s="86" t="s">
        <v>2847</v>
      </c>
      <c r="C361" s="87" t="s">
        <v>2848</v>
      </c>
      <c r="D361" s="88" t="s">
        <v>680</v>
      </c>
      <c r="E361" s="88" t="s">
        <v>134</v>
      </c>
      <c r="F361" s="101">
        <v>45197</v>
      </c>
      <c r="G361" s="90">
        <v>210325.51000000004</v>
      </c>
      <c r="H361" s="102">
        <v>-0.88474799999999998</v>
      </c>
      <c r="I361" s="90">
        <v>-1.8608500000000003</v>
      </c>
      <c r="J361" s="91">
        <f t="shared" si="5"/>
        <v>3.1206466321416089E-3</v>
      </c>
      <c r="K361" s="91">
        <f>I361/'סכום נכסי הקרן'!$C$42</f>
        <v>-1.4495097010082282E-5</v>
      </c>
    </row>
    <row r="362" spans="2:11">
      <c r="B362" s="86" t="s">
        <v>2849</v>
      </c>
      <c r="C362" s="87" t="s">
        <v>2850</v>
      </c>
      <c r="D362" s="88" t="s">
        <v>680</v>
      </c>
      <c r="E362" s="88" t="s">
        <v>134</v>
      </c>
      <c r="F362" s="101">
        <v>45196</v>
      </c>
      <c r="G362" s="90">
        <v>4875.6000000000013</v>
      </c>
      <c r="H362" s="102">
        <v>-0.430921</v>
      </c>
      <c r="I362" s="90">
        <v>-2.1010000000000004E-2</v>
      </c>
      <c r="J362" s="91">
        <f t="shared" si="5"/>
        <v>3.5233783347016254E-5</v>
      </c>
      <c r="K362" s="91">
        <f>I362/'סכום נכסי הקרן'!$C$42</f>
        <v>-1.6365746201027957E-7</v>
      </c>
    </row>
    <row r="363" spans="2:11">
      <c r="B363" s="86" t="s">
        <v>2851</v>
      </c>
      <c r="C363" s="87" t="s">
        <v>2852</v>
      </c>
      <c r="D363" s="88" t="s">
        <v>680</v>
      </c>
      <c r="E363" s="88" t="s">
        <v>134</v>
      </c>
      <c r="F363" s="101">
        <v>45187</v>
      </c>
      <c r="G363" s="90">
        <v>328420.42000000004</v>
      </c>
      <c r="H363" s="102">
        <v>0.60284300000000002</v>
      </c>
      <c r="I363" s="90">
        <v>1.9798600000000004</v>
      </c>
      <c r="J363" s="91">
        <f t="shared" si="5"/>
        <v>-3.3202264777450552E-3</v>
      </c>
      <c r="K363" s="91">
        <f>I363/'סכום נכסי הקרן'!$C$42</f>
        <v>1.5422125784658357E-5</v>
      </c>
    </row>
    <row r="364" spans="2:11">
      <c r="B364" s="86" t="s">
        <v>2853</v>
      </c>
      <c r="C364" s="87" t="s">
        <v>2854</v>
      </c>
      <c r="D364" s="88" t="s">
        <v>680</v>
      </c>
      <c r="E364" s="88" t="s">
        <v>134</v>
      </c>
      <c r="F364" s="101">
        <v>45145</v>
      </c>
      <c r="G364" s="90">
        <v>97617.920000000013</v>
      </c>
      <c r="H364" s="102">
        <v>3.8581750000000001</v>
      </c>
      <c r="I364" s="90">
        <v>3.7662700000000005</v>
      </c>
      <c r="J364" s="91">
        <f t="shared" si="5"/>
        <v>-6.3160371825971874E-3</v>
      </c>
      <c r="K364" s="91">
        <f>I364/'סכום נכסי הקרן'!$C$42</f>
        <v>2.9337372177318211E-5</v>
      </c>
    </row>
    <row r="365" spans="2:11">
      <c r="B365" s="86" t="s">
        <v>2855</v>
      </c>
      <c r="C365" s="87" t="s">
        <v>2856</v>
      </c>
      <c r="D365" s="88" t="s">
        <v>680</v>
      </c>
      <c r="E365" s="88" t="s">
        <v>134</v>
      </c>
      <c r="F365" s="101">
        <v>45145</v>
      </c>
      <c r="G365" s="90">
        <v>586768.63000000012</v>
      </c>
      <c r="H365" s="102">
        <v>3.8581699999999999</v>
      </c>
      <c r="I365" s="90">
        <v>22.638529999999999</v>
      </c>
      <c r="J365" s="91">
        <f t="shared" si="5"/>
        <v>-3.7964829191572E-2</v>
      </c>
      <c r="K365" s="91">
        <f>I365/'סכום נכסי הקרן'!$C$42</f>
        <v>1.7634290163938949E-4</v>
      </c>
    </row>
    <row r="366" spans="2:11">
      <c r="B366" s="86" t="s">
        <v>2857</v>
      </c>
      <c r="C366" s="87" t="s">
        <v>2858</v>
      </c>
      <c r="D366" s="88" t="s">
        <v>680</v>
      </c>
      <c r="E366" s="88" t="s">
        <v>135</v>
      </c>
      <c r="F366" s="101">
        <v>45197</v>
      </c>
      <c r="G366" s="90">
        <v>83714.170000000013</v>
      </c>
      <c r="H366" s="102">
        <v>-0.66286299999999998</v>
      </c>
      <c r="I366" s="90">
        <v>-0.55491000000000013</v>
      </c>
      <c r="J366" s="91">
        <f t="shared" si="5"/>
        <v>9.305844225175055E-4</v>
      </c>
      <c r="K366" s="91">
        <f>I366/'סכום נכסי הקרן'!$C$42</f>
        <v>-4.3224732148559845E-6</v>
      </c>
    </row>
    <row r="367" spans="2:11">
      <c r="B367" s="86" t="s">
        <v>2836</v>
      </c>
      <c r="C367" s="87" t="s">
        <v>2606</v>
      </c>
      <c r="D367" s="88" t="s">
        <v>680</v>
      </c>
      <c r="E367" s="88" t="s">
        <v>135</v>
      </c>
      <c r="F367" s="101">
        <v>45113</v>
      </c>
      <c r="G367" s="90">
        <v>359052.11</v>
      </c>
      <c r="H367" s="102">
        <v>3.6431399999999998</v>
      </c>
      <c r="I367" s="90">
        <v>13.080770000000003</v>
      </c>
      <c r="J367" s="91">
        <f t="shared" si="5"/>
        <v>-2.1936459599816747E-2</v>
      </c>
      <c r="K367" s="91">
        <f>I367/'סכום נכסי הקרן'!$C$42</f>
        <v>1.0189269963542145E-4</v>
      </c>
    </row>
    <row r="368" spans="2:11">
      <c r="B368" s="86" t="s">
        <v>2839</v>
      </c>
      <c r="C368" s="87" t="s">
        <v>2572</v>
      </c>
      <c r="D368" s="88" t="s">
        <v>680</v>
      </c>
      <c r="E368" s="88" t="s">
        <v>135</v>
      </c>
      <c r="F368" s="101">
        <v>45113</v>
      </c>
      <c r="G368" s="90">
        <v>38875.4</v>
      </c>
      <c r="H368" s="102">
        <v>3.659049</v>
      </c>
      <c r="I368" s="90">
        <v>1.4224700000000003</v>
      </c>
      <c r="J368" s="91">
        <f t="shared" si="5"/>
        <v>-2.3854830936520808E-3</v>
      </c>
      <c r="K368" s="91">
        <f>I368/'סכום נכסי הקרן'!$C$42</f>
        <v>1.1080334601892547E-5</v>
      </c>
    </row>
    <row r="369" spans="2:11">
      <c r="B369" s="92"/>
      <c r="C369" s="87"/>
      <c r="D369" s="87"/>
      <c r="E369" s="87"/>
      <c r="F369" s="87"/>
      <c r="G369" s="90"/>
      <c r="H369" s="102"/>
      <c r="I369" s="87"/>
      <c r="J369" s="91"/>
      <c r="K369" s="87"/>
    </row>
    <row r="370" spans="2:11">
      <c r="B370" s="85" t="s">
        <v>192</v>
      </c>
      <c r="C370" s="80"/>
      <c r="D370" s="81"/>
      <c r="E370" s="81"/>
      <c r="F370" s="99"/>
      <c r="G370" s="83"/>
      <c r="H370" s="100"/>
      <c r="I370" s="83">
        <v>-7.7969318590000007</v>
      </c>
      <c r="J370" s="84">
        <f t="shared" si="5"/>
        <v>1.307545968069751E-2</v>
      </c>
      <c r="K370" s="84">
        <f>I370/'סכום נכסי הקרן'!$C$42</f>
        <v>-6.0734225583580717E-5</v>
      </c>
    </row>
    <row r="371" spans="2:11">
      <c r="B371" s="86" t="s">
        <v>2859</v>
      </c>
      <c r="C371" s="87" t="s">
        <v>2860</v>
      </c>
      <c r="D371" s="88" t="s">
        <v>680</v>
      </c>
      <c r="E371" s="88" t="s">
        <v>133</v>
      </c>
      <c r="F371" s="101">
        <v>45119</v>
      </c>
      <c r="G371" s="90">
        <v>209158.10000000003</v>
      </c>
      <c r="H371" s="102">
        <v>-2.4624030000000001</v>
      </c>
      <c r="I371" s="90">
        <v>-5.1503153290000006</v>
      </c>
      <c r="J371" s="91">
        <f t="shared" si="5"/>
        <v>8.637082078572238E-3</v>
      </c>
      <c r="K371" s="91">
        <f>I371/'סכום נכסי הקרן'!$C$42</f>
        <v>-4.0118397681902807E-5</v>
      </c>
    </row>
    <row r="372" spans="2:11">
      <c r="B372" s="86" t="s">
        <v>2861</v>
      </c>
      <c r="C372" s="87" t="s">
        <v>2862</v>
      </c>
      <c r="D372" s="88" t="s">
        <v>680</v>
      </c>
      <c r="E372" s="88" t="s">
        <v>133</v>
      </c>
      <c r="F372" s="101">
        <v>45196</v>
      </c>
      <c r="G372" s="90">
        <v>104579.05000000002</v>
      </c>
      <c r="H372" s="102">
        <v>-1.4406319999999999</v>
      </c>
      <c r="I372" s="90">
        <v>-1.50659926</v>
      </c>
      <c r="J372" s="91">
        <f t="shared" si="5"/>
        <v>2.5265679161168494E-3</v>
      </c>
      <c r="K372" s="91">
        <f>I372/'סכום נכסי הקרן'!$C$42</f>
        <v>-1.1735659740988352E-5</v>
      </c>
    </row>
    <row r="373" spans="2:11">
      <c r="B373" s="86" t="s">
        <v>2863</v>
      </c>
      <c r="C373" s="87" t="s">
        <v>2864</v>
      </c>
      <c r="D373" s="88" t="s">
        <v>680</v>
      </c>
      <c r="E373" s="88" t="s">
        <v>133</v>
      </c>
      <c r="F373" s="101">
        <v>45196</v>
      </c>
      <c r="G373" s="90">
        <v>104579.05000000002</v>
      </c>
      <c r="H373" s="102">
        <v>-1.090101</v>
      </c>
      <c r="I373" s="90">
        <v>-1.1400172700000002</v>
      </c>
      <c r="J373" s="91">
        <f t="shared" si="5"/>
        <v>1.9118096860084215E-3</v>
      </c>
      <c r="K373" s="91">
        <f>I373/'סכום נכסי הקרן'!$C$42</f>
        <v>-8.8801681606895592E-6</v>
      </c>
    </row>
    <row r="374" spans="2:11">
      <c r="B374" s="92"/>
      <c r="C374" s="87"/>
      <c r="D374" s="87"/>
      <c r="E374" s="87"/>
      <c r="F374" s="87"/>
      <c r="G374" s="90"/>
      <c r="H374" s="102"/>
      <c r="I374" s="87"/>
      <c r="J374" s="91"/>
      <c r="K374" s="87"/>
    </row>
    <row r="375" spans="2:11">
      <c r="B375" s="79" t="s">
        <v>203</v>
      </c>
      <c r="C375" s="80"/>
      <c r="D375" s="81"/>
      <c r="E375" s="81"/>
      <c r="F375" s="99"/>
      <c r="G375" s="83"/>
      <c r="H375" s="100"/>
      <c r="I375" s="83">
        <v>40.723152496000004</v>
      </c>
      <c r="J375" s="84">
        <f t="shared" si="5"/>
        <v>-6.8292752605976587E-2</v>
      </c>
      <c r="K375" s="84">
        <f>I375/'סכום נכסי הקרן'!$C$42</f>
        <v>3.1721312625192482E-4</v>
      </c>
    </row>
    <row r="376" spans="2:11">
      <c r="B376" s="85" t="s">
        <v>191</v>
      </c>
      <c r="C376" s="80"/>
      <c r="D376" s="81"/>
      <c r="E376" s="81"/>
      <c r="F376" s="99"/>
      <c r="G376" s="83"/>
      <c r="H376" s="100"/>
      <c r="I376" s="83">
        <v>43.185826831999997</v>
      </c>
      <c r="J376" s="84">
        <f t="shared" si="5"/>
        <v>-7.2422659031910946E-2</v>
      </c>
      <c r="K376" s="84">
        <f>I376/'סכום נכסי הקרן'!$C$42</f>
        <v>3.3639613584676584E-4</v>
      </c>
    </row>
    <row r="377" spans="2:11">
      <c r="B377" s="86" t="s">
        <v>2865</v>
      </c>
      <c r="C377" s="87" t="s">
        <v>2866</v>
      </c>
      <c r="D377" s="88" t="s">
        <v>680</v>
      </c>
      <c r="E377" s="88" t="s">
        <v>132</v>
      </c>
      <c r="F377" s="101">
        <v>45068</v>
      </c>
      <c r="G377" s="90">
        <v>55771.74074400001</v>
      </c>
      <c r="H377" s="102">
        <v>4.9135770000000001</v>
      </c>
      <c r="I377" s="90">
        <v>2.7403872590000002</v>
      </c>
      <c r="J377" s="91">
        <f t="shared" si="5"/>
        <v>-4.5956311742279734E-3</v>
      </c>
      <c r="K377" s="91">
        <f>I377/'סכום נכסי הקרן'!$C$42</f>
        <v>2.1346255294300171E-5</v>
      </c>
    </row>
    <row r="378" spans="2:11">
      <c r="B378" s="86" t="s">
        <v>2867</v>
      </c>
      <c r="C378" s="87" t="s">
        <v>2868</v>
      </c>
      <c r="D378" s="88" t="s">
        <v>680</v>
      </c>
      <c r="E378" s="88" t="s">
        <v>141</v>
      </c>
      <c r="F378" s="101">
        <v>44909</v>
      </c>
      <c r="G378" s="90">
        <v>193674.21921600003</v>
      </c>
      <c r="H378" s="102">
        <v>15.957428</v>
      </c>
      <c r="I378" s="90">
        <v>30.905423255000009</v>
      </c>
      <c r="J378" s="91">
        <f t="shared" si="5"/>
        <v>-5.1828414431913758E-2</v>
      </c>
      <c r="K378" s="91">
        <f>I378/'סכום נכסי הקרן'!$C$42</f>
        <v>2.4073789301602922E-4</v>
      </c>
    </row>
    <row r="379" spans="2:11">
      <c r="B379" s="86" t="s">
        <v>2869</v>
      </c>
      <c r="C379" s="87" t="s">
        <v>2870</v>
      </c>
      <c r="D379" s="88" t="s">
        <v>680</v>
      </c>
      <c r="E379" s="88" t="s">
        <v>132</v>
      </c>
      <c r="F379" s="101">
        <v>44868</v>
      </c>
      <c r="G379" s="90">
        <v>125156.05160300001</v>
      </c>
      <c r="H379" s="102">
        <v>-4.7118099999999998</v>
      </c>
      <c r="I379" s="90">
        <v>-5.8971154970000006</v>
      </c>
      <c r="J379" s="91">
        <f t="shared" si="5"/>
        <v>9.8894664347277516E-3</v>
      </c>
      <c r="K379" s="91">
        <f>I379/'סכום נכסי הקרן'!$C$42</f>
        <v>-4.5935599972418291E-5</v>
      </c>
    </row>
    <row r="380" spans="2:11">
      <c r="B380" s="86" t="s">
        <v>2871</v>
      </c>
      <c r="C380" s="87" t="s">
        <v>2872</v>
      </c>
      <c r="D380" s="88" t="s">
        <v>680</v>
      </c>
      <c r="E380" s="88" t="s">
        <v>132</v>
      </c>
      <c r="F380" s="101">
        <v>44972</v>
      </c>
      <c r="G380" s="90">
        <v>554147.71428200009</v>
      </c>
      <c r="H380" s="102">
        <v>-4.1344789999999998</v>
      </c>
      <c r="I380" s="90">
        <v>-22.911119256999999</v>
      </c>
      <c r="J380" s="91">
        <f t="shared" si="5"/>
        <v>3.8421961548728692E-2</v>
      </c>
      <c r="K380" s="91">
        <f>I380/'סכום נכסי הקרן'!$C$42</f>
        <v>-1.7846623652619997E-4</v>
      </c>
    </row>
    <row r="381" spans="2:11">
      <c r="B381" s="86" t="s">
        <v>2871</v>
      </c>
      <c r="C381" s="87" t="s">
        <v>2873</v>
      </c>
      <c r="D381" s="88" t="s">
        <v>680</v>
      </c>
      <c r="E381" s="88" t="s">
        <v>132</v>
      </c>
      <c r="F381" s="101">
        <v>45069</v>
      </c>
      <c r="G381" s="90">
        <v>439840.52958900004</v>
      </c>
      <c r="H381" s="102">
        <v>2.166995</v>
      </c>
      <c r="I381" s="90">
        <v>9.531322728000001</v>
      </c>
      <c r="J381" s="91">
        <f t="shared" si="5"/>
        <v>-1.5984034269816465E-2</v>
      </c>
      <c r="K381" s="91">
        <f>I381/'סכום נכסי הקרן'!$C$42</f>
        <v>7.424426878940381E-5</v>
      </c>
    </row>
    <row r="382" spans="2:11">
      <c r="B382" s="86" t="s">
        <v>2871</v>
      </c>
      <c r="C382" s="87" t="s">
        <v>2874</v>
      </c>
      <c r="D382" s="88" t="s">
        <v>680</v>
      </c>
      <c r="E382" s="88" t="s">
        <v>132</v>
      </c>
      <c r="F382" s="101">
        <v>45153</v>
      </c>
      <c r="G382" s="90">
        <v>589812.94177100016</v>
      </c>
      <c r="H382" s="102">
        <v>-3.882339</v>
      </c>
      <c r="I382" s="90">
        <v>-22.898538377000005</v>
      </c>
      <c r="J382" s="91">
        <f t="shared" si="5"/>
        <v>3.8400863404976456E-2</v>
      </c>
      <c r="K382" s="91">
        <f>I382/'סכום נכסי הקרן'!$C$42</f>
        <v>-1.7836823772131397E-4</v>
      </c>
    </row>
    <row r="383" spans="2:11">
      <c r="B383" s="86" t="s">
        <v>2875</v>
      </c>
      <c r="C383" s="87" t="s">
        <v>2876</v>
      </c>
      <c r="D383" s="88" t="s">
        <v>680</v>
      </c>
      <c r="E383" s="88" t="s">
        <v>132</v>
      </c>
      <c r="F383" s="101">
        <v>45126</v>
      </c>
      <c r="G383" s="90">
        <v>75157.676688000021</v>
      </c>
      <c r="H383" s="102">
        <v>-6.9081549999999998</v>
      </c>
      <c r="I383" s="90">
        <v>-5.1920087310000005</v>
      </c>
      <c r="J383" s="91">
        <f t="shared" si="5"/>
        <v>8.7070019402127937E-3</v>
      </c>
      <c r="K383" s="91">
        <f>I383/'סכום נכסי הקרן'!$C$42</f>
        <v>-4.0443168569760695E-5</v>
      </c>
    </row>
    <row r="384" spans="2:11">
      <c r="B384" s="86" t="s">
        <v>2877</v>
      </c>
      <c r="C384" s="87" t="s">
        <v>2878</v>
      </c>
      <c r="D384" s="88" t="s">
        <v>680</v>
      </c>
      <c r="E384" s="88" t="s">
        <v>141</v>
      </c>
      <c r="F384" s="101">
        <v>45082</v>
      </c>
      <c r="G384" s="90">
        <v>136738.52213800003</v>
      </c>
      <c r="H384" s="102">
        <v>5.7461880000000001</v>
      </c>
      <c r="I384" s="90">
        <v>7.8572528040000007</v>
      </c>
      <c r="J384" s="91">
        <f t="shared" si="5"/>
        <v>-1.3176617943782578E-2</v>
      </c>
      <c r="K384" s="91">
        <f>I384/'סכום נכסי הקרן'!$C$42</f>
        <v>6.1204095777048665E-5</v>
      </c>
    </row>
    <row r="385" spans="2:11">
      <c r="B385" s="86" t="s">
        <v>2877</v>
      </c>
      <c r="C385" s="87" t="s">
        <v>2879</v>
      </c>
      <c r="D385" s="88" t="s">
        <v>680</v>
      </c>
      <c r="E385" s="88" t="s">
        <v>141</v>
      </c>
      <c r="F385" s="101">
        <v>44972</v>
      </c>
      <c r="G385" s="90">
        <v>262025.97635600006</v>
      </c>
      <c r="H385" s="102">
        <v>18.719602999999999</v>
      </c>
      <c r="I385" s="90">
        <v>49.050222648000009</v>
      </c>
      <c r="J385" s="91">
        <f t="shared" si="5"/>
        <v>-8.2257254540815894E-2</v>
      </c>
      <c r="K385" s="91">
        <f>I385/'סכום נכסי הקרן'!$C$42</f>
        <v>3.8207686575967702E-4</v>
      </c>
    </row>
    <row r="386" spans="2:11">
      <c r="B386" s="92"/>
      <c r="C386" s="87"/>
      <c r="D386" s="87"/>
      <c r="E386" s="87"/>
      <c r="F386" s="87"/>
      <c r="G386" s="90"/>
      <c r="H386" s="102"/>
      <c r="I386" s="87"/>
      <c r="J386" s="91"/>
      <c r="K386" s="87"/>
    </row>
    <row r="387" spans="2:11">
      <c r="B387" s="92" t="s">
        <v>192</v>
      </c>
      <c r="C387" s="87"/>
      <c r="D387" s="88"/>
      <c r="E387" s="88"/>
      <c r="F387" s="101"/>
      <c r="G387" s="90"/>
      <c r="H387" s="102"/>
      <c r="I387" s="90">
        <v>-2.4626743360000005</v>
      </c>
      <c r="J387" s="91">
        <f t="shared" si="5"/>
        <v>4.1299064259343703E-3</v>
      </c>
      <c r="K387" s="91">
        <f>I387/'סכום נכסי הקרן'!$C$42</f>
        <v>-1.9183009594841051E-5</v>
      </c>
    </row>
    <row r="388" spans="2:11">
      <c r="B388" s="86" t="s">
        <v>2880</v>
      </c>
      <c r="C388" s="87" t="s">
        <v>2881</v>
      </c>
      <c r="D388" s="88" t="s">
        <v>680</v>
      </c>
      <c r="E388" s="88" t="s">
        <v>132</v>
      </c>
      <c r="F388" s="101">
        <v>45195</v>
      </c>
      <c r="G388" s="90">
        <v>379986.39457700006</v>
      </c>
      <c r="H388" s="102">
        <v>-0.64809499999999998</v>
      </c>
      <c r="I388" s="90">
        <v>-2.4626743360000005</v>
      </c>
      <c r="J388" s="91">
        <f t="shared" si="5"/>
        <v>4.1299064259343703E-3</v>
      </c>
      <c r="K388" s="91">
        <f>I388/'סכום נכסי הקרן'!$C$42</f>
        <v>-1.9183009594841051E-5</v>
      </c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111" t="s">
        <v>222</v>
      </c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111" t="s">
        <v>112</v>
      </c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111" t="s">
        <v>205</v>
      </c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111" t="s">
        <v>213</v>
      </c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231</v>
      </c>
    </row>
    <row r="2" spans="2:17">
      <c r="B2" s="46" t="s">
        <v>145</v>
      </c>
      <c r="C2" s="46" t="s">
        <v>232</v>
      </c>
    </row>
    <row r="3" spans="2:17">
      <c r="B3" s="46" t="s">
        <v>147</v>
      </c>
      <c r="C3" s="46" t="s">
        <v>233</v>
      </c>
    </row>
    <row r="4" spans="2:17">
      <c r="B4" s="46" t="s">
        <v>148</v>
      </c>
      <c r="C4" s="46">
        <v>9455</v>
      </c>
    </row>
    <row r="6" spans="2:17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17" ht="26.25" customHeight="1">
      <c r="B7" s="151" t="s">
        <v>102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17" s="3" customFormat="1" ht="63">
      <c r="B8" s="21" t="s">
        <v>116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16" t="s">
        <v>3145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7">
        <v>0</v>
      </c>
      <c r="O11" s="87"/>
      <c r="P11" s="118">
        <v>0</v>
      </c>
      <c r="Q11" s="118">
        <v>0</v>
      </c>
    </row>
    <row r="12" spans="2:17" ht="18" customHeight="1">
      <c r="B12" s="111" t="s">
        <v>222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1" t="s">
        <v>205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1" t="s">
        <v>213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9.5703125" style="2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20.42578125" style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9455</v>
      </c>
    </row>
    <row r="6" spans="2:18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s="3" customFormat="1" ht="78.75">
      <c r="B7" s="47" t="s">
        <v>116</v>
      </c>
      <c r="C7" s="48" t="s">
        <v>187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230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7"/>
      <c r="H10" s="74"/>
      <c r="I10" s="77">
        <v>3.8996271147521306</v>
      </c>
      <c r="J10" s="75"/>
      <c r="K10" s="75"/>
      <c r="L10" s="76"/>
      <c r="M10" s="76">
        <v>0.19495536749249642</v>
      </c>
      <c r="N10" s="77"/>
      <c r="O10" s="98"/>
      <c r="P10" s="77">
        <f>P11+P266</f>
        <v>12583.163595645001</v>
      </c>
      <c r="Q10" s="78">
        <f>IFERROR(P10/$P$10,0)</f>
        <v>1</v>
      </c>
      <c r="R10" s="78">
        <f>P10/'סכום נכסי הקרן'!$C$42</f>
        <v>9.8016592961608959E-2</v>
      </c>
    </row>
    <row r="11" spans="2:18" ht="21.75" customHeight="1">
      <c r="B11" s="79" t="s">
        <v>38</v>
      </c>
      <c r="C11" s="81"/>
      <c r="D11" s="80"/>
      <c r="E11" s="80"/>
      <c r="F11" s="80"/>
      <c r="G11" s="99"/>
      <c r="H11" s="80"/>
      <c r="I11" s="83">
        <v>5.0007230374288385</v>
      </c>
      <c r="J11" s="81"/>
      <c r="K11" s="81"/>
      <c r="L11" s="82"/>
      <c r="M11" s="82">
        <v>5.739925931793384E-2</v>
      </c>
      <c r="N11" s="83"/>
      <c r="O11" s="100"/>
      <c r="P11" s="83">
        <f>P12+P41</f>
        <v>7719.6482186639996</v>
      </c>
      <c r="Q11" s="84">
        <f t="shared" ref="Q11:Q74" si="0">IFERROR(P11/$P$10,0)</f>
        <v>0.61349025306606908</v>
      </c>
      <c r="R11" s="84">
        <f>P11/'סכום נכסי הקרן'!$C$42</f>
        <v>6.0132224420691369E-2</v>
      </c>
    </row>
    <row r="12" spans="2:18">
      <c r="B12" s="85" t="s">
        <v>36</v>
      </c>
      <c r="C12" s="81"/>
      <c r="D12" s="80"/>
      <c r="E12" s="80"/>
      <c r="F12" s="80"/>
      <c r="G12" s="99"/>
      <c r="H12" s="80"/>
      <c r="I12" s="83">
        <v>6.9957036386002853</v>
      </c>
      <c r="J12" s="81"/>
      <c r="K12" s="81"/>
      <c r="L12" s="82"/>
      <c r="M12" s="82">
        <v>4.900876870838318E-2</v>
      </c>
      <c r="N12" s="83"/>
      <c r="O12" s="100"/>
      <c r="P12" s="83">
        <f>SUM(P13:P39)</f>
        <v>1651.9363275340002</v>
      </c>
      <c r="Q12" s="84">
        <f t="shared" si="0"/>
        <v>0.13128147901579623</v>
      </c>
      <c r="R12" s="84">
        <f>P12/'סכום נכסי הקרן'!$C$42</f>
        <v>1.2867763292089307E-2</v>
      </c>
    </row>
    <row r="13" spans="2:18">
      <c r="B13" s="86" t="s">
        <v>3213</v>
      </c>
      <c r="C13" s="88" t="s">
        <v>2936</v>
      </c>
      <c r="D13" s="87">
        <v>6028</v>
      </c>
      <c r="E13" s="87"/>
      <c r="F13" s="87" t="s">
        <v>681</v>
      </c>
      <c r="G13" s="101">
        <v>43100</v>
      </c>
      <c r="H13" s="87"/>
      <c r="I13" s="90">
        <v>7.5399999999651675</v>
      </c>
      <c r="J13" s="88" t="s">
        <v>28</v>
      </c>
      <c r="K13" s="88" t="s">
        <v>133</v>
      </c>
      <c r="L13" s="89">
        <v>6.2299999999767236E-2</v>
      </c>
      <c r="M13" s="89">
        <v>6.2299999999767236E-2</v>
      </c>
      <c r="N13" s="90">
        <v>55567.369878000005</v>
      </c>
      <c r="O13" s="102">
        <v>110.56</v>
      </c>
      <c r="P13" s="90">
        <v>61.435284141000004</v>
      </c>
      <c r="Q13" s="91">
        <f t="shared" si="0"/>
        <v>4.8823400946851388E-3</v>
      </c>
      <c r="R13" s="91">
        <f>P13/'סכום נכסי הקרן'!$C$42</f>
        <v>4.7855034176089655E-4</v>
      </c>
    </row>
    <row r="14" spans="2:18">
      <c r="B14" s="86" t="s">
        <v>3213</v>
      </c>
      <c r="C14" s="88" t="s">
        <v>2936</v>
      </c>
      <c r="D14" s="87">
        <v>6869</v>
      </c>
      <c r="E14" s="87"/>
      <c r="F14" s="87" t="s">
        <v>681</v>
      </c>
      <c r="G14" s="101">
        <v>43555</v>
      </c>
      <c r="H14" s="87"/>
      <c r="I14" s="90">
        <v>3.4499999998811113</v>
      </c>
      <c r="J14" s="88" t="s">
        <v>28</v>
      </c>
      <c r="K14" s="88" t="s">
        <v>133</v>
      </c>
      <c r="L14" s="89">
        <v>5.6499999997402052E-2</v>
      </c>
      <c r="M14" s="89">
        <v>5.6499999997402052E-2</v>
      </c>
      <c r="N14" s="90">
        <v>11263.932234000002</v>
      </c>
      <c r="O14" s="102">
        <v>100.81</v>
      </c>
      <c r="P14" s="90">
        <v>11.355170083000003</v>
      </c>
      <c r="Q14" s="91">
        <f t="shared" si="0"/>
        <v>9.0240979517503819E-4</v>
      </c>
      <c r="R14" s="91">
        <f>P14/'סכום נכסי הקרן'!$C$42</f>
        <v>8.8451133578240629E-5</v>
      </c>
    </row>
    <row r="15" spans="2:18">
      <c r="B15" s="86" t="s">
        <v>3213</v>
      </c>
      <c r="C15" s="88" t="s">
        <v>2936</v>
      </c>
      <c r="D15" s="87">
        <v>6870</v>
      </c>
      <c r="E15" s="87"/>
      <c r="F15" s="87" t="s">
        <v>681</v>
      </c>
      <c r="G15" s="101">
        <v>43555</v>
      </c>
      <c r="H15" s="87"/>
      <c r="I15" s="90">
        <v>5.1799999999955801</v>
      </c>
      <c r="J15" s="88" t="s">
        <v>28</v>
      </c>
      <c r="K15" s="88" t="s">
        <v>133</v>
      </c>
      <c r="L15" s="89">
        <v>4.7099999999948433E-2</v>
      </c>
      <c r="M15" s="89">
        <v>4.7099999999948433E-2</v>
      </c>
      <c r="N15" s="90">
        <v>133554.69549700004</v>
      </c>
      <c r="O15" s="102">
        <v>101.65</v>
      </c>
      <c r="P15" s="90">
        <v>135.75834797000005</v>
      </c>
      <c r="Q15" s="91">
        <f t="shared" si="0"/>
        <v>1.0788888417296399E-2</v>
      </c>
      <c r="R15" s="91">
        <f>P15/'סכום נכסי הקרן'!$C$42</f>
        <v>1.0574900845063584E-3</v>
      </c>
    </row>
    <row r="16" spans="2:18">
      <c r="B16" s="86" t="s">
        <v>3213</v>
      </c>
      <c r="C16" s="88" t="s">
        <v>2936</v>
      </c>
      <c r="D16" s="87">
        <v>6868</v>
      </c>
      <c r="E16" s="87"/>
      <c r="F16" s="87" t="s">
        <v>681</v>
      </c>
      <c r="G16" s="101">
        <v>43555</v>
      </c>
      <c r="H16" s="87"/>
      <c r="I16" s="90">
        <v>5.5800000001473489</v>
      </c>
      <c r="J16" s="88" t="s">
        <v>28</v>
      </c>
      <c r="K16" s="88" t="s">
        <v>133</v>
      </c>
      <c r="L16" s="89">
        <v>2.4700000000424178E-2</v>
      </c>
      <c r="M16" s="89">
        <v>2.4700000000424178E-2</v>
      </c>
      <c r="N16" s="90">
        <v>6808.7764480000005</v>
      </c>
      <c r="O16" s="102">
        <v>131.57</v>
      </c>
      <c r="P16" s="90">
        <v>8.9583061460000017</v>
      </c>
      <c r="Q16" s="91">
        <f t="shared" si="0"/>
        <v>7.1192797247748157E-4</v>
      </c>
      <c r="R16" s="91">
        <f>P16/'סכום נכסי הקרן'!$C$42</f>
        <v>6.9780754296308858E-5</v>
      </c>
    </row>
    <row r="17" spans="2:18">
      <c r="B17" s="86" t="s">
        <v>3213</v>
      </c>
      <c r="C17" s="88" t="s">
        <v>2936</v>
      </c>
      <c r="D17" s="87">
        <v>6867</v>
      </c>
      <c r="E17" s="87"/>
      <c r="F17" s="87" t="s">
        <v>681</v>
      </c>
      <c r="G17" s="101">
        <v>43555</v>
      </c>
      <c r="H17" s="87"/>
      <c r="I17" s="90">
        <v>5.0200000000091132</v>
      </c>
      <c r="J17" s="88" t="s">
        <v>28</v>
      </c>
      <c r="K17" s="88" t="s">
        <v>133</v>
      </c>
      <c r="L17" s="89">
        <v>5.729999999978231E-2</v>
      </c>
      <c r="M17" s="89">
        <v>5.729999999978231E-2</v>
      </c>
      <c r="N17" s="90">
        <v>16289.874316000003</v>
      </c>
      <c r="O17" s="102">
        <v>121.26</v>
      </c>
      <c r="P17" s="90">
        <v>19.753099191</v>
      </c>
      <c r="Q17" s="91">
        <f t="shared" si="0"/>
        <v>1.569803892388119E-3</v>
      </c>
      <c r="R17" s="91">
        <f>P17/'סכום נכסי הקרן'!$C$42</f>
        <v>1.5386682914975564E-4</v>
      </c>
    </row>
    <row r="18" spans="2:18">
      <c r="B18" s="86" t="s">
        <v>3213</v>
      </c>
      <c r="C18" s="88" t="s">
        <v>2936</v>
      </c>
      <c r="D18" s="87">
        <v>6866</v>
      </c>
      <c r="E18" s="87"/>
      <c r="F18" s="87" t="s">
        <v>681</v>
      </c>
      <c r="G18" s="101">
        <v>43555</v>
      </c>
      <c r="H18" s="87"/>
      <c r="I18" s="90">
        <v>5.8699999999828094</v>
      </c>
      <c r="J18" s="88" t="s">
        <v>28</v>
      </c>
      <c r="K18" s="88" t="s">
        <v>133</v>
      </c>
      <c r="L18" s="89">
        <v>3.0800000000000001E-2</v>
      </c>
      <c r="M18" s="89">
        <v>3.0800000000000001E-2</v>
      </c>
      <c r="N18" s="90">
        <v>24983.198707000003</v>
      </c>
      <c r="O18" s="102">
        <v>116.42</v>
      </c>
      <c r="P18" s="90">
        <v>29.085436350000002</v>
      </c>
      <c r="Q18" s="91">
        <f t="shared" si="0"/>
        <v>2.3114565847388645E-3</v>
      </c>
      <c r="R18" s="91">
        <f>P18/'סכום נכסי הקרן'!$C$42</f>
        <v>2.2656109921478004E-4</v>
      </c>
    </row>
    <row r="19" spans="2:18">
      <c r="B19" s="86" t="s">
        <v>3213</v>
      </c>
      <c r="C19" s="88" t="s">
        <v>2936</v>
      </c>
      <c r="D19" s="87">
        <v>6865</v>
      </c>
      <c r="E19" s="87"/>
      <c r="F19" s="87" t="s">
        <v>681</v>
      </c>
      <c r="G19" s="101">
        <v>43555</v>
      </c>
      <c r="H19" s="87"/>
      <c r="I19" s="90">
        <v>4.0399999999660725</v>
      </c>
      <c r="J19" s="88" t="s">
        <v>28</v>
      </c>
      <c r="K19" s="88" t="s">
        <v>133</v>
      </c>
      <c r="L19" s="89">
        <v>2.520000000015659E-2</v>
      </c>
      <c r="M19" s="89">
        <v>2.520000000015659E-2</v>
      </c>
      <c r="N19" s="90">
        <v>12425.525417000003</v>
      </c>
      <c r="O19" s="102">
        <v>123.35</v>
      </c>
      <c r="P19" s="90">
        <v>15.326887013000002</v>
      </c>
      <c r="Q19" s="91">
        <f t="shared" si="0"/>
        <v>1.2180471863454589E-3</v>
      </c>
      <c r="R19" s="91">
        <f>P19/'סכום נכסי הקרן'!$C$42</f>
        <v>1.1938883527205591E-4</v>
      </c>
    </row>
    <row r="20" spans="2:18">
      <c r="B20" s="86" t="s">
        <v>3213</v>
      </c>
      <c r="C20" s="88" t="s">
        <v>2936</v>
      </c>
      <c r="D20" s="87">
        <v>5212</v>
      </c>
      <c r="E20" s="87"/>
      <c r="F20" s="87" t="s">
        <v>681</v>
      </c>
      <c r="G20" s="101">
        <v>42643</v>
      </c>
      <c r="H20" s="87"/>
      <c r="I20" s="90">
        <v>6.8400000000031795</v>
      </c>
      <c r="J20" s="88" t="s">
        <v>28</v>
      </c>
      <c r="K20" s="88" t="s">
        <v>133</v>
      </c>
      <c r="L20" s="89">
        <v>5.0200000000015906E-2</v>
      </c>
      <c r="M20" s="89">
        <v>5.0200000000015906E-2</v>
      </c>
      <c r="N20" s="90">
        <v>125326.69144800001</v>
      </c>
      <c r="O20" s="102">
        <v>100.36</v>
      </c>
      <c r="P20" s="90">
        <v>125.77786754000002</v>
      </c>
      <c r="Q20" s="91">
        <f t="shared" si="0"/>
        <v>9.9957269556227822E-3</v>
      </c>
      <c r="R20" s="91">
        <f>P20/'סכום נכסי הקרן'!$C$42</f>
        <v>9.7974710036466081E-4</v>
      </c>
    </row>
    <row r="21" spans="2:18">
      <c r="B21" s="86" t="s">
        <v>3214</v>
      </c>
      <c r="C21" s="88" t="s">
        <v>2936</v>
      </c>
      <c r="D21" s="87" t="s">
        <v>2937</v>
      </c>
      <c r="E21" s="87"/>
      <c r="F21" s="87" t="s">
        <v>681</v>
      </c>
      <c r="G21" s="101">
        <v>45107</v>
      </c>
      <c r="H21" s="87"/>
      <c r="I21" s="90">
        <v>9.0199999999992961</v>
      </c>
      <c r="J21" s="88" t="s">
        <v>28</v>
      </c>
      <c r="K21" s="88" t="s">
        <v>133</v>
      </c>
      <c r="L21" s="89">
        <v>7.1500000000035147E-2</v>
      </c>
      <c r="M21" s="89">
        <v>7.1500000000035147E-2</v>
      </c>
      <c r="N21" s="90">
        <v>108099.85540200003</v>
      </c>
      <c r="O21" s="102">
        <v>105.25</v>
      </c>
      <c r="P21" s="90">
        <v>113.77509780400001</v>
      </c>
      <c r="Q21" s="91">
        <f t="shared" si="0"/>
        <v>9.0418515931380943E-3</v>
      </c>
      <c r="R21" s="91">
        <f>P21/'סכום נכסי הקרן'!$C$42</f>
        <v>8.8625148722389199E-4</v>
      </c>
    </row>
    <row r="22" spans="2:18">
      <c r="B22" s="86" t="s">
        <v>3214</v>
      </c>
      <c r="C22" s="88" t="s">
        <v>2936</v>
      </c>
      <c r="D22" s="87" t="s">
        <v>2938</v>
      </c>
      <c r="E22" s="87"/>
      <c r="F22" s="87" t="s">
        <v>681</v>
      </c>
      <c r="G22" s="101">
        <v>45107</v>
      </c>
      <c r="H22" s="87"/>
      <c r="I22" s="90">
        <v>8.8799999999754657</v>
      </c>
      <c r="J22" s="88" t="s">
        <v>28</v>
      </c>
      <c r="K22" s="88" t="s">
        <v>133</v>
      </c>
      <c r="L22" s="89">
        <v>7.1299999999841462E-2</v>
      </c>
      <c r="M22" s="89">
        <v>7.1299999999841462E-2</v>
      </c>
      <c r="N22" s="90">
        <v>82187.061299000008</v>
      </c>
      <c r="O22" s="102">
        <v>105.14</v>
      </c>
      <c r="P22" s="90">
        <v>86.411476249000017</v>
      </c>
      <c r="Q22" s="91">
        <f t="shared" si="0"/>
        <v>6.8672298180170524E-3</v>
      </c>
      <c r="R22" s="91">
        <f>P22/'סכום נכסי הקרן'!$C$42</f>
        <v>6.7310246984640134E-4</v>
      </c>
    </row>
    <row r="23" spans="2:18">
      <c r="B23" s="86" t="s">
        <v>3214</v>
      </c>
      <c r="C23" s="88" t="s">
        <v>2936</v>
      </c>
      <c r="D23" s="87" t="s">
        <v>2939</v>
      </c>
      <c r="E23" s="87"/>
      <c r="F23" s="87" t="s">
        <v>681</v>
      </c>
      <c r="G23" s="101">
        <v>45107</v>
      </c>
      <c r="H23" s="87"/>
      <c r="I23" s="90">
        <v>8.3899999998863173</v>
      </c>
      <c r="J23" s="88" t="s">
        <v>28</v>
      </c>
      <c r="K23" s="88" t="s">
        <v>133</v>
      </c>
      <c r="L23" s="89">
        <v>7.2999999999999995E-2</v>
      </c>
      <c r="M23" s="89">
        <v>7.2999999999999995E-2</v>
      </c>
      <c r="N23" s="90">
        <v>6191.5970110000007</v>
      </c>
      <c r="O23" s="102">
        <v>99.45</v>
      </c>
      <c r="P23" s="90">
        <v>6.1575432300000008</v>
      </c>
      <c r="Q23" s="91">
        <f t="shared" si="0"/>
        <v>4.8934778469629926E-4</v>
      </c>
      <c r="R23" s="91">
        <f>P23/'סכום נכסי הקרן'!$C$42</f>
        <v>4.7964202629242219E-5</v>
      </c>
    </row>
    <row r="24" spans="2:18">
      <c r="B24" s="86" t="s">
        <v>3214</v>
      </c>
      <c r="C24" s="88" t="s">
        <v>2936</v>
      </c>
      <c r="D24" s="87" t="s">
        <v>2940</v>
      </c>
      <c r="E24" s="87"/>
      <c r="F24" s="87" t="s">
        <v>681</v>
      </c>
      <c r="G24" s="101">
        <v>45107</v>
      </c>
      <c r="H24" s="87"/>
      <c r="I24" s="90">
        <v>7.6099999999918051</v>
      </c>
      <c r="J24" s="88" t="s">
        <v>28</v>
      </c>
      <c r="K24" s="88" t="s">
        <v>133</v>
      </c>
      <c r="L24" s="89">
        <v>6.5200000000028902E-2</v>
      </c>
      <c r="M24" s="89">
        <v>6.5200000000028902E-2</v>
      </c>
      <c r="N24" s="90">
        <v>49497.534336000004</v>
      </c>
      <c r="O24" s="102">
        <v>83.84</v>
      </c>
      <c r="P24" s="90">
        <v>41.498732794000013</v>
      </c>
      <c r="Q24" s="91">
        <f t="shared" si="0"/>
        <v>3.2979570263524677E-3</v>
      </c>
      <c r="R24" s="91">
        <f>P24/'סכום נכסי הקרן'!$C$42</f>
        <v>3.232545114568681E-4</v>
      </c>
    </row>
    <row r="25" spans="2:18">
      <c r="B25" s="86" t="s">
        <v>3214</v>
      </c>
      <c r="C25" s="88" t="s">
        <v>2936</v>
      </c>
      <c r="D25" s="87" t="s">
        <v>2941</v>
      </c>
      <c r="E25" s="87"/>
      <c r="F25" s="87" t="s">
        <v>681</v>
      </c>
      <c r="G25" s="101">
        <v>45107</v>
      </c>
      <c r="H25" s="87"/>
      <c r="I25" s="90">
        <v>11.239999999134143</v>
      </c>
      <c r="J25" s="88" t="s">
        <v>28</v>
      </c>
      <c r="K25" s="88" t="s">
        <v>133</v>
      </c>
      <c r="L25" s="89">
        <v>3.5499999999198284E-2</v>
      </c>
      <c r="M25" s="89">
        <v>3.5499999999198284E-2</v>
      </c>
      <c r="N25" s="90">
        <v>1783.5432620000001</v>
      </c>
      <c r="O25" s="102">
        <v>139.87</v>
      </c>
      <c r="P25" s="90">
        <v>2.4946415840000005</v>
      </c>
      <c r="Q25" s="91">
        <f t="shared" si="0"/>
        <v>1.9825233654781292E-4</v>
      </c>
      <c r="R25" s="91">
        <f>P25/'סכום נכסי הקרן'!$C$42</f>
        <v>1.9432018575094889E-5</v>
      </c>
    </row>
    <row r="26" spans="2:18">
      <c r="B26" s="86" t="s">
        <v>3214</v>
      </c>
      <c r="C26" s="88" t="s">
        <v>2936</v>
      </c>
      <c r="D26" s="87" t="s">
        <v>2942</v>
      </c>
      <c r="E26" s="87"/>
      <c r="F26" s="87" t="s">
        <v>681</v>
      </c>
      <c r="G26" s="101">
        <v>45107</v>
      </c>
      <c r="H26" s="87"/>
      <c r="I26" s="90">
        <v>10.430000000314688</v>
      </c>
      <c r="J26" s="88" t="s">
        <v>28</v>
      </c>
      <c r="K26" s="88" t="s">
        <v>133</v>
      </c>
      <c r="L26" s="89">
        <v>3.3300000001220222E-2</v>
      </c>
      <c r="M26" s="89">
        <v>3.3300000001220222E-2</v>
      </c>
      <c r="N26" s="90">
        <v>9032.5295430000024</v>
      </c>
      <c r="O26" s="102">
        <v>137.91</v>
      </c>
      <c r="P26" s="90">
        <v>12.456762056000001</v>
      </c>
      <c r="Q26" s="91">
        <f t="shared" si="0"/>
        <v>9.8995470902971117E-4</v>
      </c>
      <c r="R26" s="91">
        <f>P26/'סכום נכסי הקרן'!$C$42</f>
        <v>9.7031987765393228E-5</v>
      </c>
    </row>
    <row r="27" spans="2:18">
      <c r="B27" s="86" t="s">
        <v>3214</v>
      </c>
      <c r="C27" s="88" t="s">
        <v>2936</v>
      </c>
      <c r="D27" s="87" t="s">
        <v>2943</v>
      </c>
      <c r="E27" s="87"/>
      <c r="F27" s="87" t="s">
        <v>681</v>
      </c>
      <c r="G27" s="101">
        <v>45107</v>
      </c>
      <c r="H27" s="87"/>
      <c r="I27" s="90">
        <v>10.589999999948263</v>
      </c>
      <c r="J27" s="88" t="s">
        <v>28</v>
      </c>
      <c r="K27" s="88" t="s">
        <v>133</v>
      </c>
      <c r="L27" s="89">
        <v>3.4799999999865029E-2</v>
      </c>
      <c r="M27" s="89">
        <v>3.4799999999865029E-2</v>
      </c>
      <c r="N27" s="90">
        <v>7006.0770040000007</v>
      </c>
      <c r="O27" s="102">
        <v>126.91</v>
      </c>
      <c r="P27" s="90">
        <v>8.8914113940000021</v>
      </c>
      <c r="Q27" s="91">
        <f t="shared" si="0"/>
        <v>7.066117615348572E-4</v>
      </c>
      <c r="R27" s="91">
        <f>P27/'סכום נכסי הקרן'!$C$42</f>
        <v>6.9259677412247589E-5</v>
      </c>
    </row>
    <row r="28" spans="2:18">
      <c r="B28" s="86" t="s">
        <v>3214</v>
      </c>
      <c r="C28" s="88" t="s">
        <v>2936</v>
      </c>
      <c r="D28" s="87" t="s">
        <v>2944</v>
      </c>
      <c r="E28" s="87"/>
      <c r="F28" s="87" t="s">
        <v>681</v>
      </c>
      <c r="G28" s="101">
        <v>45107</v>
      </c>
      <c r="H28" s="87"/>
      <c r="I28" s="90">
        <v>10.29000000014946</v>
      </c>
      <c r="J28" s="88" t="s">
        <v>28</v>
      </c>
      <c r="K28" s="88" t="s">
        <v>133</v>
      </c>
      <c r="L28" s="89">
        <v>3.0200000000575898E-2</v>
      </c>
      <c r="M28" s="89">
        <v>3.0200000000575898E-2</v>
      </c>
      <c r="N28" s="90">
        <v>27197.088447000002</v>
      </c>
      <c r="O28" s="102">
        <v>107.26</v>
      </c>
      <c r="P28" s="90">
        <v>29.171592816000004</v>
      </c>
      <c r="Q28" s="91">
        <f t="shared" si="0"/>
        <v>2.3183035485683594E-3</v>
      </c>
      <c r="R28" s="91">
        <f>P28/'סכום נכסי הקרן'!$C$42</f>
        <v>2.2723221528147855E-4</v>
      </c>
    </row>
    <row r="29" spans="2:18">
      <c r="B29" s="86" t="s">
        <v>3213</v>
      </c>
      <c r="C29" s="88" t="s">
        <v>2936</v>
      </c>
      <c r="D29" s="87">
        <v>5211</v>
      </c>
      <c r="E29" s="87"/>
      <c r="F29" s="87" t="s">
        <v>681</v>
      </c>
      <c r="G29" s="101">
        <v>42643</v>
      </c>
      <c r="H29" s="87"/>
      <c r="I29" s="90">
        <v>4.5799999999749224</v>
      </c>
      <c r="J29" s="88" t="s">
        <v>28</v>
      </c>
      <c r="K29" s="88" t="s">
        <v>133</v>
      </c>
      <c r="L29" s="89">
        <v>4.689999999978961E-2</v>
      </c>
      <c r="M29" s="89">
        <v>4.689999999978961E-2</v>
      </c>
      <c r="N29" s="90">
        <v>97182.155757000015</v>
      </c>
      <c r="O29" s="102">
        <v>96.84</v>
      </c>
      <c r="P29" s="90">
        <v>94.111199642000003</v>
      </c>
      <c r="Q29" s="91">
        <f t="shared" si="0"/>
        <v>7.4791366198697154E-3</v>
      </c>
      <c r="R29" s="91">
        <f>P29/'סכום נכסי הקרן'!$C$42</f>
        <v>7.330794897740337E-4</v>
      </c>
    </row>
    <row r="30" spans="2:18">
      <c r="B30" s="86" t="s">
        <v>3213</v>
      </c>
      <c r="C30" s="88" t="s">
        <v>2936</v>
      </c>
      <c r="D30" s="87">
        <v>6027</v>
      </c>
      <c r="E30" s="87"/>
      <c r="F30" s="87" t="s">
        <v>681</v>
      </c>
      <c r="G30" s="101">
        <v>43100</v>
      </c>
      <c r="H30" s="87"/>
      <c r="I30" s="90">
        <v>8.0300000000094514</v>
      </c>
      <c r="J30" s="88" t="s">
        <v>28</v>
      </c>
      <c r="K30" s="88" t="s">
        <v>133</v>
      </c>
      <c r="L30" s="89">
        <v>4.8800000000045148E-2</v>
      </c>
      <c r="M30" s="89">
        <v>4.8800000000045148E-2</v>
      </c>
      <c r="N30" s="90">
        <v>209000.10745000004</v>
      </c>
      <c r="O30" s="102">
        <v>101.75</v>
      </c>
      <c r="P30" s="90">
        <v>212.65760933300004</v>
      </c>
      <c r="Q30" s="91">
        <f t="shared" si="0"/>
        <v>1.6900170431432701E-2</v>
      </c>
      <c r="R30" s="91">
        <f>P30/'סכום נכסי הקרן'!$C$42</f>
        <v>1.6564971261595583E-3</v>
      </c>
    </row>
    <row r="31" spans="2:18">
      <c r="B31" s="86" t="s">
        <v>3213</v>
      </c>
      <c r="C31" s="88" t="s">
        <v>2936</v>
      </c>
      <c r="D31" s="87">
        <v>5025</v>
      </c>
      <c r="E31" s="87"/>
      <c r="F31" s="87" t="s">
        <v>681</v>
      </c>
      <c r="G31" s="101">
        <v>42551</v>
      </c>
      <c r="H31" s="87"/>
      <c r="I31" s="90">
        <v>7.520000000021251</v>
      </c>
      <c r="J31" s="88" t="s">
        <v>28</v>
      </c>
      <c r="K31" s="88" t="s">
        <v>133</v>
      </c>
      <c r="L31" s="89">
        <v>5.2200000000136616E-2</v>
      </c>
      <c r="M31" s="89">
        <v>5.2200000000136616E-2</v>
      </c>
      <c r="N31" s="90">
        <v>132962.50960500003</v>
      </c>
      <c r="O31" s="102">
        <v>99.09</v>
      </c>
      <c r="P31" s="90">
        <v>131.75255076000005</v>
      </c>
      <c r="Q31" s="91">
        <f t="shared" si="0"/>
        <v>1.0470542622969573E-2</v>
      </c>
      <c r="R31" s="91">
        <f>P31/'סכום נכסי הקרן'!$C$42</f>
        <v>1.026286914362786E-3</v>
      </c>
    </row>
    <row r="32" spans="2:18">
      <c r="B32" s="86" t="s">
        <v>3213</v>
      </c>
      <c r="C32" s="88" t="s">
        <v>2936</v>
      </c>
      <c r="D32" s="87">
        <v>5024</v>
      </c>
      <c r="E32" s="87"/>
      <c r="F32" s="87" t="s">
        <v>681</v>
      </c>
      <c r="G32" s="101">
        <v>42551</v>
      </c>
      <c r="H32" s="87"/>
      <c r="I32" s="90">
        <v>5.4599999999853761</v>
      </c>
      <c r="J32" s="88" t="s">
        <v>28</v>
      </c>
      <c r="K32" s="88" t="s">
        <v>133</v>
      </c>
      <c r="L32" s="89">
        <v>4.649999999992456E-2</v>
      </c>
      <c r="M32" s="89">
        <v>4.649999999992456E-2</v>
      </c>
      <c r="N32" s="90">
        <v>86951.370357000022</v>
      </c>
      <c r="O32" s="102">
        <v>99.09</v>
      </c>
      <c r="P32" s="90">
        <v>86.160112881000003</v>
      </c>
      <c r="Q32" s="91">
        <f t="shared" si="0"/>
        <v>6.8472536517620881E-3</v>
      </c>
      <c r="R32" s="91">
        <f>P32/'סכום נכסי הקרן'!$C$42</f>
        <v>6.7114447408965516E-4</v>
      </c>
    </row>
    <row r="33" spans="2:18">
      <c r="B33" s="86" t="s">
        <v>3213</v>
      </c>
      <c r="C33" s="88" t="s">
        <v>2936</v>
      </c>
      <c r="D33" s="87">
        <v>6026</v>
      </c>
      <c r="E33" s="87"/>
      <c r="F33" s="87" t="s">
        <v>681</v>
      </c>
      <c r="G33" s="101">
        <v>43100</v>
      </c>
      <c r="H33" s="87"/>
      <c r="I33" s="90">
        <v>6.1400000000060562</v>
      </c>
      <c r="J33" s="88" t="s">
        <v>28</v>
      </c>
      <c r="K33" s="88" t="s">
        <v>133</v>
      </c>
      <c r="L33" s="89">
        <v>4.5300000000059744E-2</v>
      </c>
      <c r="M33" s="89">
        <v>4.5300000000059744E-2</v>
      </c>
      <c r="N33" s="90">
        <v>254378.48456100002</v>
      </c>
      <c r="O33" s="102">
        <f>P33/N33*100000</f>
        <v>94.997936571577952</v>
      </c>
      <c r="P33" s="90">
        <v>241.654311415</v>
      </c>
      <c r="Q33" s="91">
        <f t="shared" si="0"/>
        <v>1.920457519114159E-2</v>
      </c>
      <c r="R33" s="91">
        <f>P33/'סכום נכסי הקרן'!$C$42</f>
        <v>1.8823670295107387E-3</v>
      </c>
    </row>
    <row r="34" spans="2:18">
      <c r="B34" s="86" t="s">
        <v>3213</v>
      </c>
      <c r="C34" s="88" t="s">
        <v>2936</v>
      </c>
      <c r="D34" s="87">
        <v>5023</v>
      </c>
      <c r="E34" s="87"/>
      <c r="F34" s="87" t="s">
        <v>681</v>
      </c>
      <c r="G34" s="101">
        <v>42551</v>
      </c>
      <c r="H34" s="87"/>
      <c r="I34" s="90">
        <v>7.7899999999514984</v>
      </c>
      <c r="J34" s="88" t="s">
        <v>28</v>
      </c>
      <c r="K34" s="88" t="s">
        <v>133</v>
      </c>
      <c r="L34" s="89">
        <v>4.1299999999713274E-2</v>
      </c>
      <c r="M34" s="89">
        <v>4.1299999999713274E-2</v>
      </c>
      <c r="N34" s="90">
        <v>33472.308363000004</v>
      </c>
      <c r="O34" s="102">
        <v>111.49</v>
      </c>
      <c r="P34" s="90">
        <v>37.318259839000007</v>
      </c>
      <c r="Q34" s="91">
        <f t="shared" si="0"/>
        <v>2.9657295286151853E-3</v>
      </c>
      <c r="R34" s="91">
        <f>P34/'סכום נכסי הקרן'!$C$42</f>
        <v>2.9069070404049899E-4</v>
      </c>
    </row>
    <row r="35" spans="2:18">
      <c r="B35" s="86" t="s">
        <v>3213</v>
      </c>
      <c r="C35" s="88" t="s">
        <v>2936</v>
      </c>
      <c r="D35" s="87">
        <v>5210</v>
      </c>
      <c r="E35" s="87"/>
      <c r="F35" s="87" t="s">
        <v>681</v>
      </c>
      <c r="G35" s="101">
        <v>42643</v>
      </c>
      <c r="H35" s="87"/>
      <c r="I35" s="90">
        <v>7.2099999999636069</v>
      </c>
      <c r="J35" s="88" t="s">
        <v>28</v>
      </c>
      <c r="K35" s="88" t="s">
        <v>133</v>
      </c>
      <c r="L35" s="89">
        <v>3.3299999999869524E-2</v>
      </c>
      <c r="M35" s="89">
        <v>3.3299999999869524E-2</v>
      </c>
      <c r="N35" s="90">
        <v>25024.703541000003</v>
      </c>
      <c r="O35" s="102">
        <v>116.39</v>
      </c>
      <c r="P35" s="90">
        <v>29.126240186000008</v>
      </c>
      <c r="Q35" s="91">
        <f t="shared" si="0"/>
        <v>2.3146993174340135E-3</v>
      </c>
      <c r="R35" s="91">
        <f>P35/'סכום נכסי הקרן'!$C$42</f>
        <v>2.2687894082544377E-4</v>
      </c>
    </row>
    <row r="36" spans="2:18">
      <c r="B36" s="86" t="s">
        <v>3213</v>
      </c>
      <c r="C36" s="88" t="s">
        <v>2936</v>
      </c>
      <c r="D36" s="87">
        <v>6025</v>
      </c>
      <c r="E36" s="87"/>
      <c r="F36" s="87" t="s">
        <v>681</v>
      </c>
      <c r="G36" s="101">
        <v>43100</v>
      </c>
      <c r="H36" s="87"/>
      <c r="I36" s="90">
        <v>8.2699999999077072</v>
      </c>
      <c r="J36" s="88" t="s">
        <v>28</v>
      </c>
      <c r="K36" s="88" t="s">
        <v>133</v>
      </c>
      <c r="L36" s="89">
        <v>3.8599999999438223E-2</v>
      </c>
      <c r="M36" s="89">
        <v>3.8599999999438223E-2</v>
      </c>
      <c r="N36" s="90">
        <v>31854.572571000004</v>
      </c>
      <c r="O36" s="102">
        <v>117.35</v>
      </c>
      <c r="P36" s="90">
        <v>37.381336335000007</v>
      </c>
      <c r="Q36" s="91">
        <f t="shared" si="0"/>
        <v>2.9707422979017447E-3</v>
      </c>
      <c r="R36" s="91">
        <f>P36/'סכום נכסי הקרן'!$C$42</f>
        <v>2.9118203860727012E-4</v>
      </c>
    </row>
    <row r="37" spans="2:18">
      <c r="B37" s="86" t="s">
        <v>3213</v>
      </c>
      <c r="C37" s="88" t="s">
        <v>2936</v>
      </c>
      <c r="D37" s="87">
        <v>5022</v>
      </c>
      <c r="E37" s="87"/>
      <c r="F37" s="87" t="s">
        <v>681</v>
      </c>
      <c r="G37" s="101">
        <v>42551</v>
      </c>
      <c r="H37" s="87"/>
      <c r="I37" s="90">
        <v>6.9699999998642745</v>
      </c>
      <c r="J37" s="88" t="s">
        <v>28</v>
      </c>
      <c r="K37" s="88" t="s">
        <v>133</v>
      </c>
      <c r="L37" s="89">
        <v>2.2399999999644257E-2</v>
      </c>
      <c r="M37" s="89">
        <v>2.2399999999644257E-2</v>
      </c>
      <c r="N37" s="90">
        <v>22344.026888</v>
      </c>
      <c r="O37" s="102">
        <v>115.74</v>
      </c>
      <c r="P37" s="90">
        <v>25.860969883000003</v>
      </c>
      <c r="Q37" s="91">
        <f t="shared" si="0"/>
        <v>2.0552041373721325E-3</v>
      </c>
      <c r="R37" s="91">
        <f>P37/'סכום נכסי הקרן'!$C$42</f>
        <v>2.0144410738581896E-4</v>
      </c>
    </row>
    <row r="38" spans="2:18">
      <c r="B38" s="86" t="s">
        <v>3213</v>
      </c>
      <c r="C38" s="88" t="s">
        <v>2936</v>
      </c>
      <c r="D38" s="87">
        <v>6024</v>
      </c>
      <c r="E38" s="87"/>
      <c r="F38" s="87" t="s">
        <v>681</v>
      </c>
      <c r="G38" s="101">
        <v>43100</v>
      </c>
      <c r="H38" s="87"/>
      <c r="I38" s="90">
        <v>7.3599999999571821</v>
      </c>
      <c r="J38" s="88" t="s">
        <v>28</v>
      </c>
      <c r="K38" s="88" t="s">
        <v>133</v>
      </c>
      <c r="L38" s="89">
        <v>1.6299999999785913E-2</v>
      </c>
      <c r="M38" s="89">
        <v>1.6299999999785913E-2</v>
      </c>
      <c r="N38" s="90">
        <v>23158.065079000007</v>
      </c>
      <c r="O38" s="102">
        <v>121.02</v>
      </c>
      <c r="P38" s="90">
        <v>28.025893120000003</v>
      </c>
      <c r="Q38" s="91">
        <f t="shared" si="0"/>
        <v>2.2272533379204965E-3</v>
      </c>
      <c r="R38" s="91">
        <f>P38/'סכום נכסי הקרן'!$C$42</f>
        <v>2.1830778384533819E-4</v>
      </c>
    </row>
    <row r="39" spans="2:18">
      <c r="B39" s="86" t="s">
        <v>3213</v>
      </c>
      <c r="C39" s="88" t="s">
        <v>2936</v>
      </c>
      <c r="D39" s="87">
        <v>5209</v>
      </c>
      <c r="E39" s="87"/>
      <c r="F39" s="87" t="s">
        <v>681</v>
      </c>
      <c r="G39" s="101">
        <v>42643</v>
      </c>
      <c r="H39" s="87"/>
      <c r="I39" s="90">
        <v>6.0100000001128686</v>
      </c>
      <c r="J39" s="88" t="s">
        <v>28</v>
      </c>
      <c r="K39" s="88" t="s">
        <v>133</v>
      </c>
      <c r="L39" s="89">
        <v>2.0400000000429006E-2</v>
      </c>
      <c r="M39" s="89">
        <v>2.0400000000429006E-2</v>
      </c>
      <c r="N39" s="90">
        <v>16873.648874000002</v>
      </c>
      <c r="O39" s="102">
        <v>116.04</v>
      </c>
      <c r="P39" s="90">
        <v>19.580187779000003</v>
      </c>
      <c r="Q39" s="91">
        <f t="shared" si="0"/>
        <v>1.5560624027630581E-3</v>
      </c>
      <c r="R39" s="91">
        <f>P39/'סכום נכסי הקרן'!$C$42</f>
        <v>1.5251993515448989E-4</v>
      </c>
    </row>
    <row r="40" spans="2:18">
      <c r="B40" s="9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0"/>
      <c r="O40" s="102"/>
      <c r="P40" s="87"/>
      <c r="Q40" s="91"/>
      <c r="R40" s="87"/>
    </row>
    <row r="41" spans="2:18">
      <c r="B41" s="85" t="s">
        <v>37</v>
      </c>
      <c r="C41" s="81"/>
      <c r="D41" s="80"/>
      <c r="E41" s="80"/>
      <c r="F41" s="80"/>
      <c r="G41" s="99"/>
      <c r="H41" s="80"/>
      <c r="I41" s="83">
        <v>4.4566923556760925</v>
      </c>
      <c r="J41" s="81"/>
      <c r="K41" s="81"/>
      <c r="L41" s="82"/>
      <c r="M41" s="82">
        <v>5.9687343885710314E-2</v>
      </c>
      <c r="N41" s="83"/>
      <c r="O41" s="100"/>
      <c r="P41" s="83">
        <f>SUM(P42:P264)</f>
        <v>6067.7118911299995</v>
      </c>
      <c r="Q41" s="84">
        <f t="shared" si="0"/>
        <v>0.4822087740502729</v>
      </c>
      <c r="R41" s="84">
        <f>P41/'סכום נכסי הקרן'!$C$42</f>
        <v>4.726446112860206E-2</v>
      </c>
    </row>
    <row r="42" spans="2:18">
      <c r="B42" s="86" t="s">
        <v>3215</v>
      </c>
      <c r="C42" s="88" t="s">
        <v>2945</v>
      </c>
      <c r="D42" s="87" t="s">
        <v>2946</v>
      </c>
      <c r="E42" s="87"/>
      <c r="F42" s="87" t="s">
        <v>361</v>
      </c>
      <c r="G42" s="101">
        <v>42368</v>
      </c>
      <c r="H42" s="87" t="s">
        <v>326</v>
      </c>
      <c r="I42" s="90">
        <v>6.9500000002232367</v>
      </c>
      <c r="J42" s="88" t="s">
        <v>129</v>
      </c>
      <c r="K42" s="88" t="s">
        <v>133</v>
      </c>
      <c r="L42" s="89">
        <v>3.1699999999999999E-2</v>
      </c>
      <c r="M42" s="89">
        <v>2.5200000001108488E-2</v>
      </c>
      <c r="N42" s="90">
        <v>5522.7820620000011</v>
      </c>
      <c r="O42" s="102">
        <v>117.61</v>
      </c>
      <c r="P42" s="90">
        <v>6.4953443890000004</v>
      </c>
      <c r="Q42" s="91">
        <f t="shared" si="0"/>
        <v>5.1619327203597846E-4</v>
      </c>
      <c r="R42" s="91">
        <f>P42/'סכום נכסי הקרן'!$C$42</f>
        <v>5.059550583467158E-5</v>
      </c>
    </row>
    <row r="43" spans="2:18">
      <c r="B43" s="86" t="s">
        <v>3215</v>
      </c>
      <c r="C43" s="88" t="s">
        <v>2945</v>
      </c>
      <c r="D43" s="87" t="s">
        <v>2947</v>
      </c>
      <c r="E43" s="87"/>
      <c r="F43" s="87" t="s">
        <v>361</v>
      </c>
      <c r="G43" s="101">
        <v>42388</v>
      </c>
      <c r="H43" s="87" t="s">
        <v>326</v>
      </c>
      <c r="I43" s="90">
        <v>6.9499999997089521</v>
      </c>
      <c r="J43" s="88" t="s">
        <v>129</v>
      </c>
      <c r="K43" s="88" t="s">
        <v>133</v>
      </c>
      <c r="L43" s="89">
        <v>3.1899999999999998E-2</v>
      </c>
      <c r="M43" s="89">
        <v>2.5399999998704015E-2</v>
      </c>
      <c r="N43" s="90">
        <v>7731.8949450000018</v>
      </c>
      <c r="O43" s="102">
        <v>117.76</v>
      </c>
      <c r="P43" s="90">
        <v>9.1050790670000019</v>
      </c>
      <c r="Q43" s="91">
        <f t="shared" si="0"/>
        <v>7.2359220300936443E-4</v>
      </c>
      <c r="R43" s="91">
        <f>P43/'סכום נכסי הקרן'!$C$42</f>
        <v>7.0924042432562794E-5</v>
      </c>
    </row>
    <row r="44" spans="2:18">
      <c r="B44" s="86" t="s">
        <v>3215</v>
      </c>
      <c r="C44" s="88" t="s">
        <v>2945</v>
      </c>
      <c r="D44" s="87" t="s">
        <v>2948</v>
      </c>
      <c r="E44" s="87"/>
      <c r="F44" s="87" t="s">
        <v>361</v>
      </c>
      <c r="G44" s="101">
        <v>42509</v>
      </c>
      <c r="H44" s="87" t="s">
        <v>326</v>
      </c>
      <c r="I44" s="90">
        <v>7.010000000356321</v>
      </c>
      <c r="J44" s="88" t="s">
        <v>129</v>
      </c>
      <c r="K44" s="88" t="s">
        <v>133</v>
      </c>
      <c r="L44" s="89">
        <v>2.7400000000000001E-2</v>
      </c>
      <c r="M44" s="89">
        <v>2.7000000001252245E-2</v>
      </c>
      <c r="N44" s="90">
        <v>7731.8949450000018</v>
      </c>
      <c r="O44" s="102">
        <v>113.61</v>
      </c>
      <c r="P44" s="90">
        <v>8.7842059870000018</v>
      </c>
      <c r="Q44" s="91">
        <f t="shared" si="0"/>
        <v>6.9809201161782496E-4</v>
      </c>
      <c r="R44" s="91">
        <f>P44/'סכום נכסי הקרן'!$C$42</f>
        <v>6.8424600552495138E-5</v>
      </c>
    </row>
    <row r="45" spans="2:18">
      <c r="B45" s="86" t="s">
        <v>3215</v>
      </c>
      <c r="C45" s="88" t="s">
        <v>2945</v>
      </c>
      <c r="D45" s="87" t="s">
        <v>2949</v>
      </c>
      <c r="E45" s="87"/>
      <c r="F45" s="87" t="s">
        <v>361</v>
      </c>
      <c r="G45" s="101">
        <v>42723</v>
      </c>
      <c r="H45" s="87" t="s">
        <v>326</v>
      </c>
      <c r="I45" s="90">
        <v>6.9200000002196287</v>
      </c>
      <c r="J45" s="88" t="s">
        <v>129</v>
      </c>
      <c r="K45" s="88" t="s">
        <v>133</v>
      </c>
      <c r="L45" s="89">
        <v>3.15E-2</v>
      </c>
      <c r="M45" s="89">
        <v>2.8300000001725653E-2</v>
      </c>
      <c r="N45" s="90">
        <v>1104.5564000000002</v>
      </c>
      <c r="O45" s="102">
        <v>115.42</v>
      </c>
      <c r="P45" s="90">
        <v>1.2748789660000002</v>
      </c>
      <c r="Q45" s="91">
        <f t="shared" si="0"/>
        <v>1.0131625137904368E-4</v>
      </c>
      <c r="R45" s="91">
        <f>P45/'סכום נכסי הקרן'!$C$42</f>
        <v>9.9306737718157769E-6</v>
      </c>
    </row>
    <row r="46" spans="2:18">
      <c r="B46" s="86" t="s">
        <v>3215</v>
      </c>
      <c r="C46" s="88" t="s">
        <v>2945</v>
      </c>
      <c r="D46" s="87" t="s">
        <v>2950</v>
      </c>
      <c r="E46" s="87"/>
      <c r="F46" s="87" t="s">
        <v>361</v>
      </c>
      <c r="G46" s="101">
        <v>42918</v>
      </c>
      <c r="H46" s="87" t="s">
        <v>326</v>
      </c>
      <c r="I46" s="90">
        <v>6.8899999996678387</v>
      </c>
      <c r="J46" s="88" t="s">
        <v>129</v>
      </c>
      <c r="K46" s="88" t="s">
        <v>133</v>
      </c>
      <c r="L46" s="89">
        <v>3.1899999999999998E-2</v>
      </c>
      <c r="M46" s="89">
        <v>3.099999999791396E-2</v>
      </c>
      <c r="N46" s="90">
        <v>5522.7820620000011</v>
      </c>
      <c r="O46" s="102">
        <v>112.84</v>
      </c>
      <c r="P46" s="90">
        <v>6.2319073630000013</v>
      </c>
      <c r="Q46" s="91">
        <f t="shared" si="0"/>
        <v>4.9525759683811531E-4</v>
      </c>
      <c r="R46" s="91">
        <f>P46/'סכום נכסי הקרן'!$C$42</f>
        <v>4.8543462280426178E-5</v>
      </c>
    </row>
    <row r="47" spans="2:18">
      <c r="B47" s="86" t="s">
        <v>3215</v>
      </c>
      <c r="C47" s="88" t="s">
        <v>2945</v>
      </c>
      <c r="D47" s="87" t="s">
        <v>2951</v>
      </c>
      <c r="E47" s="87"/>
      <c r="F47" s="87" t="s">
        <v>361</v>
      </c>
      <c r="G47" s="101">
        <v>43915</v>
      </c>
      <c r="H47" s="87" t="s">
        <v>326</v>
      </c>
      <c r="I47" s="90">
        <v>6.9199999998445847</v>
      </c>
      <c r="J47" s="88" t="s">
        <v>129</v>
      </c>
      <c r="K47" s="88" t="s">
        <v>133</v>
      </c>
      <c r="L47" s="89">
        <v>2.6600000000000002E-2</v>
      </c>
      <c r="M47" s="89">
        <v>3.6699999998652519E-2</v>
      </c>
      <c r="N47" s="90">
        <v>11626.909664000003</v>
      </c>
      <c r="O47" s="102">
        <v>104.04</v>
      </c>
      <c r="P47" s="90">
        <v>12.096636589000001</v>
      </c>
      <c r="Q47" s="91">
        <f t="shared" si="0"/>
        <v>9.6133508056643353E-4</v>
      </c>
      <c r="R47" s="91">
        <f>P47/'סכום נכסי הקרן'!$C$42</f>
        <v>9.422678929159568E-5</v>
      </c>
    </row>
    <row r="48" spans="2:18">
      <c r="B48" s="86" t="s">
        <v>3215</v>
      </c>
      <c r="C48" s="88" t="s">
        <v>2945</v>
      </c>
      <c r="D48" s="87" t="s">
        <v>2952</v>
      </c>
      <c r="E48" s="87"/>
      <c r="F48" s="87" t="s">
        <v>361</v>
      </c>
      <c r="G48" s="101">
        <v>44168</v>
      </c>
      <c r="H48" s="87" t="s">
        <v>326</v>
      </c>
      <c r="I48" s="90">
        <v>7.0399999997118039</v>
      </c>
      <c r="J48" s="88" t="s">
        <v>129</v>
      </c>
      <c r="K48" s="88" t="s">
        <v>133</v>
      </c>
      <c r="L48" s="89">
        <v>1.89E-2</v>
      </c>
      <c r="M48" s="89">
        <v>3.9099999998576586E-2</v>
      </c>
      <c r="N48" s="90">
        <v>11775.654757000004</v>
      </c>
      <c r="O48" s="102">
        <v>96.65</v>
      </c>
      <c r="P48" s="90">
        <v>11.381170382000004</v>
      </c>
      <c r="Q48" s="91">
        <f t="shared" si="0"/>
        <v>9.0447607197437988E-4</v>
      </c>
      <c r="R48" s="91">
        <f>P48/'סכום נכסי הקרן'!$C$42</f>
        <v>8.865366299022772E-5</v>
      </c>
    </row>
    <row r="49" spans="2:18">
      <c r="B49" s="86" t="s">
        <v>3215</v>
      </c>
      <c r="C49" s="88" t="s">
        <v>2945</v>
      </c>
      <c r="D49" s="87" t="s">
        <v>2953</v>
      </c>
      <c r="E49" s="87"/>
      <c r="F49" s="87" t="s">
        <v>361</v>
      </c>
      <c r="G49" s="101">
        <v>44277</v>
      </c>
      <c r="H49" s="87" t="s">
        <v>326</v>
      </c>
      <c r="I49" s="90">
        <v>6.9699999999286595</v>
      </c>
      <c r="J49" s="88" t="s">
        <v>129</v>
      </c>
      <c r="K49" s="88" t="s">
        <v>133</v>
      </c>
      <c r="L49" s="89">
        <v>1.9E-2</v>
      </c>
      <c r="M49" s="89">
        <v>4.6099999999794451E-2</v>
      </c>
      <c r="N49" s="90">
        <v>17906.886018000005</v>
      </c>
      <c r="O49" s="102">
        <v>92.37</v>
      </c>
      <c r="P49" s="90">
        <v>16.540590794000003</v>
      </c>
      <c r="Q49" s="91">
        <f t="shared" si="0"/>
        <v>1.3145017680390532E-3</v>
      </c>
      <c r="R49" s="91">
        <f>P49/'סכום נכסי הקרן'!$C$42</f>
        <v>1.288429847451992E-4</v>
      </c>
    </row>
    <row r="50" spans="2:18">
      <c r="B50" s="86" t="s">
        <v>3216</v>
      </c>
      <c r="C50" s="88" t="s">
        <v>2936</v>
      </c>
      <c r="D50" s="87">
        <v>4069</v>
      </c>
      <c r="E50" s="87"/>
      <c r="F50" s="87" t="s">
        <v>375</v>
      </c>
      <c r="G50" s="101">
        <v>42052</v>
      </c>
      <c r="H50" s="87" t="s">
        <v>131</v>
      </c>
      <c r="I50" s="90">
        <v>3.8600000000253352</v>
      </c>
      <c r="J50" s="88" t="s">
        <v>691</v>
      </c>
      <c r="K50" s="88" t="s">
        <v>133</v>
      </c>
      <c r="L50" s="89">
        <v>2.9779E-2</v>
      </c>
      <c r="M50" s="89">
        <v>2.3300000000272835E-2</v>
      </c>
      <c r="N50" s="90">
        <v>17563.998189000005</v>
      </c>
      <c r="O50" s="102">
        <v>116.86</v>
      </c>
      <c r="P50" s="90">
        <v>20.525289768000004</v>
      </c>
      <c r="Q50" s="91">
        <f t="shared" si="0"/>
        <v>1.6311708587420537E-3</v>
      </c>
      <c r="R50" s="91">
        <f>P50/'סכום נכסי הקרן'!$C$42</f>
        <v>1.5988181011215803E-4</v>
      </c>
    </row>
    <row r="51" spans="2:18">
      <c r="B51" s="86" t="s">
        <v>3217</v>
      </c>
      <c r="C51" s="88" t="s">
        <v>2945</v>
      </c>
      <c r="D51" s="87" t="s">
        <v>2954</v>
      </c>
      <c r="E51" s="87"/>
      <c r="F51" s="87" t="s">
        <v>375</v>
      </c>
      <c r="G51" s="101">
        <v>42122</v>
      </c>
      <c r="H51" s="87" t="s">
        <v>131</v>
      </c>
      <c r="I51" s="90">
        <v>4.2100000000173265</v>
      </c>
      <c r="J51" s="88" t="s">
        <v>341</v>
      </c>
      <c r="K51" s="88" t="s">
        <v>133</v>
      </c>
      <c r="L51" s="89">
        <v>2.98E-2</v>
      </c>
      <c r="M51" s="89">
        <v>2.8100000000075651E-2</v>
      </c>
      <c r="N51" s="90">
        <v>108096.46670500001</v>
      </c>
      <c r="O51" s="102">
        <v>113.73</v>
      </c>
      <c r="P51" s="90">
        <v>122.938111847</v>
      </c>
      <c r="Q51" s="91">
        <f t="shared" si="0"/>
        <v>9.7700479623064381E-3</v>
      </c>
      <c r="R51" s="91">
        <f>P51/'סכום נכסי הקרן'!$C$42</f>
        <v>9.5762681433678718E-4</v>
      </c>
    </row>
    <row r="52" spans="2:18">
      <c r="B52" s="86" t="s">
        <v>3218</v>
      </c>
      <c r="C52" s="88" t="s">
        <v>2936</v>
      </c>
      <c r="D52" s="87">
        <v>4099</v>
      </c>
      <c r="E52" s="87"/>
      <c r="F52" s="87" t="s">
        <v>375</v>
      </c>
      <c r="G52" s="101">
        <v>42052</v>
      </c>
      <c r="H52" s="87" t="s">
        <v>131</v>
      </c>
      <c r="I52" s="90">
        <v>3.8700000000770447</v>
      </c>
      <c r="J52" s="88" t="s">
        <v>691</v>
      </c>
      <c r="K52" s="88" t="s">
        <v>133</v>
      </c>
      <c r="L52" s="89">
        <v>2.9779E-2</v>
      </c>
      <c r="M52" s="89">
        <v>3.2400000000499744E-2</v>
      </c>
      <c r="N52" s="90">
        <v>12754.168651000004</v>
      </c>
      <c r="O52" s="102">
        <v>112.96</v>
      </c>
      <c r="P52" s="90">
        <v>14.407109947000004</v>
      </c>
      <c r="Q52" s="91">
        <f t="shared" si="0"/>
        <v>1.1449513341769049E-3</v>
      </c>
      <c r="R52" s="91">
        <f>P52/'סכום נכסי הקרן'!$C$42</f>
        <v>1.1222422888286881E-4</v>
      </c>
    </row>
    <row r="53" spans="2:18">
      <c r="B53" s="86" t="s">
        <v>3218</v>
      </c>
      <c r="C53" s="88" t="s">
        <v>2936</v>
      </c>
      <c r="D53" s="87" t="s">
        <v>2955</v>
      </c>
      <c r="E53" s="87"/>
      <c r="F53" s="87" t="s">
        <v>375</v>
      </c>
      <c r="G53" s="101">
        <v>42054</v>
      </c>
      <c r="H53" s="87" t="s">
        <v>131</v>
      </c>
      <c r="I53" s="90">
        <v>3.8700000014971496</v>
      </c>
      <c r="J53" s="88" t="s">
        <v>691</v>
      </c>
      <c r="K53" s="88" t="s">
        <v>133</v>
      </c>
      <c r="L53" s="89">
        <v>2.9779E-2</v>
      </c>
      <c r="M53" s="89">
        <v>3.2400000017671272E-2</v>
      </c>
      <c r="N53" s="90">
        <v>360.69482399999998</v>
      </c>
      <c r="O53" s="102">
        <v>112.96</v>
      </c>
      <c r="P53" s="90">
        <v>0.40744089700000008</v>
      </c>
      <c r="Q53" s="91">
        <f t="shared" si="0"/>
        <v>3.2379845807696108E-5</v>
      </c>
      <c r="R53" s="91">
        <f>P53/'סכום נכסי הקרן'!$C$42</f>
        <v>3.1737621666926097E-6</v>
      </c>
    </row>
    <row r="54" spans="2:18">
      <c r="B54" s="86" t="s">
        <v>3219</v>
      </c>
      <c r="C54" s="88" t="s">
        <v>2945</v>
      </c>
      <c r="D54" s="87" t="s">
        <v>2956</v>
      </c>
      <c r="E54" s="87"/>
      <c r="F54" s="87" t="s">
        <v>2957</v>
      </c>
      <c r="G54" s="101">
        <v>40742</v>
      </c>
      <c r="H54" s="87" t="s">
        <v>2935</v>
      </c>
      <c r="I54" s="90">
        <v>3.0600000000180465</v>
      </c>
      <c r="J54" s="88" t="s">
        <v>330</v>
      </c>
      <c r="K54" s="88" t="s">
        <v>133</v>
      </c>
      <c r="L54" s="89">
        <v>4.4999999999999998E-2</v>
      </c>
      <c r="M54" s="89">
        <v>2.0600000000180464E-2</v>
      </c>
      <c r="N54" s="90">
        <v>39957.892725000005</v>
      </c>
      <c r="O54" s="102">
        <v>124.81</v>
      </c>
      <c r="P54" s="90">
        <v>49.871447835000005</v>
      </c>
      <c r="Q54" s="91">
        <f t="shared" si="0"/>
        <v>3.9633473296222885E-3</v>
      </c>
      <c r="R54" s="91">
        <f>P54/'סכום נכסי הקרן'!$C$42</f>
        <v>3.8847380197306762E-4</v>
      </c>
    </row>
    <row r="55" spans="2:18">
      <c r="B55" s="86" t="s">
        <v>3220</v>
      </c>
      <c r="C55" s="88" t="s">
        <v>2945</v>
      </c>
      <c r="D55" s="87" t="s">
        <v>2958</v>
      </c>
      <c r="E55" s="87"/>
      <c r="F55" s="87" t="s">
        <v>2957</v>
      </c>
      <c r="G55" s="101">
        <v>41534</v>
      </c>
      <c r="H55" s="87" t="s">
        <v>2935</v>
      </c>
      <c r="I55" s="90">
        <v>5.3800000000089732</v>
      </c>
      <c r="J55" s="88" t="s">
        <v>572</v>
      </c>
      <c r="K55" s="88" t="s">
        <v>133</v>
      </c>
      <c r="L55" s="89">
        <v>3.9842000000000002E-2</v>
      </c>
      <c r="M55" s="89">
        <v>3.5100000000050757E-2</v>
      </c>
      <c r="N55" s="90">
        <v>118024.78088300001</v>
      </c>
      <c r="O55" s="102">
        <v>115.19</v>
      </c>
      <c r="P55" s="90">
        <v>135.95273688100002</v>
      </c>
      <c r="Q55" s="91">
        <f t="shared" si="0"/>
        <v>1.0804336751057811E-2</v>
      </c>
      <c r="R55" s="91">
        <f>P55/'סכום נכסי הקרן'!$C$42</f>
        <v>1.059004277548586E-3</v>
      </c>
    </row>
    <row r="56" spans="2:18">
      <c r="B56" s="86" t="s">
        <v>3221</v>
      </c>
      <c r="C56" s="88" t="s">
        <v>2945</v>
      </c>
      <c r="D56" s="87" t="s">
        <v>2959</v>
      </c>
      <c r="E56" s="87"/>
      <c r="F56" s="87" t="s">
        <v>482</v>
      </c>
      <c r="G56" s="101">
        <v>43431</v>
      </c>
      <c r="H56" s="87" t="s">
        <v>326</v>
      </c>
      <c r="I56" s="90">
        <v>7.78999999947834</v>
      </c>
      <c r="J56" s="88" t="s">
        <v>341</v>
      </c>
      <c r="K56" s="88" t="s">
        <v>133</v>
      </c>
      <c r="L56" s="89">
        <v>3.6600000000000001E-2</v>
      </c>
      <c r="M56" s="89">
        <v>3.4799999996797733E-2</v>
      </c>
      <c r="N56" s="90">
        <v>3438.3388310000005</v>
      </c>
      <c r="O56" s="102">
        <v>112.62</v>
      </c>
      <c r="P56" s="90">
        <v>3.8722574380000006</v>
      </c>
      <c r="Q56" s="91">
        <f t="shared" si="0"/>
        <v>3.0773321896094386E-4</v>
      </c>
      <c r="R56" s="91">
        <f>P56/'סכום נכסי הקרן'!$C$42</f>
        <v>3.0162961663660518E-5</v>
      </c>
    </row>
    <row r="57" spans="2:18">
      <c r="B57" s="86" t="s">
        <v>3221</v>
      </c>
      <c r="C57" s="88" t="s">
        <v>2945</v>
      </c>
      <c r="D57" s="87" t="s">
        <v>2960</v>
      </c>
      <c r="E57" s="87"/>
      <c r="F57" s="87" t="s">
        <v>482</v>
      </c>
      <c r="G57" s="101">
        <v>43276</v>
      </c>
      <c r="H57" s="87" t="s">
        <v>326</v>
      </c>
      <c r="I57" s="90">
        <v>7.850000000066891</v>
      </c>
      <c r="J57" s="88" t="s">
        <v>341</v>
      </c>
      <c r="K57" s="88" t="s">
        <v>133</v>
      </c>
      <c r="L57" s="89">
        <v>3.2599999999999997E-2</v>
      </c>
      <c r="M57" s="89">
        <v>3.5600000000535127E-2</v>
      </c>
      <c r="N57" s="90">
        <v>3425.7166850000003</v>
      </c>
      <c r="O57" s="102">
        <v>109.1</v>
      </c>
      <c r="P57" s="90">
        <v>3.7374570550000001</v>
      </c>
      <c r="Q57" s="91">
        <f t="shared" si="0"/>
        <v>2.970204612370711E-4</v>
      </c>
      <c r="R57" s="91">
        <f>P57/'סכום נכסי הקרן'!$C$42</f>
        <v>2.9112933650343349E-5</v>
      </c>
    </row>
    <row r="58" spans="2:18">
      <c r="B58" s="86" t="s">
        <v>3221</v>
      </c>
      <c r="C58" s="88" t="s">
        <v>2945</v>
      </c>
      <c r="D58" s="87" t="s">
        <v>2961</v>
      </c>
      <c r="E58" s="87"/>
      <c r="F58" s="87" t="s">
        <v>482</v>
      </c>
      <c r="G58" s="101">
        <v>43222</v>
      </c>
      <c r="H58" s="87" t="s">
        <v>326</v>
      </c>
      <c r="I58" s="90">
        <v>7.8500000001949504</v>
      </c>
      <c r="J58" s="88" t="s">
        <v>341</v>
      </c>
      <c r="K58" s="88" t="s">
        <v>133</v>
      </c>
      <c r="L58" s="89">
        <v>3.2199999999999999E-2</v>
      </c>
      <c r="M58" s="89">
        <v>3.5700000001169699E-2</v>
      </c>
      <c r="N58" s="90">
        <v>16370.365163000002</v>
      </c>
      <c r="O58" s="102">
        <v>109.67</v>
      </c>
      <c r="P58" s="90">
        <v>17.953378370000003</v>
      </c>
      <c r="Q58" s="91">
        <f t="shared" si="0"/>
        <v>1.4267777918911917E-3</v>
      </c>
      <c r="R58" s="91">
        <f>P58/'סכום נכסי הקרן'!$C$42</f>
        <v>1.3984789807446215E-4</v>
      </c>
    </row>
    <row r="59" spans="2:18">
      <c r="B59" s="86" t="s">
        <v>3221</v>
      </c>
      <c r="C59" s="88" t="s">
        <v>2945</v>
      </c>
      <c r="D59" s="87" t="s">
        <v>2962</v>
      </c>
      <c r="E59" s="87"/>
      <c r="F59" s="87" t="s">
        <v>482</v>
      </c>
      <c r="G59" s="101">
        <v>43922</v>
      </c>
      <c r="H59" s="87" t="s">
        <v>326</v>
      </c>
      <c r="I59" s="90">
        <v>7.9899999993006317</v>
      </c>
      <c r="J59" s="88" t="s">
        <v>341</v>
      </c>
      <c r="K59" s="88" t="s">
        <v>133</v>
      </c>
      <c r="L59" s="89">
        <v>2.7699999999999999E-2</v>
      </c>
      <c r="M59" s="89">
        <v>3.3199999997811501E-2</v>
      </c>
      <c r="N59" s="90">
        <v>3938.7049010000005</v>
      </c>
      <c r="O59" s="102">
        <v>106.73</v>
      </c>
      <c r="P59" s="90">
        <v>4.2037796060000003</v>
      </c>
      <c r="Q59" s="91">
        <f t="shared" si="0"/>
        <v>3.3407970690732471E-4</v>
      </c>
      <c r="R59" s="91">
        <f>P59/'סכום נכסי הקרן'!$C$42</f>
        <v>3.274535464866887E-5</v>
      </c>
    </row>
    <row r="60" spans="2:18">
      <c r="B60" s="86" t="s">
        <v>3221</v>
      </c>
      <c r="C60" s="88" t="s">
        <v>2945</v>
      </c>
      <c r="D60" s="87" t="s">
        <v>2963</v>
      </c>
      <c r="E60" s="87"/>
      <c r="F60" s="87" t="s">
        <v>482</v>
      </c>
      <c r="G60" s="101">
        <v>43978</v>
      </c>
      <c r="H60" s="87" t="s">
        <v>326</v>
      </c>
      <c r="I60" s="90">
        <v>8.020000001534541</v>
      </c>
      <c r="J60" s="88" t="s">
        <v>341</v>
      </c>
      <c r="K60" s="88" t="s">
        <v>133</v>
      </c>
      <c r="L60" s="89">
        <v>2.3E-2</v>
      </c>
      <c r="M60" s="89">
        <v>3.7200000010473848E-2</v>
      </c>
      <c r="N60" s="90">
        <v>1652.2645220000004</v>
      </c>
      <c r="O60" s="102">
        <v>99.39</v>
      </c>
      <c r="P60" s="90">
        <v>1.6421858740000002</v>
      </c>
      <c r="Q60" s="91">
        <f t="shared" si="0"/>
        <v>1.3050659808383611E-4</v>
      </c>
      <c r="R60" s="91">
        <f>P60/'סכום נכסי הקרן'!$C$42</f>
        <v>1.2791812103187659E-5</v>
      </c>
    </row>
    <row r="61" spans="2:18">
      <c r="B61" s="86" t="s">
        <v>3221</v>
      </c>
      <c r="C61" s="88" t="s">
        <v>2945</v>
      </c>
      <c r="D61" s="87" t="s">
        <v>2964</v>
      </c>
      <c r="E61" s="87"/>
      <c r="F61" s="87" t="s">
        <v>482</v>
      </c>
      <c r="G61" s="101">
        <v>44010</v>
      </c>
      <c r="H61" s="87" t="s">
        <v>326</v>
      </c>
      <c r="I61" s="90">
        <v>8.089999999015097</v>
      </c>
      <c r="J61" s="88" t="s">
        <v>341</v>
      </c>
      <c r="K61" s="88" t="s">
        <v>133</v>
      </c>
      <c r="L61" s="89">
        <v>2.2000000000000002E-2</v>
      </c>
      <c r="M61" s="89">
        <v>3.4799999996014408E-2</v>
      </c>
      <c r="N61" s="90">
        <v>2590.7416460000004</v>
      </c>
      <c r="O61" s="102">
        <v>100.72</v>
      </c>
      <c r="P61" s="90">
        <v>2.6093951730000002</v>
      </c>
      <c r="Q61" s="91">
        <f t="shared" si="0"/>
        <v>2.0737195007963696E-4</v>
      </c>
      <c r="R61" s="91">
        <f>P61/'סכום נכסי הקרן'!$C$42</f>
        <v>2.032589202261087E-5</v>
      </c>
    </row>
    <row r="62" spans="2:18">
      <c r="B62" s="86" t="s">
        <v>3221</v>
      </c>
      <c r="C62" s="88" t="s">
        <v>2945</v>
      </c>
      <c r="D62" s="87" t="s">
        <v>2965</v>
      </c>
      <c r="E62" s="87"/>
      <c r="F62" s="87" t="s">
        <v>482</v>
      </c>
      <c r="G62" s="101">
        <v>44133</v>
      </c>
      <c r="H62" s="87" t="s">
        <v>326</v>
      </c>
      <c r="I62" s="90">
        <v>8</v>
      </c>
      <c r="J62" s="88" t="s">
        <v>341</v>
      </c>
      <c r="K62" s="88" t="s">
        <v>133</v>
      </c>
      <c r="L62" s="89">
        <v>2.3799999999999998E-2</v>
      </c>
      <c r="M62" s="89">
        <v>3.7299999998461113E-2</v>
      </c>
      <c r="N62" s="90">
        <v>3368.9658510000004</v>
      </c>
      <c r="O62" s="102">
        <v>100.3</v>
      </c>
      <c r="P62" s="90">
        <v>3.3790729240000004</v>
      </c>
      <c r="Q62" s="91">
        <f t="shared" si="0"/>
        <v>2.6853921895837773E-4</v>
      </c>
      <c r="R62" s="91">
        <f>P62/'סכום נכסי הקרן'!$C$42</f>
        <v>2.6321299318871691E-5</v>
      </c>
    </row>
    <row r="63" spans="2:18">
      <c r="B63" s="86" t="s">
        <v>3221</v>
      </c>
      <c r="C63" s="88" t="s">
        <v>2945</v>
      </c>
      <c r="D63" s="87" t="s">
        <v>2966</v>
      </c>
      <c r="E63" s="87"/>
      <c r="F63" s="87" t="s">
        <v>482</v>
      </c>
      <c r="G63" s="101">
        <v>44251</v>
      </c>
      <c r="H63" s="87" t="s">
        <v>326</v>
      </c>
      <c r="I63" s="90">
        <v>7.8999999997615529</v>
      </c>
      <c r="J63" s="88" t="s">
        <v>341</v>
      </c>
      <c r="K63" s="88" t="s">
        <v>133</v>
      </c>
      <c r="L63" s="89">
        <v>2.3599999999999999E-2</v>
      </c>
      <c r="M63" s="89">
        <v>4.2399999998465644E-2</v>
      </c>
      <c r="N63" s="90">
        <v>10002.865351000002</v>
      </c>
      <c r="O63" s="102">
        <v>96.43</v>
      </c>
      <c r="P63" s="90">
        <v>9.6457624270000011</v>
      </c>
      <c r="Q63" s="91">
        <f t="shared" si="0"/>
        <v>7.665609966589303E-4</v>
      </c>
      <c r="R63" s="91">
        <f>P63/'סכום נכסי הקרן'!$C$42</f>
        <v>7.5135697189763662E-5</v>
      </c>
    </row>
    <row r="64" spans="2:18">
      <c r="B64" s="86" t="s">
        <v>3221</v>
      </c>
      <c r="C64" s="88" t="s">
        <v>2945</v>
      </c>
      <c r="D64" s="87" t="s">
        <v>2967</v>
      </c>
      <c r="E64" s="87"/>
      <c r="F64" s="87" t="s">
        <v>482</v>
      </c>
      <c r="G64" s="101">
        <v>44294</v>
      </c>
      <c r="H64" s="87" t="s">
        <v>326</v>
      </c>
      <c r="I64" s="90">
        <v>7.8699999999177468</v>
      </c>
      <c r="J64" s="88" t="s">
        <v>341</v>
      </c>
      <c r="K64" s="88" t="s">
        <v>133</v>
      </c>
      <c r="L64" s="89">
        <v>2.3199999999999998E-2</v>
      </c>
      <c r="M64" s="89">
        <v>4.4099999999882497E-2</v>
      </c>
      <c r="N64" s="90">
        <v>7196.9405180000012</v>
      </c>
      <c r="O64" s="102">
        <v>94.6</v>
      </c>
      <c r="P64" s="90">
        <v>6.8083059880000016</v>
      </c>
      <c r="Q64" s="91">
        <f t="shared" si="0"/>
        <v>5.4106472797956298E-4</v>
      </c>
      <c r="R64" s="91">
        <f>P64/'סכום נכסי הקרן'!$C$42</f>
        <v>5.3033321208256498E-5</v>
      </c>
    </row>
    <row r="65" spans="2:18">
      <c r="B65" s="86" t="s">
        <v>3221</v>
      </c>
      <c r="C65" s="88" t="s">
        <v>2945</v>
      </c>
      <c r="D65" s="87" t="s">
        <v>2968</v>
      </c>
      <c r="E65" s="87"/>
      <c r="F65" s="87" t="s">
        <v>482</v>
      </c>
      <c r="G65" s="101">
        <v>44602</v>
      </c>
      <c r="H65" s="87" t="s">
        <v>326</v>
      </c>
      <c r="I65" s="90">
        <v>7.7599999998857934</v>
      </c>
      <c r="J65" s="88" t="s">
        <v>341</v>
      </c>
      <c r="K65" s="88" t="s">
        <v>133</v>
      </c>
      <c r="L65" s="89">
        <v>2.0899999999999998E-2</v>
      </c>
      <c r="M65" s="89">
        <v>5.239999999885793E-2</v>
      </c>
      <c r="N65" s="90">
        <v>10310.925897000001</v>
      </c>
      <c r="O65" s="102">
        <v>84.92</v>
      </c>
      <c r="P65" s="90">
        <v>8.756038000000002</v>
      </c>
      <c r="Q65" s="91">
        <f t="shared" si="0"/>
        <v>6.9585346589870641E-4</v>
      </c>
      <c r="R65" s="91">
        <f>P65/'סכום נכסי הקרן'!$C$42</f>
        <v>6.820518592791834E-5</v>
      </c>
    </row>
    <row r="66" spans="2:18">
      <c r="B66" s="86" t="s">
        <v>3221</v>
      </c>
      <c r="C66" s="88" t="s">
        <v>2945</v>
      </c>
      <c r="D66" s="87" t="s">
        <v>2969</v>
      </c>
      <c r="E66" s="87"/>
      <c r="F66" s="87" t="s">
        <v>482</v>
      </c>
      <c r="G66" s="101">
        <v>43500</v>
      </c>
      <c r="H66" s="87" t="s">
        <v>326</v>
      </c>
      <c r="I66" s="90">
        <v>7.8599999998789576</v>
      </c>
      <c r="J66" s="88" t="s">
        <v>341</v>
      </c>
      <c r="K66" s="88" t="s">
        <v>133</v>
      </c>
      <c r="L66" s="89">
        <v>3.4500000000000003E-2</v>
      </c>
      <c r="M66" s="89">
        <v>3.3399999999009646E-2</v>
      </c>
      <c r="N66" s="90">
        <v>6453.7808370000012</v>
      </c>
      <c r="O66" s="102">
        <v>112.65</v>
      </c>
      <c r="P66" s="90">
        <v>7.2701836580000014</v>
      </c>
      <c r="Q66" s="91">
        <f t="shared" si="0"/>
        <v>5.7777073330876768E-4</v>
      </c>
      <c r="R66" s="91">
        <f>P66/'סכום נכסי הקרן'!$C$42</f>
        <v>5.6631118791855801E-5</v>
      </c>
    </row>
    <row r="67" spans="2:18">
      <c r="B67" s="86" t="s">
        <v>3221</v>
      </c>
      <c r="C67" s="88" t="s">
        <v>2945</v>
      </c>
      <c r="D67" s="87" t="s">
        <v>2970</v>
      </c>
      <c r="E67" s="87"/>
      <c r="F67" s="87" t="s">
        <v>482</v>
      </c>
      <c r="G67" s="101">
        <v>43556</v>
      </c>
      <c r="H67" s="87" t="s">
        <v>326</v>
      </c>
      <c r="I67" s="90">
        <v>7.9299999994931261</v>
      </c>
      <c r="J67" s="88" t="s">
        <v>341</v>
      </c>
      <c r="K67" s="88" t="s">
        <v>133</v>
      </c>
      <c r="L67" s="89">
        <v>3.0499999999999999E-2</v>
      </c>
      <c r="M67" s="89">
        <v>3.3399999997465631E-2</v>
      </c>
      <c r="N67" s="90">
        <v>6508.1594540000006</v>
      </c>
      <c r="O67" s="102">
        <v>109.13</v>
      </c>
      <c r="P67" s="90">
        <v>7.1023546200000007</v>
      </c>
      <c r="Q67" s="91">
        <f t="shared" si="0"/>
        <v>5.6443314640350914E-4</v>
      </c>
      <c r="R67" s="91">
        <f>P67/'סכום נכסי הקרן'!$C$42</f>
        <v>5.5323813965072988E-5</v>
      </c>
    </row>
    <row r="68" spans="2:18">
      <c r="B68" s="86" t="s">
        <v>3221</v>
      </c>
      <c r="C68" s="88" t="s">
        <v>2945</v>
      </c>
      <c r="D68" s="87" t="s">
        <v>2971</v>
      </c>
      <c r="E68" s="87"/>
      <c r="F68" s="87" t="s">
        <v>482</v>
      </c>
      <c r="G68" s="101">
        <v>43647</v>
      </c>
      <c r="H68" s="87" t="s">
        <v>326</v>
      </c>
      <c r="I68" s="90">
        <v>7.9099999997226007</v>
      </c>
      <c r="J68" s="88" t="s">
        <v>341</v>
      </c>
      <c r="K68" s="88" t="s">
        <v>133</v>
      </c>
      <c r="L68" s="89">
        <v>2.8999999999999998E-2</v>
      </c>
      <c r="M68" s="89">
        <v>3.5599999998414865E-2</v>
      </c>
      <c r="N68" s="90">
        <v>6041.5470690000011</v>
      </c>
      <c r="O68" s="102">
        <v>104.42</v>
      </c>
      <c r="P68" s="90">
        <v>6.308583425000001</v>
      </c>
      <c r="Q68" s="91">
        <f t="shared" si="0"/>
        <v>5.0135114091526115E-4</v>
      </c>
      <c r="R68" s="91">
        <f>P68/'סכום נכסי הקרן'!$C$42</f>
        <v>4.9140730709929407E-5</v>
      </c>
    </row>
    <row r="69" spans="2:18">
      <c r="B69" s="86" t="s">
        <v>3221</v>
      </c>
      <c r="C69" s="88" t="s">
        <v>2945</v>
      </c>
      <c r="D69" s="87" t="s">
        <v>2972</v>
      </c>
      <c r="E69" s="87"/>
      <c r="F69" s="87" t="s">
        <v>482</v>
      </c>
      <c r="G69" s="101">
        <v>43703</v>
      </c>
      <c r="H69" s="87" t="s">
        <v>326</v>
      </c>
      <c r="I69" s="90">
        <v>8.0400000024836036</v>
      </c>
      <c r="J69" s="88" t="s">
        <v>341</v>
      </c>
      <c r="K69" s="88" t="s">
        <v>133</v>
      </c>
      <c r="L69" s="89">
        <v>2.3799999999999998E-2</v>
      </c>
      <c r="M69" s="89">
        <v>3.5100000006209005E-2</v>
      </c>
      <c r="N69" s="90">
        <v>429.01717900000006</v>
      </c>
      <c r="O69" s="102">
        <v>101.36</v>
      </c>
      <c r="P69" s="90">
        <v>0.43485182300000008</v>
      </c>
      <c r="Q69" s="91">
        <f t="shared" si="0"/>
        <v>3.4558226927169659E-5</v>
      </c>
      <c r="R69" s="91">
        <f>P69/'סכום נכסי הקרן'!$C$42</f>
        <v>3.3872796621953028E-6</v>
      </c>
    </row>
    <row r="70" spans="2:18">
      <c r="B70" s="86" t="s">
        <v>3221</v>
      </c>
      <c r="C70" s="88" t="s">
        <v>2945</v>
      </c>
      <c r="D70" s="87" t="s">
        <v>2973</v>
      </c>
      <c r="E70" s="87"/>
      <c r="F70" s="87" t="s">
        <v>482</v>
      </c>
      <c r="G70" s="101">
        <v>43740</v>
      </c>
      <c r="H70" s="87" t="s">
        <v>326</v>
      </c>
      <c r="I70" s="90">
        <v>7.9600000003184492</v>
      </c>
      <c r="J70" s="88" t="s">
        <v>341</v>
      </c>
      <c r="K70" s="88" t="s">
        <v>133</v>
      </c>
      <c r="L70" s="89">
        <v>2.4300000000000002E-2</v>
      </c>
      <c r="M70" s="89">
        <v>3.8300000001990304E-2</v>
      </c>
      <c r="N70" s="90">
        <v>6340.0378760000012</v>
      </c>
      <c r="O70" s="102">
        <v>99.06</v>
      </c>
      <c r="P70" s="90">
        <v>6.2804418250000005</v>
      </c>
      <c r="Q70" s="91">
        <f t="shared" si="0"/>
        <v>4.9911469220456173E-4</v>
      </c>
      <c r="R70" s="91">
        <f>P70/'סכום נכסי הקרן'!$C$42</f>
        <v>4.8921521626973266E-5</v>
      </c>
    </row>
    <row r="71" spans="2:18">
      <c r="B71" s="86" t="s">
        <v>3221</v>
      </c>
      <c r="C71" s="88" t="s">
        <v>2945</v>
      </c>
      <c r="D71" s="87" t="s">
        <v>2974</v>
      </c>
      <c r="E71" s="87"/>
      <c r="F71" s="87" t="s">
        <v>482</v>
      </c>
      <c r="G71" s="101">
        <v>43831</v>
      </c>
      <c r="H71" s="87" t="s">
        <v>326</v>
      </c>
      <c r="I71" s="90">
        <v>7.95000000000777</v>
      </c>
      <c r="J71" s="88" t="s">
        <v>341</v>
      </c>
      <c r="K71" s="88" t="s">
        <v>133</v>
      </c>
      <c r="L71" s="89">
        <v>2.3799999999999998E-2</v>
      </c>
      <c r="M71" s="89">
        <v>3.9699999999735815E-2</v>
      </c>
      <c r="N71" s="90">
        <v>6580.3126350000011</v>
      </c>
      <c r="O71" s="102">
        <v>97.79</v>
      </c>
      <c r="P71" s="90">
        <v>6.4348879610000012</v>
      </c>
      <c r="Q71" s="91">
        <f t="shared" si="0"/>
        <v>5.1138872288262224E-4</v>
      </c>
      <c r="R71" s="91">
        <f>P71/'סכום נכסי הקרן'!$C$42</f>
        <v>5.0124580295943022E-5</v>
      </c>
    </row>
    <row r="72" spans="2:18">
      <c r="B72" s="86" t="s">
        <v>3222</v>
      </c>
      <c r="C72" s="88" t="s">
        <v>2945</v>
      </c>
      <c r="D72" s="87">
        <v>7936</v>
      </c>
      <c r="E72" s="87"/>
      <c r="F72" s="87" t="s">
        <v>2975</v>
      </c>
      <c r="G72" s="101">
        <v>44087</v>
      </c>
      <c r="H72" s="87" t="s">
        <v>2935</v>
      </c>
      <c r="I72" s="90">
        <v>5.2499999999380904</v>
      </c>
      <c r="J72" s="88" t="s">
        <v>330</v>
      </c>
      <c r="K72" s="88" t="s">
        <v>133</v>
      </c>
      <c r="L72" s="89">
        <v>1.7947999999999999E-2</v>
      </c>
      <c r="M72" s="89">
        <v>3.0999999999814273E-2</v>
      </c>
      <c r="N72" s="90">
        <v>31006.298284000004</v>
      </c>
      <c r="O72" s="102">
        <v>104.19</v>
      </c>
      <c r="P72" s="90">
        <v>32.305462596000005</v>
      </c>
      <c r="Q72" s="91">
        <f t="shared" si="0"/>
        <v>2.5673561621006691E-3</v>
      </c>
      <c r="R72" s="91">
        <f>P72/'סכום נכסי הקרן'!$C$42</f>
        <v>2.5164350392809984E-4</v>
      </c>
    </row>
    <row r="73" spans="2:18">
      <c r="B73" s="86" t="s">
        <v>3222</v>
      </c>
      <c r="C73" s="88" t="s">
        <v>2945</v>
      </c>
      <c r="D73" s="87">
        <v>7937</v>
      </c>
      <c r="E73" s="87"/>
      <c r="F73" s="87" t="s">
        <v>2975</v>
      </c>
      <c r="G73" s="101">
        <v>44087</v>
      </c>
      <c r="H73" s="87" t="s">
        <v>2935</v>
      </c>
      <c r="I73" s="90">
        <v>6.6600000000935573</v>
      </c>
      <c r="J73" s="88" t="s">
        <v>330</v>
      </c>
      <c r="K73" s="88" t="s">
        <v>133</v>
      </c>
      <c r="L73" s="89">
        <v>7.5499999999999998E-2</v>
      </c>
      <c r="M73" s="89">
        <v>7.6000000002158993E-2</v>
      </c>
      <c r="N73" s="90">
        <v>2733.6721090000005</v>
      </c>
      <c r="O73" s="102">
        <v>101.66</v>
      </c>
      <c r="P73" s="90">
        <v>2.7790530890000005</v>
      </c>
      <c r="Q73" s="91">
        <f t="shared" si="0"/>
        <v>2.2085488024345669E-4</v>
      </c>
      <c r="R73" s="91">
        <f>P73/'סכום נכסי הקרן'!$C$42</f>
        <v>2.1647442900407787E-5</v>
      </c>
    </row>
    <row r="74" spans="2:18">
      <c r="B74" s="86" t="s">
        <v>3223</v>
      </c>
      <c r="C74" s="88" t="s">
        <v>2936</v>
      </c>
      <c r="D74" s="87">
        <v>8063</v>
      </c>
      <c r="E74" s="87"/>
      <c r="F74" s="87" t="s">
        <v>486</v>
      </c>
      <c r="G74" s="101">
        <v>44147</v>
      </c>
      <c r="H74" s="87" t="s">
        <v>131</v>
      </c>
      <c r="I74" s="90">
        <v>7.5399999999822844</v>
      </c>
      <c r="J74" s="88" t="s">
        <v>637</v>
      </c>
      <c r="K74" s="88" t="s">
        <v>133</v>
      </c>
      <c r="L74" s="89">
        <v>1.6250000000000001E-2</v>
      </c>
      <c r="M74" s="89">
        <v>3.1799999999806733E-2</v>
      </c>
      <c r="N74" s="90">
        <v>24953.085876000008</v>
      </c>
      <c r="O74" s="102">
        <v>99.53</v>
      </c>
      <c r="P74" s="90">
        <v>24.835807086000003</v>
      </c>
      <c r="Q74" s="91">
        <f t="shared" si="0"/>
        <v>1.9737331472504745E-3</v>
      </c>
      <c r="R74" s="91">
        <f>P74/'סכום נכסי הקרן'!$C$42</f>
        <v>1.9345859850888514E-4</v>
      </c>
    </row>
    <row r="75" spans="2:18">
      <c r="B75" s="86" t="s">
        <v>3223</v>
      </c>
      <c r="C75" s="88" t="s">
        <v>2936</v>
      </c>
      <c r="D75" s="87">
        <v>8145</v>
      </c>
      <c r="E75" s="87"/>
      <c r="F75" s="87" t="s">
        <v>486</v>
      </c>
      <c r="G75" s="101">
        <v>44185</v>
      </c>
      <c r="H75" s="87" t="s">
        <v>131</v>
      </c>
      <c r="I75" s="90">
        <v>7.550000000278855</v>
      </c>
      <c r="J75" s="88" t="s">
        <v>637</v>
      </c>
      <c r="K75" s="88" t="s">
        <v>133</v>
      </c>
      <c r="L75" s="89">
        <v>1.4990000000000002E-2</v>
      </c>
      <c r="M75" s="89">
        <v>3.2600000000732002E-2</v>
      </c>
      <c r="N75" s="90">
        <v>11729.949948000001</v>
      </c>
      <c r="O75" s="102">
        <v>97.83</v>
      </c>
      <c r="P75" s="90">
        <v>11.475409916000002</v>
      </c>
      <c r="Q75" s="91">
        <f t="shared" ref="Q75:Q138" si="1">IFERROR(P75/$P$10,0)</f>
        <v>9.1196540748875036E-4</v>
      </c>
      <c r="R75" s="91">
        <f>P75/'סכום נכסי הקרן'!$C$42</f>
        <v>8.9387742140892689E-5</v>
      </c>
    </row>
    <row r="76" spans="2:18">
      <c r="B76" s="86" t="s">
        <v>3224</v>
      </c>
      <c r="C76" s="88" t="s">
        <v>2936</v>
      </c>
      <c r="D76" s="87" t="s">
        <v>2976</v>
      </c>
      <c r="E76" s="87"/>
      <c r="F76" s="87" t="s">
        <v>482</v>
      </c>
      <c r="G76" s="101">
        <v>42901</v>
      </c>
      <c r="H76" s="87" t="s">
        <v>326</v>
      </c>
      <c r="I76" s="90">
        <v>0.7</v>
      </c>
      <c r="J76" s="88" t="s">
        <v>156</v>
      </c>
      <c r="K76" s="88" t="s">
        <v>133</v>
      </c>
      <c r="L76" s="89">
        <v>0.04</v>
      </c>
      <c r="M76" s="89">
        <v>6.0500000000220926E-2</v>
      </c>
      <c r="N76" s="90">
        <v>45350.613221000007</v>
      </c>
      <c r="O76" s="102">
        <v>99.81</v>
      </c>
      <c r="P76" s="90">
        <v>45.26444604000001</v>
      </c>
      <c r="Q76" s="91">
        <f t="shared" si="1"/>
        <v>3.5972230429926152E-3</v>
      </c>
      <c r="R76" s="91">
        <f>P76/'סכום נכסי הקרן'!$C$42</f>
        <v>3.5258754679712756E-4</v>
      </c>
    </row>
    <row r="77" spans="2:18">
      <c r="B77" s="86" t="s">
        <v>3225</v>
      </c>
      <c r="C77" s="88" t="s">
        <v>2936</v>
      </c>
      <c r="D77" s="87">
        <v>8224</v>
      </c>
      <c r="E77" s="87"/>
      <c r="F77" s="87" t="s">
        <v>486</v>
      </c>
      <c r="G77" s="101">
        <v>44223</v>
      </c>
      <c r="H77" s="87" t="s">
        <v>131</v>
      </c>
      <c r="I77" s="90">
        <v>12.349999999935223</v>
      </c>
      <c r="J77" s="88" t="s">
        <v>330</v>
      </c>
      <c r="K77" s="88" t="s">
        <v>133</v>
      </c>
      <c r="L77" s="89">
        <v>2.1537000000000001E-2</v>
      </c>
      <c r="M77" s="89">
        <v>4.0099999999862093E-2</v>
      </c>
      <c r="N77" s="90">
        <v>53510.665017000007</v>
      </c>
      <c r="O77" s="102">
        <v>89.43</v>
      </c>
      <c r="P77" s="90">
        <v>47.854590666000007</v>
      </c>
      <c r="Q77" s="91">
        <f t="shared" si="1"/>
        <v>3.8030651276410609E-3</v>
      </c>
      <c r="R77" s="91">
        <f>P77/'סכום נכסי הקרן'!$C$42</f>
        <v>3.7276348662248327E-4</v>
      </c>
    </row>
    <row r="78" spans="2:18">
      <c r="B78" s="86" t="s">
        <v>3225</v>
      </c>
      <c r="C78" s="88" t="s">
        <v>2936</v>
      </c>
      <c r="D78" s="87">
        <v>2963</v>
      </c>
      <c r="E78" s="87"/>
      <c r="F78" s="87" t="s">
        <v>486</v>
      </c>
      <c r="G78" s="101">
        <v>41423</v>
      </c>
      <c r="H78" s="87" t="s">
        <v>131</v>
      </c>
      <c r="I78" s="90">
        <v>2.8100000000624084</v>
      </c>
      <c r="J78" s="88" t="s">
        <v>330</v>
      </c>
      <c r="K78" s="88" t="s">
        <v>133</v>
      </c>
      <c r="L78" s="89">
        <v>0.05</v>
      </c>
      <c r="M78" s="89">
        <v>2.5200000000608083E-2</v>
      </c>
      <c r="N78" s="90">
        <v>10243.725225000002</v>
      </c>
      <c r="O78" s="102">
        <v>122.01</v>
      </c>
      <c r="P78" s="90">
        <v>12.498369062000002</v>
      </c>
      <c r="Q78" s="91">
        <f t="shared" si="1"/>
        <v>9.9326127066532398E-4</v>
      </c>
      <c r="R78" s="91">
        <f>P78/'סכום נכסי הקרן'!$C$42</f>
        <v>9.7356085671333574E-5</v>
      </c>
    </row>
    <row r="79" spans="2:18">
      <c r="B79" s="86" t="s">
        <v>3225</v>
      </c>
      <c r="C79" s="88" t="s">
        <v>2936</v>
      </c>
      <c r="D79" s="87">
        <v>2968</v>
      </c>
      <c r="E79" s="87"/>
      <c r="F79" s="87" t="s">
        <v>486</v>
      </c>
      <c r="G79" s="101">
        <v>41423</v>
      </c>
      <c r="H79" s="87" t="s">
        <v>131</v>
      </c>
      <c r="I79" s="90">
        <v>2.8100000000223897</v>
      </c>
      <c r="J79" s="88" t="s">
        <v>330</v>
      </c>
      <c r="K79" s="88" t="s">
        <v>133</v>
      </c>
      <c r="L79" s="89">
        <v>0.05</v>
      </c>
      <c r="M79" s="89">
        <v>2.5200000000696568E-2</v>
      </c>
      <c r="N79" s="90">
        <v>3294.5856450000006</v>
      </c>
      <c r="O79" s="102">
        <v>122.01</v>
      </c>
      <c r="P79" s="90">
        <v>4.0197239110000007</v>
      </c>
      <c r="Q79" s="91">
        <f t="shared" si="1"/>
        <v>3.194525669515428E-4</v>
      </c>
      <c r="R79" s="91">
        <f>P79/'סכום נכסי הקרן'!$C$42</f>
        <v>3.1311652225430503E-5</v>
      </c>
    </row>
    <row r="80" spans="2:18">
      <c r="B80" s="86" t="s">
        <v>3225</v>
      </c>
      <c r="C80" s="88" t="s">
        <v>2936</v>
      </c>
      <c r="D80" s="87">
        <v>4605</v>
      </c>
      <c r="E80" s="87"/>
      <c r="F80" s="87" t="s">
        <v>486</v>
      </c>
      <c r="G80" s="101">
        <v>42352</v>
      </c>
      <c r="H80" s="87" t="s">
        <v>131</v>
      </c>
      <c r="I80" s="90">
        <v>5.0299999998291893</v>
      </c>
      <c r="J80" s="88" t="s">
        <v>330</v>
      </c>
      <c r="K80" s="88" t="s">
        <v>133</v>
      </c>
      <c r="L80" s="89">
        <v>0.05</v>
      </c>
      <c r="M80" s="89">
        <v>2.7999999998991519E-2</v>
      </c>
      <c r="N80" s="90">
        <v>12590.647727000001</v>
      </c>
      <c r="O80" s="102">
        <v>126.01</v>
      </c>
      <c r="P80" s="90">
        <v>15.865476057000002</v>
      </c>
      <c r="Q80" s="91">
        <f t="shared" si="1"/>
        <v>1.2608495420413195E-3</v>
      </c>
      <c r="R80" s="91">
        <f>P80/'סכום נכסי הקרן'!$C$42</f>
        <v>1.2358417634809508E-4</v>
      </c>
    </row>
    <row r="81" spans="2:18">
      <c r="B81" s="86" t="s">
        <v>3225</v>
      </c>
      <c r="C81" s="88" t="s">
        <v>2936</v>
      </c>
      <c r="D81" s="87">
        <v>4606</v>
      </c>
      <c r="E81" s="87"/>
      <c r="F81" s="87" t="s">
        <v>486</v>
      </c>
      <c r="G81" s="101">
        <v>42352</v>
      </c>
      <c r="H81" s="87" t="s">
        <v>131</v>
      </c>
      <c r="I81" s="90">
        <v>6.7700000000364566</v>
      </c>
      <c r="J81" s="88" t="s">
        <v>330</v>
      </c>
      <c r="K81" s="88" t="s">
        <v>133</v>
      </c>
      <c r="L81" s="89">
        <v>4.0999999999999995E-2</v>
      </c>
      <c r="M81" s="89">
        <v>2.7900000000149618E-2</v>
      </c>
      <c r="N81" s="90">
        <v>38499.627389000008</v>
      </c>
      <c r="O81" s="102">
        <v>123.26</v>
      </c>
      <c r="P81" s="90">
        <v>47.454638451000008</v>
      </c>
      <c r="Q81" s="91">
        <f t="shared" si="1"/>
        <v>3.771280416907552E-3</v>
      </c>
      <c r="R81" s="91">
        <f>P81/'סכום נכסי הקרן'!$C$42</f>
        <v>3.6964805756811443E-4</v>
      </c>
    </row>
    <row r="82" spans="2:18">
      <c r="B82" s="86" t="s">
        <v>3225</v>
      </c>
      <c r="C82" s="88" t="s">
        <v>2936</v>
      </c>
      <c r="D82" s="87">
        <v>5150</v>
      </c>
      <c r="E82" s="87"/>
      <c r="F82" s="87" t="s">
        <v>486</v>
      </c>
      <c r="G82" s="101">
        <v>42631</v>
      </c>
      <c r="H82" s="87" t="s">
        <v>131</v>
      </c>
      <c r="I82" s="90">
        <v>6.7399999999625999</v>
      </c>
      <c r="J82" s="88" t="s">
        <v>330</v>
      </c>
      <c r="K82" s="88" t="s">
        <v>133</v>
      </c>
      <c r="L82" s="89">
        <v>4.0999999999999995E-2</v>
      </c>
      <c r="M82" s="89">
        <v>3.0400000000057541E-2</v>
      </c>
      <c r="N82" s="90">
        <v>11424.793190000002</v>
      </c>
      <c r="O82" s="102">
        <v>121.7</v>
      </c>
      <c r="P82" s="90">
        <v>13.903973098000002</v>
      </c>
      <c r="Q82" s="91">
        <f t="shared" si="1"/>
        <v>1.1049664094657508E-3</v>
      </c>
      <c r="R82" s="91">
        <f>P82/'סכום נכסי הקרן'!$C$42</f>
        <v>1.0830504279285502E-4</v>
      </c>
    </row>
    <row r="83" spans="2:18">
      <c r="B83" s="86" t="s">
        <v>3226</v>
      </c>
      <c r="C83" s="88" t="s">
        <v>2945</v>
      </c>
      <c r="D83" s="87" t="s">
        <v>2977</v>
      </c>
      <c r="E83" s="87"/>
      <c r="F83" s="87" t="s">
        <v>482</v>
      </c>
      <c r="G83" s="101">
        <v>42033</v>
      </c>
      <c r="H83" s="87" t="s">
        <v>326</v>
      </c>
      <c r="I83" s="90">
        <v>3.6700000002869539</v>
      </c>
      <c r="J83" s="88" t="s">
        <v>341</v>
      </c>
      <c r="K83" s="88" t="s">
        <v>133</v>
      </c>
      <c r="L83" s="89">
        <v>5.0999999999999997E-2</v>
      </c>
      <c r="M83" s="89">
        <v>2.8500000001304336E-2</v>
      </c>
      <c r="N83" s="90">
        <v>2498.9323890000005</v>
      </c>
      <c r="O83" s="102">
        <v>122.72</v>
      </c>
      <c r="P83" s="90">
        <v>3.0666899360000008</v>
      </c>
      <c r="Q83" s="91">
        <f t="shared" si="1"/>
        <v>2.4371374596618723E-4</v>
      </c>
      <c r="R83" s="91">
        <f>P83/'סכום נכסי הקרן'!$C$42</f>
        <v>2.388799103751674E-5</v>
      </c>
    </row>
    <row r="84" spans="2:18">
      <c r="B84" s="86" t="s">
        <v>3226</v>
      </c>
      <c r="C84" s="88" t="s">
        <v>2945</v>
      </c>
      <c r="D84" s="87" t="s">
        <v>2978</v>
      </c>
      <c r="E84" s="87"/>
      <c r="F84" s="87" t="s">
        <v>482</v>
      </c>
      <c r="G84" s="101">
        <v>42054</v>
      </c>
      <c r="H84" s="87" t="s">
        <v>326</v>
      </c>
      <c r="I84" s="90">
        <v>3.6699999998593573</v>
      </c>
      <c r="J84" s="88" t="s">
        <v>341</v>
      </c>
      <c r="K84" s="88" t="s">
        <v>133</v>
      </c>
      <c r="L84" s="89">
        <v>5.0999999999999997E-2</v>
      </c>
      <c r="M84" s="89">
        <v>2.8499999998759042E-2</v>
      </c>
      <c r="N84" s="90">
        <v>4881.4411490000011</v>
      </c>
      <c r="O84" s="102">
        <v>123.81</v>
      </c>
      <c r="P84" s="90">
        <v>6.0437125550000008</v>
      </c>
      <c r="Q84" s="91">
        <f t="shared" si="1"/>
        <v>4.8030151631277474E-4</v>
      </c>
      <c r="R84" s="91">
        <f>P84/'סכום נכסי הקרן'!$C$42</f>
        <v>4.707751822327283E-5</v>
      </c>
    </row>
    <row r="85" spans="2:18">
      <c r="B85" s="86" t="s">
        <v>3226</v>
      </c>
      <c r="C85" s="88" t="s">
        <v>2945</v>
      </c>
      <c r="D85" s="87" t="s">
        <v>2979</v>
      </c>
      <c r="E85" s="87"/>
      <c r="F85" s="87" t="s">
        <v>482</v>
      </c>
      <c r="G85" s="101">
        <v>42565</v>
      </c>
      <c r="H85" s="87" t="s">
        <v>326</v>
      </c>
      <c r="I85" s="90">
        <v>3.6699999998636361</v>
      </c>
      <c r="J85" s="88" t="s">
        <v>341</v>
      </c>
      <c r="K85" s="88" t="s">
        <v>133</v>
      </c>
      <c r="L85" s="89">
        <v>5.0999999999999997E-2</v>
      </c>
      <c r="M85" s="89">
        <v>2.8499999999257421E-2</v>
      </c>
      <c r="N85" s="90">
        <v>5958.2330450000009</v>
      </c>
      <c r="O85" s="102">
        <v>124.31</v>
      </c>
      <c r="P85" s="90">
        <v>7.4066799030000023</v>
      </c>
      <c r="Q85" s="91">
        <f t="shared" si="1"/>
        <v>5.8861826334066216E-4</v>
      </c>
      <c r="R85" s="91">
        <f>P85/'סכום נכסי הקרן'!$C$42</f>
        <v>5.7694356727630833E-5</v>
      </c>
    </row>
    <row r="86" spans="2:18">
      <c r="B86" s="86" t="s">
        <v>3226</v>
      </c>
      <c r="C86" s="88" t="s">
        <v>2945</v>
      </c>
      <c r="D86" s="87" t="s">
        <v>2980</v>
      </c>
      <c r="E86" s="87"/>
      <c r="F86" s="87" t="s">
        <v>482</v>
      </c>
      <c r="G86" s="101">
        <v>40570</v>
      </c>
      <c r="H86" s="87" t="s">
        <v>326</v>
      </c>
      <c r="I86" s="90">
        <v>3.690000000024495</v>
      </c>
      <c r="J86" s="88" t="s">
        <v>341</v>
      </c>
      <c r="K86" s="88" t="s">
        <v>133</v>
      </c>
      <c r="L86" s="89">
        <v>5.0999999999999997E-2</v>
      </c>
      <c r="M86" s="89">
        <v>2.5100000000159089E-2</v>
      </c>
      <c r="N86" s="90">
        <v>30210.884537000005</v>
      </c>
      <c r="O86" s="102">
        <v>131.08000000000001</v>
      </c>
      <c r="P86" s="90">
        <v>39.600428487000002</v>
      </c>
      <c r="Q86" s="91">
        <f t="shared" si="1"/>
        <v>3.1470963709559975E-3</v>
      </c>
      <c r="R86" s="91">
        <f>P86/'סכום נכסי הקרן'!$C$42</f>
        <v>3.084676640029507E-4</v>
      </c>
    </row>
    <row r="87" spans="2:18">
      <c r="B87" s="86" t="s">
        <v>3226</v>
      </c>
      <c r="C87" s="88" t="s">
        <v>2945</v>
      </c>
      <c r="D87" s="87" t="s">
        <v>2981</v>
      </c>
      <c r="E87" s="87"/>
      <c r="F87" s="87" t="s">
        <v>482</v>
      </c>
      <c r="G87" s="101">
        <v>41207</v>
      </c>
      <c r="H87" s="87" t="s">
        <v>326</v>
      </c>
      <c r="I87" s="90">
        <v>3.6900000008339897</v>
      </c>
      <c r="J87" s="88" t="s">
        <v>341</v>
      </c>
      <c r="K87" s="88" t="s">
        <v>133</v>
      </c>
      <c r="L87" s="89">
        <v>5.0999999999999997E-2</v>
      </c>
      <c r="M87" s="89">
        <v>2.5000000009266544E-2</v>
      </c>
      <c r="N87" s="90">
        <v>429.42729500000007</v>
      </c>
      <c r="O87" s="102">
        <v>125.65</v>
      </c>
      <c r="P87" s="90">
        <v>0.53957539500000007</v>
      </c>
      <c r="Q87" s="91">
        <f t="shared" si="1"/>
        <v>4.2880742263157544E-5</v>
      </c>
      <c r="R87" s="91">
        <f>P87/'סכום נכסי הקרן'!$C$42</f>
        <v>4.2030242602995758E-6</v>
      </c>
    </row>
    <row r="88" spans="2:18">
      <c r="B88" s="86" t="s">
        <v>3226</v>
      </c>
      <c r="C88" s="88" t="s">
        <v>2945</v>
      </c>
      <c r="D88" s="87" t="s">
        <v>2982</v>
      </c>
      <c r="E88" s="87"/>
      <c r="F88" s="87" t="s">
        <v>482</v>
      </c>
      <c r="G88" s="101">
        <v>41239</v>
      </c>
      <c r="H88" s="87" t="s">
        <v>326</v>
      </c>
      <c r="I88" s="90">
        <v>3.6700000002166169</v>
      </c>
      <c r="J88" s="88" t="s">
        <v>341</v>
      </c>
      <c r="K88" s="88" t="s">
        <v>133</v>
      </c>
      <c r="L88" s="89">
        <v>5.0999999999999997E-2</v>
      </c>
      <c r="M88" s="89">
        <v>2.8500000002336056E-2</v>
      </c>
      <c r="N88" s="90">
        <v>3787.0211550000008</v>
      </c>
      <c r="O88" s="102">
        <v>124.34</v>
      </c>
      <c r="P88" s="90">
        <v>4.7087823940000009</v>
      </c>
      <c r="Q88" s="91">
        <f t="shared" si="1"/>
        <v>3.742129201618024E-4</v>
      </c>
      <c r="R88" s="91">
        <f>P88/'סכום נכסי הקרן'!$C$42</f>
        <v>3.6679075476474455E-5</v>
      </c>
    </row>
    <row r="89" spans="2:18">
      <c r="B89" s="86" t="s">
        <v>3226</v>
      </c>
      <c r="C89" s="88" t="s">
        <v>2945</v>
      </c>
      <c r="D89" s="87" t="s">
        <v>2983</v>
      </c>
      <c r="E89" s="87"/>
      <c r="F89" s="87" t="s">
        <v>482</v>
      </c>
      <c r="G89" s="101">
        <v>41269</v>
      </c>
      <c r="H89" s="87" t="s">
        <v>326</v>
      </c>
      <c r="I89" s="90">
        <v>3.6899999989033341</v>
      </c>
      <c r="J89" s="88" t="s">
        <v>341</v>
      </c>
      <c r="K89" s="88" t="s">
        <v>133</v>
      </c>
      <c r="L89" s="89">
        <v>5.0999999999999997E-2</v>
      </c>
      <c r="M89" s="89">
        <v>2.5099999992561076E-2</v>
      </c>
      <c r="N89" s="90">
        <v>1031.0361880000003</v>
      </c>
      <c r="O89" s="102">
        <v>126.47</v>
      </c>
      <c r="P89" s="90">
        <v>1.303951547</v>
      </c>
      <c r="Q89" s="91">
        <f t="shared" si="1"/>
        <v>1.0362668633278313E-4</v>
      </c>
      <c r="R89" s="91">
        <f>P89/'סכום נכסי הקרן'!$C$42</f>
        <v>1.015713473424073E-5</v>
      </c>
    </row>
    <row r="90" spans="2:18">
      <c r="B90" s="86" t="s">
        <v>3226</v>
      </c>
      <c r="C90" s="88" t="s">
        <v>2945</v>
      </c>
      <c r="D90" s="87" t="s">
        <v>2984</v>
      </c>
      <c r="E90" s="87"/>
      <c r="F90" s="87" t="s">
        <v>482</v>
      </c>
      <c r="G90" s="101">
        <v>41298</v>
      </c>
      <c r="H90" s="87" t="s">
        <v>326</v>
      </c>
      <c r="I90" s="90">
        <v>3.6699999994233399</v>
      </c>
      <c r="J90" s="88" t="s">
        <v>341</v>
      </c>
      <c r="K90" s="88" t="s">
        <v>133</v>
      </c>
      <c r="L90" s="89">
        <v>5.0999999999999997E-2</v>
      </c>
      <c r="M90" s="89">
        <v>2.8499999994233395E-2</v>
      </c>
      <c r="N90" s="90">
        <v>2086.2900240000004</v>
      </c>
      <c r="O90" s="102">
        <v>124.68</v>
      </c>
      <c r="P90" s="90">
        <v>2.6011864500000006</v>
      </c>
      <c r="Q90" s="91">
        <f t="shared" si="1"/>
        <v>2.0671959243224528E-4</v>
      </c>
      <c r="R90" s="91">
        <f>P90/'סכום נכסי הקרן'!$C$42</f>
        <v>2.0261950148621085E-5</v>
      </c>
    </row>
    <row r="91" spans="2:18">
      <c r="B91" s="86" t="s">
        <v>3226</v>
      </c>
      <c r="C91" s="88" t="s">
        <v>2945</v>
      </c>
      <c r="D91" s="87" t="s">
        <v>2985</v>
      </c>
      <c r="E91" s="87"/>
      <c r="F91" s="87" t="s">
        <v>482</v>
      </c>
      <c r="G91" s="101">
        <v>41330</v>
      </c>
      <c r="H91" s="87" t="s">
        <v>326</v>
      </c>
      <c r="I91" s="90">
        <v>3.6699999995296704</v>
      </c>
      <c r="J91" s="88" t="s">
        <v>341</v>
      </c>
      <c r="K91" s="88" t="s">
        <v>133</v>
      </c>
      <c r="L91" s="89">
        <v>5.0999999999999997E-2</v>
      </c>
      <c r="M91" s="89">
        <v>2.8499999996286871E-2</v>
      </c>
      <c r="N91" s="90">
        <v>3234.1052120000004</v>
      </c>
      <c r="O91" s="102">
        <v>124.91</v>
      </c>
      <c r="P91" s="90">
        <v>4.0397210700000006</v>
      </c>
      <c r="Q91" s="91">
        <f t="shared" si="1"/>
        <v>3.2104176658707175E-4</v>
      </c>
      <c r="R91" s="91">
        <f>P91/'סכום נכסי הקרן'!$C$42</f>
        <v>3.1467420159240877E-5</v>
      </c>
    </row>
    <row r="92" spans="2:18">
      <c r="B92" s="86" t="s">
        <v>3226</v>
      </c>
      <c r="C92" s="88" t="s">
        <v>2945</v>
      </c>
      <c r="D92" s="87" t="s">
        <v>2986</v>
      </c>
      <c r="E92" s="87"/>
      <c r="F92" s="87" t="s">
        <v>482</v>
      </c>
      <c r="G92" s="101">
        <v>41389</v>
      </c>
      <c r="H92" s="87" t="s">
        <v>326</v>
      </c>
      <c r="I92" s="90">
        <v>3.6900000006996887</v>
      </c>
      <c r="J92" s="88" t="s">
        <v>341</v>
      </c>
      <c r="K92" s="88" t="s">
        <v>133</v>
      </c>
      <c r="L92" s="89">
        <v>5.0999999999999997E-2</v>
      </c>
      <c r="M92" s="89">
        <v>2.5100000004198139E-2</v>
      </c>
      <c r="N92" s="90">
        <v>1415.616405</v>
      </c>
      <c r="O92" s="102">
        <v>126.2</v>
      </c>
      <c r="P92" s="90">
        <v>1.7865079750000001</v>
      </c>
      <c r="Q92" s="91">
        <f t="shared" si="1"/>
        <v>1.4197605883613449E-4</v>
      </c>
      <c r="R92" s="91">
        <f>P92/'סכום נכסי הקרן'!$C$42</f>
        <v>1.3916009569234838E-5</v>
      </c>
    </row>
    <row r="93" spans="2:18">
      <c r="B93" s="86" t="s">
        <v>3226</v>
      </c>
      <c r="C93" s="88" t="s">
        <v>2945</v>
      </c>
      <c r="D93" s="87" t="s">
        <v>2987</v>
      </c>
      <c r="E93" s="87"/>
      <c r="F93" s="87" t="s">
        <v>482</v>
      </c>
      <c r="G93" s="101">
        <v>41422</v>
      </c>
      <c r="H93" s="87" t="s">
        <v>326</v>
      </c>
      <c r="I93" s="90">
        <v>3.6799999992019266</v>
      </c>
      <c r="J93" s="88" t="s">
        <v>341</v>
      </c>
      <c r="K93" s="88" t="s">
        <v>133</v>
      </c>
      <c r="L93" s="89">
        <v>5.0999999999999997E-2</v>
      </c>
      <c r="M93" s="89">
        <v>2.5099999997851334E-2</v>
      </c>
      <c r="N93" s="90">
        <v>518.47602300000017</v>
      </c>
      <c r="O93" s="102">
        <v>125.67</v>
      </c>
      <c r="P93" s="90">
        <v>0.65156881400000011</v>
      </c>
      <c r="Q93" s="91">
        <f t="shared" si="1"/>
        <v>5.178100157781516E-5</v>
      </c>
      <c r="R93" s="91">
        <f>P93/'סכום נכסי הקרן'!$C$42</f>
        <v>5.0753973547971402E-6</v>
      </c>
    </row>
    <row r="94" spans="2:18">
      <c r="B94" s="86" t="s">
        <v>3226</v>
      </c>
      <c r="C94" s="88" t="s">
        <v>2945</v>
      </c>
      <c r="D94" s="87" t="s">
        <v>2988</v>
      </c>
      <c r="E94" s="87"/>
      <c r="F94" s="87" t="s">
        <v>482</v>
      </c>
      <c r="G94" s="101">
        <v>41450</v>
      </c>
      <c r="H94" s="87" t="s">
        <v>326</v>
      </c>
      <c r="I94" s="90">
        <v>3.6800000013803214</v>
      </c>
      <c r="J94" s="88" t="s">
        <v>341</v>
      </c>
      <c r="K94" s="88" t="s">
        <v>133</v>
      </c>
      <c r="L94" s="89">
        <v>5.0999999999999997E-2</v>
      </c>
      <c r="M94" s="89">
        <v>2.5200000006715073E-2</v>
      </c>
      <c r="N94" s="90">
        <v>854.14938800000016</v>
      </c>
      <c r="O94" s="102">
        <v>125.53</v>
      </c>
      <c r="P94" s="90">
        <v>1.0722137640000002</v>
      </c>
      <c r="Q94" s="91">
        <f t="shared" si="1"/>
        <v>8.5210190255421178E-5</v>
      </c>
      <c r="R94" s="91">
        <f>P94/'סכום נכסי הקרן'!$C$42</f>
        <v>8.3520125344468766E-6</v>
      </c>
    </row>
    <row r="95" spans="2:18">
      <c r="B95" s="86" t="s">
        <v>3226</v>
      </c>
      <c r="C95" s="88" t="s">
        <v>2945</v>
      </c>
      <c r="D95" s="87" t="s">
        <v>2989</v>
      </c>
      <c r="E95" s="87"/>
      <c r="F95" s="87" t="s">
        <v>482</v>
      </c>
      <c r="G95" s="101">
        <v>41480</v>
      </c>
      <c r="H95" s="87" t="s">
        <v>326</v>
      </c>
      <c r="I95" s="90">
        <v>3.6799999998283703</v>
      </c>
      <c r="J95" s="88" t="s">
        <v>341</v>
      </c>
      <c r="K95" s="88" t="s">
        <v>133</v>
      </c>
      <c r="L95" s="89">
        <v>5.0999999999999997E-2</v>
      </c>
      <c r="M95" s="89">
        <v>2.5799999995065638E-2</v>
      </c>
      <c r="N95" s="90">
        <v>750.11138100000016</v>
      </c>
      <c r="O95" s="102">
        <v>124.28</v>
      </c>
      <c r="P95" s="90">
        <v>0.93223843700000009</v>
      </c>
      <c r="Q95" s="91">
        <f t="shared" si="1"/>
        <v>7.4086173156220057E-5</v>
      </c>
      <c r="R95" s="91">
        <f>P95/'סכום נכסי הקרן'!$C$42</f>
        <v>7.2616742783365011E-6</v>
      </c>
    </row>
    <row r="96" spans="2:18">
      <c r="B96" s="86" t="s">
        <v>3226</v>
      </c>
      <c r="C96" s="88" t="s">
        <v>2945</v>
      </c>
      <c r="D96" s="87" t="s">
        <v>2990</v>
      </c>
      <c r="E96" s="87"/>
      <c r="F96" s="87" t="s">
        <v>482</v>
      </c>
      <c r="G96" s="101">
        <v>41512</v>
      </c>
      <c r="H96" s="87" t="s">
        <v>326</v>
      </c>
      <c r="I96" s="90">
        <v>3.6300000004576369</v>
      </c>
      <c r="J96" s="88" t="s">
        <v>341</v>
      </c>
      <c r="K96" s="88" t="s">
        <v>133</v>
      </c>
      <c r="L96" s="89">
        <v>5.0999999999999997E-2</v>
      </c>
      <c r="M96" s="89">
        <v>3.5800000005291432E-2</v>
      </c>
      <c r="N96" s="90">
        <v>2338.6081310000004</v>
      </c>
      <c r="O96" s="102">
        <v>119.6</v>
      </c>
      <c r="P96" s="90">
        <v>2.7969754440000005</v>
      </c>
      <c r="Q96" s="91">
        <f t="shared" si="1"/>
        <v>2.222791925687135E-4</v>
      </c>
      <c r="R96" s="91">
        <f>P96/'סכום נכסי הקרן'!$C$42</f>
        <v>2.1787049141842684E-5</v>
      </c>
    </row>
    <row r="97" spans="2:18">
      <c r="B97" s="86" t="s">
        <v>3226</v>
      </c>
      <c r="C97" s="88" t="s">
        <v>2945</v>
      </c>
      <c r="D97" s="87" t="s">
        <v>2991</v>
      </c>
      <c r="E97" s="87"/>
      <c r="F97" s="87" t="s">
        <v>482</v>
      </c>
      <c r="G97" s="101">
        <v>40871</v>
      </c>
      <c r="H97" s="87" t="s">
        <v>326</v>
      </c>
      <c r="I97" s="90">
        <v>3.6599999987158673</v>
      </c>
      <c r="J97" s="88" t="s">
        <v>341</v>
      </c>
      <c r="K97" s="88" t="s">
        <v>133</v>
      </c>
      <c r="L97" s="89">
        <v>5.1879999999999996E-2</v>
      </c>
      <c r="M97" s="89">
        <v>2.8499999991974171E-2</v>
      </c>
      <c r="N97" s="90">
        <v>1176.9307480000002</v>
      </c>
      <c r="O97" s="102">
        <v>127.04</v>
      </c>
      <c r="P97" s="90">
        <v>1.4951728120000003</v>
      </c>
      <c r="Q97" s="91">
        <f t="shared" si="1"/>
        <v>1.1882328324154313E-4</v>
      </c>
      <c r="R97" s="91">
        <f>P97/'סכום נכסי הקרן'!$C$42</f>
        <v>1.1646653387848304E-5</v>
      </c>
    </row>
    <row r="98" spans="2:18">
      <c r="B98" s="86" t="s">
        <v>3226</v>
      </c>
      <c r="C98" s="88" t="s">
        <v>2945</v>
      </c>
      <c r="D98" s="87" t="s">
        <v>2992</v>
      </c>
      <c r="E98" s="87"/>
      <c r="F98" s="87" t="s">
        <v>482</v>
      </c>
      <c r="G98" s="101">
        <v>41547</v>
      </c>
      <c r="H98" s="87" t="s">
        <v>326</v>
      </c>
      <c r="I98" s="90">
        <v>3.6299999992802814</v>
      </c>
      <c r="J98" s="88" t="s">
        <v>341</v>
      </c>
      <c r="K98" s="88" t="s">
        <v>133</v>
      </c>
      <c r="L98" s="89">
        <v>5.0999999999999997E-2</v>
      </c>
      <c r="M98" s="89">
        <v>3.5799999995006035E-2</v>
      </c>
      <c r="N98" s="90">
        <v>1711.1801280000002</v>
      </c>
      <c r="O98" s="102">
        <v>119.36</v>
      </c>
      <c r="P98" s="90">
        <v>2.0424646690000001</v>
      </c>
      <c r="Q98" s="91">
        <f t="shared" si="1"/>
        <v>1.6231726254492087E-4</v>
      </c>
      <c r="R98" s="91">
        <f>P98/'סכום נכסי הקרן'!$C$42</f>
        <v>1.5909785053508125E-5</v>
      </c>
    </row>
    <row r="99" spans="2:18">
      <c r="B99" s="86" t="s">
        <v>3226</v>
      </c>
      <c r="C99" s="88" t="s">
        <v>2945</v>
      </c>
      <c r="D99" s="87" t="s">
        <v>2993</v>
      </c>
      <c r="E99" s="87"/>
      <c r="F99" s="87" t="s">
        <v>482</v>
      </c>
      <c r="G99" s="101">
        <v>41571</v>
      </c>
      <c r="H99" s="87" t="s">
        <v>326</v>
      </c>
      <c r="I99" s="90">
        <v>3.6800000006994673</v>
      </c>
      <c r="J99" s="88" t="s">
        <v>341</v>
      </c>
      <c r="K99" s="88" t="s">
        <v>133</v>
      </c>
      <c r="L99" s="89">
        <v>5.0999999999999997E-2</v>
      </c>
      <c r="M99" s="89">
        <v>2.6500000005828896E-2</v>
      </c>
      <c r="N99" s="90">
        <v>834.36327300000016</v>
      </c>
      <c r="O99" s="102">
        <v>123.37</v>
      </c>
      <c r="P99" s="90">
        <v>1.0293539960000002</v>
      </c>
      <c r="Q99" s="91">
        <f t="shared" si="1"/>
        <v>8.1804070031820679E-5</v>
      </c>
      <c r="R99" s="91">
        <f>P99/'סכום נכסי הקרן'!$C$42</f>
        <v>8.0181562349119216E-6</v>
      </c>
    </row>
    <row r="100" spans="2:18">
      <c r="B100" s="86" t="s">
        <v>3226</v>
      </c>
      <c r="C100" s="88" t="s">
        <v>2945</v>
      </c>
      <c r="D100" s="87" t="s">
        <v>2994</v>
      </c>
      <c r="E100" s="87"/>
      <c r="F100" s="87" t="s">
        <v>482</v>
      </c>
      <c r="G100" s="101">
        <v>41597</v>
      </c>
      <c r="H100" s="87" t="s">
        <v>326</v>
      </c>
      <c r="I100" s="90">
        <v>3.6799999922975051</v>
      </c>
      <c r="J100" s="88" t="s">
        <v>341</v>
      </c>
      <c r="K100" s="88" t="s">
        <v>133</v>
      </c>
      <c r="L100" s="89">
        <v>5.0999999999999997E-2</v>
      </c>
      <c r="M100" s="89">
        <v>2.6699999942986438E-2</v>
      </c>
      <c r="N100" s="90">
        <v>215.48225500000004</v>
      </c>
      <c r="O100" s="102">
        <v>122.91</v>
      </c>
      <c r="P100" s="90">
        <v>0.26484925300000001</v>
      </c>
      <c r="Q100" s="91">
        <f t="shared" si="1"/>
        <v>2.1047906672028299E-5</v>
      </c>
      <c r="R100" s="91">
        <f>P100/'סכום נכסי הקרן'!$C$42</f>
        <v>2.0630441009661312E-6</v>
      </c>
    </row>
    <row r="101" spans="2:18">
      <c r="B101" s="86" t="s">
        <v>3226</v>
      </c>
      <c r="C101" s="88" t="s">
        <v>2945</v>
      </c>
      <c r="D101" s="87" t="s">
        <v>2995</v>
      </c>
      <c r="E101" s="87"/>
      <c r="F101" s="87" t="s">
        <v>482</v>
      </c>
      <c r="G101" s="101">
        <v>41630</v>
      </c>
      <c r="H101" s="87" t="s">
        <v>326</v>
      </c>
      <c r="I101" s="90">
        <v>3.6699999996938466</v>
      </c>
      <c r="J101" s="88" t="s">
        <v>341</v>
      </c>
      <c r="K101" s="88" t="s">
        <v>133</v>
      </c>
      <c r="L101" s="89">
        <v>5.0999999999999997E-2</v>
      </c>
      <c r="M101" s="89">
        <v>2.8499999998003345E-2</v>
      </c>
      <c r="N101" s="90">
        <v>2451.4924250000004</v>
      </c>
      <c r="O101" s="102">
        <v>122.58</v>
      </c>
      <c r="P101" s="90">
        <v>3.005039576000001</v>
      </c>
      <c r="Q101" s="91">
        <f t="shared" si="1"/>
        <v>2.3881431351969684E-4</v>
      </c>
      <c r="R101" s="91">
        <f>P101/'סכום נכסי הקרן'!$C$42</f>
        <v>2.3407765361666193E-5</v>
      </c>
    </row>
    <row r="102" spans="2:18">
      <c r="B102" s="86" t="s">
        <v>3226</v>
      </c>
      <c r="C102" s="88" t="s">
        <v>2945</v>
      </c>
      <c r="D102" s="87" t="s">
        <v>2996</v>
      </c>
      <c r="E102" s="87"/>
      <c r="F102" s="87" t="s">
        <v>482</v>
      </c>
      <c r="G102" s="101">
        <v>41666</v>
      </c>
      <c r="H102" s="87" t="s">
        <v>326</v>
      </c>
      <c r="I102" s="90">
        <v>3.6700000021697483</v>
      </c>
      <c r="J102" s="88" t="s">
        <v>341</v>
      </c>
      <c r="K102" s="88" t="s">
        <v>133</v>
      </c>
      <c r="L102" s="89">
        <v>5.0999999999999997E-2</v>
      </c>
      <c r="M102" s="89">
        <v>2.8500000022386288E-2</v>
      </c>
      <c r="N102" s="90">
        <v>474.1671510000001</v>
      </c>
      <c r="O102" s="102">
        <v>122.47</v>
      </c>
      <c r="P102" s="90">
        <v>0.58071252200000012</v>
      </c>
      <c r="Q102" s="91">
        <f t="shared" si="1"/>
        <v>4.6149962017579044E-5</v>
      </c>
      <c r="R102" s="91">
        <f>P102/'סכום נכסי הקרן'!$C$42</f>
        <v>4.5234620422707585E-6</v>
      </c>
    </row>
    <row r="103" spans="2:18">
      <c r="B103" s="86" t="s">
        <v>3226</v>
      </c>
      <c r="C103" s="88" t="s">
        <v>2945</v>
      </c>
      <c r="D103" s="87" t="s">
        <v>2997</v>
      </c>
      <c r="E103" s="87"/>
      <c r="F103" s="87" t="s">
        <v>482</v>
      </c>
      <c r="G103" s="101">
        <v>41696</v>
      </c>
      <c r="H103" s="87" t="s">
        <v>326</v>
      </c>
      <c r="I103" s="90">
        <v>3.6699999987550407</v>
      </c>
      <c r="J103" s="88" t="s">
        <v>341</v>
      </c>
      <c r="K103" s="88" t="s">
        <v>133</v>
      </c>
      <c r="L103" s="89">
        <v>5.0999999999999997E-2</v>
      </c>
      <c r="M103" s="89">
        <v>2.849999999110743E-2</v>
      </c>
      <c r="N103" s="90">
        <v>456.38570700000014</v>
      </c>
      <c r="O103" s="102">
        <v>123.2</v>
      </c>
      <c r="P103" s="90">
        <v>0.56226721000000013</v>
      </c>
      <c r="Q103" s="91">
        <f t="shared" si="1"/>
        <v>4.4684089635026229E-5</v>
      </c>
      <c r="R103" s="91">
        <f>P103/'סכום נכסי הקרן'!$C$42</f>
        <v>4.3797822256164157E-6</v>
      </c>
    </row>
    <row r="104" spans="2:18">
      <c r="B104" s="86" t="s">
        <v>3226</v>
      </c>
      <c r="C104" s="88" t="s">
        <v>2945</v>
      </c>
      <c r="D104" s="87" t="s">
        <v>2998</v>
      </c>
      <c r="E104" s="87"/>
      <c r="F104" s="87" t="s">
        <v>482</v>
      </c>
      <c r="G104" s="101">
        <v>41725</v>
      </c>
      <c r="H104" s="87" t="s">
        <v>326</v>
      </c>
      <c r="I104" s="90">
        <v>3.6700000004367381</v>
      </c>
      <c r="J104" s="88" t="s">
        <v>341</v>
      </c>
      <c r="K104" s="88" t="s">
        <v>133</v>
      </c>
      <c r="L104" s="89">
        <v>5.0999999999999997E-2</v>
      </c>
      <c r="M104" s="89">
        <v>2.850000000846737E-2</v>
      </c>
      <c r="N104" s="90">
        <v>908.90607200000011</v>
      </c>
      <c r="O104" s="102">
        <v>123.44</v>
      </c>
      <c r="P104" s="90">
        <v>1.1219536530000003</v>
      </c>
      <c r="Q104" s="91">
        <f t="shared" si="1"/>
        <v>8.9163082437258097E-5</v>
      </c>
      <c r="R104" s="91">
        <f>P104/'סכום נכסי הקרן'!$C$42</f>
        <v>8.7394615584551121E-6</v>
      </c>
    </row>
    <row r="105" spans="2:18">
      <c r="B105" s="86" t="s">
        <v>3226</v>
      </c>
      <c r="C105" s="88" t="s">
        <v>2945</v>
      </c>
      <c r="D105" s="87" t="s">
        <v>2999</v>
      </c>
      <c r="E105" s="87"/>
      <c r="F105" s="87" t="s">
        <v>482</v>
      </c>
      <c r="G105" s="101">
        <v>41787</v>
      </c>
      <c r="H105" s="87" t="s">
        <v>326</v>
      </c>
      <c r="I105" s="90">
        <v>3.6700000028993816</v>
      </c>
      <c r="J105" s="88" t="s">
        <v>341</v>
      </c>
      <c r="K105" s="88" t="s">
        <v>133</v>
      </c>
      <c r="L105" s="89">
        <v>5.0999999999999997E-2</v>
      </c>
      <c r="M105" s="89">
        <v>2.8500000017055185E-2</v>
      </c>
      <c r="N105" s="90">
        <v>572.21728600000006</v>
      </c>
      <c r="O105" s="102">
        <v>122.96</v>
      </c>
      <c r="P105" s="90">
        <v>0.70359838800000007</v>
      </c>
      <c r="Q105" s="91">
        <f t="shared" si="1"/>
        <v>5.5915857936037137E-5</v>
      </c>
      <c r="R105" s="91">
        <f>P105/'סכום נכסי הקרן'!$C$42</f>
        <v>5.4806818874157034E-6</v>
      </c>
    </row>
    <row r="106" spans="2:18">
      <c r="B106" s="86" t="s">
        <v>3226</v>
      </c>
      <c r="C106" s="88" t="s">
        <v>2945</v>
      </c>
      <c r="D106" s="87" t="s">
        <v>3000</v>
      </c>
      <c r="E106" s="87"/>
      <c r="F106" s="87" t="s">
        <v>482</v>
      </c>
      <c r="G106" s="101">
        <v>41815</v>
      </c>
      <c r="H106" s="87" t="s">
        <v>326</v>
      </c>
      <c r="I106" s="90">
        <v>3.6699999987348657</v>
      </c>
      <c r="J106" s="88" t="s">
        <v>341</v>
      </c>
      <c r="K106" s="88" t="s">
        <v>133</v>
      </c>
      <c r="L106" s="89">
        <v>5.0999999999999997E-2</v>
      </c>
      <c r="M106" s="89">
        <v>2.8499999987348656E-2</v>
      </c>
      <c r="N106" s="90">
        <v>321.73138100000006</v>
      </c>
      <c r="O106" s="102">
        <v>122.84</v>
      </c>
      <c r="P106" s="90">
        <v>0.39521485000000006</v>
      </c>
      <c r="Q106" s="91">
        <f t="shared" si="1"/>
        <v>3.1408226317329523E-5</v>
      </c>
      <c r="R106" s="91">
        <f>P106/'סכום נכסי הקרן'!$C$42</f>
        <v>3.0785273345917818E-6</v>
      </c>
    </row>
    <row r="107" spans="2:18">
      <c r="B107" s="86" t="s">
        <v>3226</v>
      </c>
      <c r="C107" s="88" t="s">
        <v>2945</v>
      </c>
      <c r="D107" s="87" t="s">
        <v>3001</v>
      </c>
      <c r="E107" s="87"/>
      <c r="F107" s="87" t="s">
        <v>482</v>
      </c>
      <c r="G107" s="101">
        <v>41836</v>
      </c>
      <c r="H107" s="87" t="s">
        <v>326</v>
      </c>
      <c r="I107" s="90">
        <v>3.6700000006146052</v>
      </c>
      <c r="J107" s="88" t="s">
        <v>341</v>
      </c>
      <c r="K107" s="88" t="s">
        <v>133</v>
      </c>
      <c r="L107" s="89">
        <v>5.0999999999999997E-2</v>
      </c>
      <c r="M107" s="89">
        <v>2.850000000512171E-2</v>
      </c>
      <c r="N107" s="90">
        <v>956.46967100000006</v>
      </c>
      <c r="O107" s="102">
        <v>122.48</v>
      </c>
      <c r="P107" s="90">
        <v>1.1714840840000003</v>
      </c>
      <c r="Q107" s="91">
        <f t="shared" si="1"/>
        <v>9.3099328725682929E-5</v>
      </c>
      <c r="R107" s="91">
        <f>P107/'סכום נכסי הקרן'!$C$42</f>
        <v>9.1252790087042916E-6</v>
      </c>
    </row>
    <row r="108" spans="2:18">
      <c r="B108" s="86" t="s">
        <v>3226</v>
      </c>
      <c r="C108" s="88" t="s">
        <v>2945</v>
      </c>
      <c r="D108" s="87" t="s">
        <v>3002</v>
      </c>
      <c r="E108" s="87"/>
      <c r="F108" s="87" t="s">
        <v>482</v>
      </c>
      <c r="G108" s="101">
        <v>40903</v>
      </c>
      <c r="H108" s="87" t="s">
        <v>326</v>
      </c>
      <c r="I108" s="90">
        <v>3.6200000011720945</v>
      </c>
      <c r="J108" s="88" t="s">
        <v>341</v>
      </c>
      <c r="K108" s="88" t="s">
        <v>133</v>
      </c>
      <c r="L108" s="89">
        <v>5.2619999999999993E-2</v>
      </c>
      <c r="M108" s="89">
        <v>3.5600000012520096E-2</v>
      </c>
      <c r="N108" s="90">
        <v>1207.5477060000003</v>
      </c>
      <c r="O108" s="102">
        <v>124.35</v>
      </c>
      <c r="P108" s="90">
        <v>1.5015856520000002</v>
      </c>
      <c r="Q108" s="91">
        <f t="shared" si="1"/>
        <v>1.1933291978494938E-4</v>
      </c>
      <c r="R108" s="91">
        <f>P108/'סכום נכסי הקרן'!$C$42</f>
        <v>1.1696606225481716E-5</v>
      </c>
    </row>
    <row r="109" spans="2:18">
      <c r="B109" s="86" t="s">
        <v>3226</v>
      </c>
      <c r="C109" s="88" t="s">
        <v>2945</v>
      </c>
      <c r="D109" s="87" t="s">
        <v>3003</v>
      </c>
      <c r="E109" s="87"/>
      <c r="F109" s="87" t="s">
        <v>482</v>
      </c>
      <c r="G109" s="101">
        <v>41911</v>
      </c>
      <c r="H109" s="87" t="s">
        <v>326</v>
      </c>
      <c r="I109" s="90">
        <v>3.669999997129223</v>
      </c>
      <c r="J109" s="88" t="s">
        <v>341</v>
      </c>
      <c r="K109" s="88" t="s">
        <v>133</v>
      </c>
      <c r="L109" s="89">
        <v>5.0999999999999997E-2</v>
      </c>
      <c r="M109" s="89">
        <v>2.8499999965202708E-2</v>
      </c>
      <c r="N109" s="90">
        <v>375.41303700000003</v>
      </c>
      <c r="O109" s="102">
        <v>122.48</v>
      </c>
      <c r="P109" s="90">
        <v>0.4598058960000001</v>
      </c>
      <c r="Q109" s="91">
        <f t="shared" si="1"/>
        <v>3.6541358816882715E-5</v>
      </c>
      <c r="R109" s="91">
        <f>P109/'סכום נכסי הקרן'!$C$42</f>
        <v>3.5816594934184943E-6</v>
      </c>
    </row>
    <row r="110" spans="2:18">
      <c r="B110" s="86" t="s">
        <v>3226</v>
      </c>
      <c r="C110" s="88" t="s">
        <v>2945</v>
      </c>
      <c r="D110" s="87" t="s">
        <v>3004</v>
      </c>
      <c r="E110" s="87"/>
      <c r="F110" s="87" t="s">
        <v>482</v>
      </c>
      <c r="G110" s="101">
        <v>40933</v>
      </c>
      <c r="H110" s="87" t="s">
        <v>326</v>
      </c>
      <c r="I110" s="90">
        <v>3.6700000000707935</v>
      </c>
      <c r="J110" s="88" t="s">
        <v>341</v>
      </c>
      <c r="K110" s="88" t="s">
        <v>133</v>
      </c>
      <c r="L110" s="89">
        <v>5.1330999999999995E-2</v>
      </c>
      <c r="M110" s="89">
        <v>2.8500000000000001E-2</v>
      </c>
      <c r="N110" s="90">
        <v>4452.8981570000005</v>
      </c>
      <c r="O110" s="102">
        <v>126.89</v>
      </c>
      <c r="P110" s="90">
        <v>5.6502823800000002</v>
      </c>
      <c r="Q110" s="91">
        <f t="shared" si="1"/>
        <v>4.4903512038542897E-4</v>
      </c>
      <c r="R110" s="91">
        <f>P110/'סכום נכסי הקרן'!$C$42</f>
        <v>4.4012892620285668E-5</v>
      </c>
    </row>
    <row r="111" spans="2:18">
      <c r="B111" s="86" t="s">
        <v>3226</v>
      </c>
      <c r="C111" s="88" t="s">
        <v>2945</v>
      </c>
      <c r="D111" s="87" t="s">
        <v>3005</v>
      </c>
      <c r="E111" s="87"/>
      <c r="F111" s="87" t="s">
        <v>482</v>
      </c>
      <c r="G111" s="101">
        <v>40993</v>
      </c>
      <c r="H111" s="87" t="s">
        <v>326</v>
      </c>
      <c r="I111" s="90">
        <v>3.669999999759888</v>
      </c>
      <c r="J111" s="88" t="s">
        <v>341</v>
      </c>
      <c r="K111" s="88" t="s">
        <v>133</v>
      </c>
      <c r="L111" s="89">
        <v>5.1451999999999998E-2</v>
      </c>
      <c r="M111" s="89">
        <v>2.8499999998632269E-2</v>
      </c>
      <c r="N111" s="90">
        <v>2591.4710000000005</v>
      </c>
      <c r="O111" s="102">
        <v>126.96</v>
      </c>
      <c r="P111" s="90">
        <v>3.2901317370000007</v>
      </c>
      <c r="Q111" s="91">
        <f t="shared" si="1"/>
        <v>2.6147094981255004E-4</v>
      </c>
      <c r="R111" s="91">
        <f>P111/'סכום נכסי הקרן'!$C$42</f>
        <v>2.5628491659062E-5</v>
      </c>
    </row>
    <row r="112" spans="2:18">
      <c r="B112" s="86" t="s">
        <v>3226</v>
      </c>
      <c r="C112" s="88" t="s">
        <v>2945</v>
      </c>
      <c r="D112" s="87" t="s">
        <v>3006</v>
      </c>
      <c r="E112" s="87"/>
      <c r="F112" s="87" t="s">
        <v>482</v>
      </c>
      <c r="G112" s="101">
        <v>41053</v>
      </c>
      <c r="H112" s="87" t="s">
        <v>326</v>
      </c>
      <c r="I112" s="90">
        <v>3.6699999999649831</v>
      </c>
      <c r="J112" s="88" t="s">
        <v>341</v>
      </c>
      <c r="K112" s="88" t="s">
        <v>133</v>
      </c>
      <c r="L112" s="89">
        <v>5.0999999999999997E-2</v>
      </c>
      <c r="M112" s="89">
        <v>2.8499999998249176E-2</v>
      </c>
      <c r="N112" s="90">
        <v>1825.3712910000002</v>
      </c>
      <c r="O112" s="102">
        <v>125.16</v>
      </c>
      <c r="P112" s="90">
        <v>2.2846348240000007</v>
      </c>
      <c r="Q112" s="91">
        <f t="shared" si="1"/>
        <v>1.8156283248122967E-4</v>
      </c>
      <c r="R112" s="91">
        <f>P112/'סכום נכסי הקרן'!$C$42</f>
        <v>1.7796170248269482E-5</v>
      </c>
    </row>
    <row r="113" spans="2:18">
      <c r="B113" s="86" t="s">
        <v>3226</v>
      </c>
      <c r="C113" s="88" t="s">
        <v>2945</v>
      </c>
      <c r="D113" s="87" t="s">
        <v>3007</v>
      </c>
      <c r="E113" s="87"/>
      <c r="F113" s="87" t="s">
        <v>482</v>
      </c>
      <c r="G113" s="101">
        <v>41085</v>
      </c>
      <c r="H113" s="87" t="s">
        <v>326</v>
      </c>
      <c r="I113" s="90">
        <v>3.6699999997288222</v>
      </c>
      <c r="J113" s="88" t="s">
        <v>341</v>
      </c>
      <c r="K113" s="88" t="s">
        <v>133</v>
      </c>
      <c r="L113" s="89">
        <v>5.0999999999999997E-2</v>
      </c>
      <c r="M113" s="89">
        <v>2.8499999998334875E-2</v>
      </c>
      <c r="N113" s="90">
        <v>3358.8095420000004</v>
      </c>
      <c r="O113" s="102">
        <v>125.16</v>
      </c>
      <c r="P113" s="90">
        <v>4.2038862420000003</v>
      </c>
      <c r="Q113" s="91">
        <f t="shared" si="1"/>
        <v>3.3408818140574396E-4</v>
      </c>
      <c r="R113" s="91">
        <f>P113/'סכום נכסי הקרן'!$C$42</f>
        <v>3.2746185290130977E-5</v>
      </c>
    </row>
    <row r="114" spans="2:18">
      <c r="B114" s="86" t="s">
        <v>3226</v>
      </c>
      <c r="C114" s="88" t="s">
        <v>2945</v>
      </c>
      <c r="D114" s="87" t="s">
        <v>3008</v>
      </c>
      <c r="E114" s="87"/>
      <c r="F114" s="87" t="s">
        <v>482</v>
      </c>
      <c r="G114" s="101">
        <v>41115</v>
      </c>
      <c r="H114" s="87" t="s">
        <v>326</v>
      </c>
      <c r="I114" s="90">
        <v>3.669999999470257</v>
      </c>
      <c r="J114" s="88" t="s">
        <v>341</v>
      </c>
      <c r="K114" s="88" t="s">
        <v>133</v>
      </c>
      <c r="L114" s="89">
        <v>5.0999999999999997E-2</v>
      </c>
      <c r="M114" s="89">
        <v>2.85999999977526E-2</v>
      </c>
      <c r="N114" s="90">
        <v>1489.4652010000002</v>
      </c>
      <c r="O114" s="102">
        <v>125.47</v>
      </c>
      <c r="P114" s="90">
        <v>1.8688320970000005</v>
      </c>
      <c r="Q114" s="91">
        <f t="shared" si="1"/>
        <v>1.485184614183033E-4</v>
      </c>
      <c r="R114" s="91">
        <f>P114/'סכום נכסי הקרן'!$C$42</f>
        <v>1.4557273580122257E-5</v>
      </c>
    </row>
    <row r="115" spans="2:18">
      <c r="B115" s="86" t="s">
        <v>3226</v>
      </c>
      <c r="C115" s="88" t="s">
        <v>2945</v>
      </c>
      <c r="D115" s="87" t="s">
        <v>3009</v>
      </c>
      <c r="E115" s="87"/>
      <c r="F115" s="87" t="s">
        <v>482</v>
      </c>
      <c r="G115" s="101">
        <v>41179</v>
      </c>
      <c r="H115" s="87" t="s">
        <v>326</v>
      </c>
      <c r="I115" s="90">
        <v>3.670000000390413</v>
      </c>
      <c r="J115" s="88" t="s">
        <v>341</v>
      </c>
      <c r="K115" s="88" t="s">
        <v>133</v>
      </c>
      <c r="L115" s="89">
        <v>5.0999999999999997E-2</v>
      </c>
      <c r="M115" s="89">
        <v>2.8500000004504762E-2</v>
      </c>
      <c r="N115" s="90">
        <v>1878.2157450000002</v>
      </c>
      <c r="O115" s="102">
        <v>124.1</v>
      </c>
      <c r="P115" s="90">
        <v>2.3308657270000004</v>
      </c>
      <c r="Q115" s="91">
        <f t="shared" si="1"/>
        <v>1.8523686108688173E-4</v>
      </c>
      <c r="R115" s="91">
        <f>P115/'סכום נכסי הקרן'!$C$42</f>
        <v>1.8156286014638989E-5</v>
      </c>
    </row>
    <row r="116" spans="2:18">
      <c r="B116" s="86" t="s">
        <v>3227</v>
      </c>
      <c r="C116" s="88" t="s">
        <v>2936</v>
      </c>
      <c r="D116" s="87">
        <v>9079</v>
      </c>
      <c r="E116" s="87"/>
      <c r="F116" s="87" t="s">
        <v>2975</v>
      </c>
      <c r="G116" s="101">
        <v>44705</v>
      </c>
      <c r="H116" s="87" t="s">
        <v>2935</v>
      </c>
      <c r="I116" s="90">
        <v>7.5199999999310085</v>
      </c>
      <c r="J116" s="88" t="s">
        <v>330</v>
      </c>
      <c r="K116" s="88" t="s">
        <v>133</v>
      </c>
      <c r="L116" s="89">
        <v>2.3671999999999999E-2</v>
      </c>
      <c r="M116" s="89">
        <v>2.6999999999818444E-2</v>
      </c>
      <c r="N116" s="90">
        <v>52863.788863000016</v>
      </c>
      <c r="O116" s="102">
        <v>104.19</v>
      </c>
      <c r="P116" s="90">
        <v>55.078781690000007</v>
      </c>
      <c r="Q116" s="91">
        <f t="shared" si="1"/>
        <v>4.3771807678843677E-3</v>
      </c>
      <c r="R116" s="91">
        <f>P116/'סכום נכסי הקרן'!$C$42</f>
        <v>4.2903634564510503E-4</v>
      </c>
    </row>
    <row r="117" spans="2:18">
      <c r="B117" s="86" t="s">
        <v>3227</v>
      </c>
      <c r="C117" s="88" t="s">
        <v>2936</v>
      </c>
      <c r="D117" s="87">
        <v>9017</v>
      </c>
      <c r="E117" s="87"/>
      <c r="F117" s="87" t="s">
        <v>2975</v>
      </c>
      <c r="G117" s="101">
        <v>44651</v>
      </c>
      <c r="H117" s="87" t="s">
        <v>2935</v>
      </c>
      <c r="I117" s="90">
        <v>7.6199999999741426</v>
      </c>
      <c r="J117" s="88" t="s">
        <v>330</v>
      </c>
      <c r="K117" s="88" t="s">
        <v>133</v>
      </c>
      <c r="L117" s="89">
        <v>1.797E-2</v>
      </c>
      <c r="M117" s="89">
        <v>3.8599999999808156E-2</v>
      </c>
      <c r="N117" s="90">
        <v>129522.18833300001</v>
      </c>
      <c r="O117" s="102">
        <v>92.56</v>
      </c>
      <c r="P117" s="90">
        <v>119.88573310500001</v>
      </c>
      <c r="Q117" s="91">
        <f t="shared" si="1"/>
        <v>9.5274715451122444E-3</v>
      </c>
      <c r="R117" s="91">
        <f>P117/'סכום נכסי הקרן'!$C$42</f>
        <v>9.3385030039057836E-4</v>
      </c>
    </row>
    <row r="118" spans="2:18">
      <c r="B118" s="86" t="s">
        <v>3227</v>
      </c>
      <c r="C118" s="88" t="s">
        <v>2936</v>
      </c>
      <c r="D118" s="87">
        <v>9080</v>
      </c>
      <c r="E118" s="87"/>
      <c r="F118" s="87" t="s">
        <v>2975</v>
      </c>
      <c r="G118" s="101">
        <v>44705</v>
      </c>
      <c r="H118" s="87" t="s">
        <v>2935</v>
      </c>
      <c r="I118" s="90">
        <v>7.1600000000527038</v>
      </c>
      <c r="J118" s="88" t="s">
        <v>330</v>
      </c>
      <c r="K118" s="88" t="s">
        <v>133</v>
      </c>
      <c r="L118" s="89">
        <v>2.3184999999999997E-2</v>
      </c>
      <c r="M118" s="89">
        <v>2.830000000026351E-2</v>
      </c>
      <c r="N118" s="90">
        <v>37569.142751000007</v>
      </c>
      <c r="O118" s="102">
        <v>103.03</v>
      </c>
      <c r="P118" s="90">
        <v>38.707486506000009</v>
      </c>
      <c r="Q118" s="91">
        <f t="shared" si="1"/>
        <v>3.0761331370909432E-3</v>
      </c>
      <c r="R118" s="91">
        <f>P118/'סכום נכסי הקרן'!$C$42</f>
        <v>3.0151208959396022E-4</v>
      </c>
    </row>
    <row r="119" spans="2:18">
      <c r="B119" s="86" t="s">
        <v>3227</v>
      </c>
      <c r="C119" s="88" t="s">
        <v>2936</v>
      </c>
      <c r="D119" s="87">
        <v>9019</v>
      </c>
      <c r="E119" s="87"/>
      <c r="F119" s="87" t="s">
        <v>2975</v>
      </c>
      <c r="G119" s="101">
        <v>44651</v>
      </c>
      <c r="H119" s="87" t="s">
        <v>2935</v>
      </c>
      <c r="I119" s="90">
        <v>7.2100000000100879</v>
      </c>
      <c r="J119" s="88" t="s">
        <v>330</v>
      </c>
      <c r="K119" s="88" t="s">
        <v>133</v>
      </c>
      <c r="L119" s="89">
        <v>1.8769999999999998E-2</v>
      </c>
      <c r="M119" s="89">
        <v>4.0100000000100895E-2</v>
      </c>
      <c r="N119" s="90">
        <v>80009.540296000021</v>
      </c>
      <c r="O119" s="102">
        <v>92.91</v>
      </c>
      <c r="P119" s="90">
        <v>74.336860725000022</v>
      </c>
      <c r="Q119" s="91">
        <f t="shared" si="1"/>
        <v>5.9076447794676858E-3</v>
      </c>
      <c r="R119" s="91">
        <f>P119/'סכום נכסי הקרן'!$C$42</f>
        <v>5.7904721371085822E-4</v>
      </c>
    </row>
    <row r="120" spans="2:18">
      <c r="B120" s="86" t="s">
        <v>3228</v>
      </c>
      <c r="C120" s="88" t="s">
        <v>2936</v>
      </c>
      <c r="D120" s="87">
        <v>4100</v>
      </c>
      <c r="E120" s="87"/>
      <c r="F120" s="87" t="s">
        <v>486</v>
      </c>
      <c r="G120" s="101">
        <v>42052</v>
      </c>
      <c r="H120" s="87" t="s">
        <v>131</v>
      </c>
      <c r="I120" s="90">
        <v>3.9100000000815367</v>
      </c>
      <c r="J120" s="88" t="s">
        <v>691</v>
      </c>
      <c r="K120" s="88" t="s">
        <v>133</v>
      </c>
      <c r="L120" s="89">
        <v>2.9779E-2</v>
      </c>
      <c r="M120" s="89">
        <v>2.310000000034269E-2</v>
      </c>
      <c r="N120" s="90">
        <v>14465.737298000004</v>
      </c>
      <c r="O120" s="102">
        <v>117</v>
      </c>
      <c r="P120" s="90">
        <v>16.924913782000004</v>
      </c>
      <c r="Q120" s="91">
        <f t="shared" si="1"/>
        <v>1.3450444042432757E-3</v>
      </c>
      <c r="R120" s="91">
        <f>P120/'סכום נכסי הקרן'!$C$42</f>
        <v>1.3183666988600295E-4</v>
      </c>
    </row>
    <row r="121" spans="2:18">
      <c r="B121" s="86" t="s">
        <v>3229</v>
      </c>
      <c r="C121" s="88" t="s">
        <v>2945</v>
      </c>
      <c r="D121" s="87" t="s">
        <v>3010</v>
      </c>
      <c r="E121" s="87"/>
      <c r="F121" s="87" t="s">
        <v>486</v>
      </c>
      <c r="G121" s="101">
        <v>41767</v>
      </c>
      <c r="H121" s="87" t="s">
        <v>131</v>
      </c>
      <c r="I121" s="90">
        <v>4.4799999992356279</v>
      </c>
      <c r="J121" s="88" t="s">
        <v>691</v>
      </c>
      <c r="K121" s="88" t="s">
        <v>133</v>
      </c>
      <c r="L121" s="89">
        <v>5.3499999999999999E-2</v>
      </c>
      <c r="M121" s="89">
        <v>2.7899999993789476E-2</v>
      </c>
      <c r="N121" s="90">
        <v>838.02652200000011</v>
      </c>
      <c r="O121" s="102">
        <v>124.89</v>
      </c>
      <c r="P121" s="90">
        <v>1.0466113350000004</v>
      </c>
      <c r="Q121" s="91">
        <f t="shared" si="1"/>
        <v>8.3175532690541324E-5</v>
      </c>
      <c r="R121" s="91">
        <f>P121/'סכום נכסי הקרן'!$C$42</f>
        <v>8.1525823320937898E-6</v>
      </c>
    </row>
    <row r="122" spans="2:18">
      <c r="B122" s="86" t="s">
        <v>3229</v>
      </c>
      <c r="C122" s="88" t="s">
        <v>2945</v>
      </c>
      <c r="D122" s="87" t="s">
        <v>3011</v>
      </c>
      <c r="E122" s="87"/>
      <c r="F122" s="87" t="s">
        <v>486</v>
      </c>
      <c r="G122" s="101">
        <v>41269</v>
      </c>
      <c r="H122" s="87" t="s">
        <v>131</v>
      </c>
      <c r="I122" s="90">
        <v>4.5199999999335319</v>
      </c>
      <c r="J122" s="88" t="s">
        <v>691</v>
      </c>
      <c r="K122" s="88" t="s">
        <v>133</v>
      </c>
      <c r="L122" s="89">
        <v>5.3499999999999999E-2</v>
      </c>
      <c r="M122" s="89">
        <v>2.1899999999686122E-2</v>
      </c>
      <c r="N122" s="90">
        <v>4162.1078390000011</v>
      </c>
      <c r="O122" s="102">
        <v>130.13</v>
      </c>
      <c r="P122" s="90">
        <v>5.4161507430000011</v>
      </c>
      <c r="Q122" s="91">
        <f t="shared" si="1"/>
        <v>4.3042838168888753E-4</v>
      </c>
      <c r="R122" s="91">
        <f>P122/'סכום נכסי הקרן'!$C$42</f>
        <v>4.2189123487123751E-5</v>
      </c>
    </row>
    <row r="123" spans="2:18">
      <c r="B123" s="86" t="s">
        <v>3229</v>
      </c>
      <c r="C123" s="88" t="s">
        <v>2945</v>
      </c>
      <c r="D123" s="87" t="s">
        <v>3012</v>
      </c>
      <c r="E123" s="87"/>
      <c r="F123" s="87" t="s">
        <v>486</v>
      </c>
      <c r="G123" s="101">
        <v>41767</v>
      </c>
      <c r="H123" s="87" t="s">
        <v>131</v>
      </c>
      <c r="I123" s="90">
        <v>4.479999997655927</v>
      </c>
      <c r="J123" s="88" t="s">
        <v>691</v>
      </c>
      <c r="K123" s="88" t="s">
        <v>133</v>
      </c>
      <c r="L123" s="89">
        <v>5.3499999999999999E-2</v>
      </c>
      <c r="M123" s="89">
        <v>2.7899999982785709E-2</v>
      </c>
      <c r="N123" s="90">
        <v>655.84688500000016</v>
      </c>
      <c r="O123" s="102">
        <v>124.89</v>
      </c>
      <c r="P123" s="90">
        <v>0.81908717900000017</v>
      </c>
      <c r="Q123" s="91">
        <f t="shared" si="1"/>
        <v>6.5093898905000655E-5</v>
      </c>
      <c r="R123" s="91">
        <f>P123/'סכום נכסי הקרן'!$C$42</f>
        <v>6.3802821932555717E-6</v>
      </c>
    </row>
    <row r="124" spans="2:18">
      <c r="B124" s="86" t="s">
        <v>3229</v>
      </c>
      <c r="C124" s="88" t="s">
        <v>2945</v>
      </c>
      <c r="D124" s="87" t="s">
        <v>3013</v>
      </c>
      <c r="E124" s="87"/>
      <c r="F124" s="87" t="s">
        <v>486</v>
      </c>
      <c r="G124" s="101">
        <v>41767</v>
      </c>
      <c r="H124" s="87" t="s">
        <v>131</v>
      </c>
      <c r="I124" s="90">
        <v>4.4799999992738471</v>
      </c>
      <c r="J124" s="88" t="s">
        <v>691</v>
      </c>
      <c r="K124" s="88" t="s">
        <v>133</v>
      </c>
      <c r="L124" s="89">
        <v>5.3499999999999999E-2</v>
      </c>
      <c r="M124" s="89">
        <v>2.790000000257975E-2</v>
      </c>
      <c r="N124" s="90">
        <v>838.0264860000002</v>
      </c>
      <c r="O124" s="102">
        <v>124.89</v>
      </c>
      <c r="P124" s="90">
        <v>1.0466112870000002</v>
      </c>
      <c r="Q124" s="91">
        <f t="shared" si="1"/>
        <v>8.3175528875920328E-5</v>
      </c>
      <c r="R124" s="91">
        <f>P124/'סכום נכסי הקרן'!$C$42</f>
        <v>8.1525819581976345E-6</v>
      </c>
    </row>
    <row r="125" spans="2:18">
      <c r="B125" s="86" t="s">
        <v>3229</v>
      </c>
      <c r="C125" s="88" t="s">
        <v>2945</v>
      </c>
      <c r="D125" s="87" t="s">
        <v>3014</v>
      </c>
      <c r="E125" s="87"/>
      <c r="F125" s="87" t="s">
        <v>486</v>
      </c>
      <c r="G125" s="101">
        <v>41269</v>
      </c>
      <c r="H125" s="87" t="s">
        <v>131</v>
      </c>
      <c r="I125" s="90">
        <v>4.5200000001112137</v>
      </c>
      <c r="J125" s="88" t="s">
        <v>691</v>
      </c>
      <c r="K125" s="88" t="s">
        <v>133</v>
      </c>
      <c r="L125" s="89">
        <v>5.3499999999999999E-2</v>
      </c>
      <c r="M125" s="89">
        <v>2.1899999999704586E-2</v>
      </c>
      <c r="N125" s="90">
        <v>4422.239332000001</v>
      </c>
      <c r="O125" s="102">
        <v>130.13</v>
      </c>
      <c r="P125" s="90">
        <v>5.7546598430000016</v>
      </c>
      <c r="Q125" s="91">
        <f t="shared" si="1"/>
        <v>4.5733012999939649E-4</v>
      </c>
      <c r="R125" s="91">
        <f>P125/'סכום נכסי הקרן'!$C$42</f>
        <v>4.4825941201230552E-5</v>
      </c>
    </row>
    <row r="126" spans="2:18">
      <c r="B126" s="86" t="s">
        <v>3229</v>
      </c>
      <c r="C126" s="88" t="s">
        <v>2945</v>
      </c>
      <c r="D126" s="87" t="s">
        <v>3015</v>
      </c>
      <c r="E126" s="87"/>
      <c r="F126" s="87" t="s">
        <v>486</v>
      </c>
      <c r="G126" s="101">
        <v>41281</v>
      </c>
      <c r="H126" s="87" t="s">
        <v>131</v>
      </c>
      <c r="I126" s="90">
        <v>4.5199999998564975</v>
      </c>
      <c r="J126" s="88" t="s">
        <v>691</v>
      </c>
      <c r="K126" s="88" t="s">
        <v>133</v>
      </c>
      <c r="L126" s="89">
        <v>5.3499999999999999E-2</v>
      </c>
      <c r="M126" s="89">
        <v>2.1999999999448065E-2</v>
      </c>
      <c r="N126" s="90">
        <v>5571.3836050000009</v>
      </c>
      <c r="O126" s="102">
        <v>130.08000000000001</v>
      </c>
      <c r="P126" s="90">
        <v>7.247255527000001</v>
      </c>
      <c r="Q126" s="91">
        <f t="shared" si="1"/>
        <v>5.7594860560409916E-4</v>
      </c>
      <c r="R126" s="91">
        <f>P126/'סכום נכסי הקרן'!$C$42</f>
        <v>5.6452520042303241E-5</v>
      </c>
    </row>
    <row r="127" spans="2:18">
      <c r="B127" s="86" t="s">
        <v>3229</v>
      </c>
      <c r="C127" s="88" t="s">
        <v>2945</v>
      </c>
      <c r="D127" s="87" t="s">
        <v>3016</v>
      </c>
      <c r="E127" s="87"/>
      <c r="F127" s="87" t="s">
        <v>486</v>
      </c>
      <c r="G127" s="101">
        <v>41767</v>
      </c>
      <c r="H127" s="87" t="s">
        <v>131</v>
      </c>
      <c r="I127" s="90">
        <v>4.4800000008139138</v>
      </c>
      <c r="J127" s="88" t="s">
        <v>691</v>
      </c>
      <c r="K127" s="88" t="s">
        <v>133</v>
      </c>
      <c r="L127" s="89">
        <v>5.3499999999999999E-2</v>
      </c>
      <c r="M127" s="89">
        <v>2.7900000004069576E-2</v>
      </c>
      <c r="N127" s="90">
        <v>983.77023100000008</v>
      </c>
      <c r="O127" s="102">
        <v>124.89</v>
      </c>
      <c r="P127" s="90">
        <v>1.2286306500000002</v>
      </c>
      <c r="Q127" s="91">
        <f t="shared" si="1"/>
        <v>9.764083894015539E-5</v>
      </c>
      <c r="R127" s="91">
        <f>P127/'סכום נכסי הקרן'!$C$42</f>
        <v>9.5704223668272292E-6</v>
      </c>
    </row>
    <row r="128" spans="2:18">
      <c r="B128" s="86" t="s">
        <v>3229</v>
      </c>
      <c r="C128" s="88" t="s">
        <v>2945</v>
      </c>
      <c r="D128" s="87" t="s">
        <v>3017</v>
      </c>
      <c r="E128" s="87"/>
      <c r="F128" s="87" t="s">
        <v>486</v>
      </c>
      <c r="G128" s="101">
        <v>41281</v>
      </c>
      <c r="H128" s="87" t="s">
        <v>131</v>
      </c>
      <c r="I128" s="90">
        <v>4.519999999647542</v>
      </c>
      <c r="J128" s="88" t="s">
        <v>691</v>
      </c>
      <c r="K128" s="88" t="s">
        <v>133</v>
      </c>
      <c r="L128" s="89">
        <v>5.3499999999999999E-2</v>
      </c>
      <c r="M128" s="89">
        <v>2.1999999997318255E-2</v>
      </c>
      <c r="N128" s="90">
        <v>4013.284810000001</v>
      </c>
      <c r="O128" s="102">
        <v>130.08000000000001</v>
      </c>
      <c r="P128" s="90">
        <v>5.2204806920000006</v>
      </c>
      <c r="Q128" s="91">
        <f t="shared" si="1"/>
        <v>4.1487823410376663E-4</v>
      </c>
      <c r="R128" s="91">
        <f>P128/'סכום נכסי הקרן'!$C$42</f>
        <v>4.0664951000780006E-5</v>
      </c>
    </row>
    <row r="129" spans="2:18">
      <c r="B129" s="86" t="s">
        <v>3229</v>
      </c>
      <c r="C129" s="88" t="s">
        <v>2945</v>
      </c>
      <c r="D129" s="87" t="s">
        <v>3018</v>
      </c>
      <c r="E129" s="87"/>
      <c r="F129" s="87" t="s">
        <v>486</v>
      </c>
      <c r="G129" s="101">
        <v>41767</v>
      </c>
      <c r="H129" s="87" t="s">
        <v>131</v>
      </c>
      <c r="I129" s="90">
        <v>4.4799999991607367</v>
      </c>
      <c r="J129" s="88" t="s">
        <v>691</v>
      </c>
      <c r="K129" s="88" t="s">
        <v>133</v>
      </c>
      <c r="L129" s="89">
        <v>5.3499999999999999E-2</v>
      </c>
      <c r="M129" s="89">
        <v>2.7899999989309379E-2</v>
      </c>
      <c r="N129" s="90">
        <v>801.40685900000017</v>
      </c>
      <c r="O129" s="102">
        <v>124.89</v>
      </c>
      <c r="P129" s="90">
        <v>1.0008770330000001</v>
      </c>
      <c r="Q129" s="91">
        <f t="shared" si="1"/>
        <v>7.9540969597375412E-5</v>
      </c>
      <c r="R129" s="91">
        <f>P129/'סכום נכסי הקרן'!$C$42</f>
        <v>7.7963348407976581E-6</v>
      </c>
    </row>
    <row r="130" spans="2:18">
      <c r="B130" s="86" t="s">
        <v>3229</v>
      </c>
      <c r="C130" s="88" t="s">
        <v>2945</v>
      </c>
      <c r="D130" s="87" t="s">
        <v>3019</v>
      </c>
      <c r="E130" s="87"/>
      <c r="F130" s="87" t="s">
        <v>486</v>
      </c>
      <c r="G130" s="101">
        <v>41281</v>
      </c>
      <c r="H130" s="87" t="s">
        <v>131</v>
      </c>
      <c r="I130" s="90">
        <v>4.5199999997639431</v>
      </c>
      <c r="J130" s="88" t="s">
        <v>691</v>
      </c>
      <c r="K130" s="88" t="s">
        <v>133</v>
      </c>
      <c r="L130" s="89">
        <v>5.3499999999999999E-2</v>
      </c>
      <c r="M130" s="89">
        <v>2.1999999998724019E-2</v>
      </c>
      <c r="N130" s="90">
        <v>4819.8765010000006</v>
      </c>
      <c r="O130" s="102">
        <v>130.08000000000001</v>
      </c>
      <c r="P130" s="90">
        <v>6.2696951240000018</v>
      </c>
      <c r="Q130" s="91">
        <f t="shared" si="1"/>
        <v>4.9826063822057648E-4</v>
      </c>
      <c r="R130" s="91">
        <f>P130/'סכום נכסי הקרן'!$C$42</f>
        <v>4.8837810165257743E-5</v>
      </c>
    </row>
    <row r="131" spans="2:18">
      <c r="B131" s="86" t="s">
        <v>3230</v>
      </c>
      <c r="C131" s="88" t="s">
        <v>2936</v>
      </c>
      <c r="D131" s="87">
        <v>9533</v>
      </c>
      <c r="E131" s="87"/>
      <c r="F131" s="87" t="s">
        <v>2975</v>
      </c>
      <c r="G131" s="101">
        <v>45015</v>
      </c>
      <c r="H131" s="87" t="s">
        <v>2935</v>
      </c>
      <c r="I131" s="90">
        <v>3.8699999999686203</v>
      </c>
      <c r="J131" s="88" t="s">
        <v>637</v>
      </c>
      <c r="K131" s="88" t="s">
        <v>133</v>
      </c>
      <c r="L131" s="89">
        <v>3.3593000000000005E-2</v>
      </c>
      <c r="M131" s="89">
        <v>3.4199999999806899E-2</v>
      </c>
      <c r="N131" s="90">
        <v>40268.970653000004</v>
      </c>
      <c r="O131" s="102">
        <v>102.88</v>
      </c>
      <c r="P131" s="90">
        <v>41.428716790000003</v>
      </c>
      <c r="Q131" s="91">
        <f t="shared" si="1"/>
        <v>3.2923927655473199E-3</v>
      </c>
      <c r="R131" s="91">
        <f>P131/'סכום נכסי הקרן'!$C$42</f>
        <v>3.227091215703977E-4</v>
      </c>
    </row>
    <row r="132" spans="2:18">
      <c r="B132" s="86" t="s">
        <v>3231</v>
      </c>
      <c r="C132" s="88" t="s">
        <v>2945</v>
      </c>
      <c r="D132" s="87" t="s">
        <v>3020</v>
      </c>
      <c r="E132" s="87"/>
      <c r="F132" s="87" t="s">
        <v>2975</v>
      </c>
      <c r="G132" s="101">
        <v>44748</v>
      </c>
      <c r="H132" s="87" t="s">
        <v>2935</v>
      </c>
      <c r="I132" s="90">
        <v>1.6399999999989427</v>
      </c>
      <c r="J132" s="88" t="s">
        <v>330</v>
      </c>
      <c r="K132" s="88" t="s">
        <v>133</v>
      </c>
      <c r="L132" s="89">
        <v>7.5660000000000005E-2</v>
      </c>
      <c r="M132" s="89">
        <v>8.2099999999946396E-2</v>
      </c>
      <c r="N132" s="90">
        <v>523866.37924000004</v>
      </c>
      <c r="O132" s="102">
        <v>101.1</v>
      </c>
      <c r="P132" s="90">
        <v>529.62834730400004</v>
      </c>
      <c r="Q132" s="91">
        <f t="shared" si="1"/>
        <v>4.2090237743336895E-2</v>
      </c>
      <c r="R132" s="91">
        <f>P132/'סכום נכסי הקרן'!$C$42</f>
        <v>4.1255417005460031E-3</v>
      </c>
    </row>
    <row r="133" spans="2:18">
      <c r="B133" s="86" t="s">
        <v>3232</v>
      </c>
      <c r="C133" s="88" t="s">
        <v>2945</v>
      </c>
      <c r="D133" s="87">
        <v>7127</v>
      </c>
      <c r="E133" s="87"/>
      <c r="F133" s="87" t="s">
        <v>2975</v>
      </c>
      <c r="G133" s="101">
        <v>43631</v>
      </c>
      <c r="H133" s="87" t="s">
        <v>2935</v>
      </c>
      <c r="I133" s="90">
        <v>4.8500000000600547</v>
      </c>
      <c r="J133" s="88" t="s">
        <v>330</v>
      </c>
      <c r="K133" s="88" t="s">
        <v>133</v>
      </c>
      <c r="L133" s="89">
        <v>3.1E-2</v>
      </c>
      <c r="M133" s="89">
        <v>2.9500000000428975E-2</v>
      </c>
      <c r="N133" s="90">
        <v>25977.993002000003</v>
      </c>
      <c r="O133" s="102">
        <v>112.17</v>
      </c>
      <c r="P133" s="90">
        <v>29.139515045000003</v>
      </c>
      <c r="Q133" s="91">
        <f t="shared" si="1"/>
        <v>2.3157542873467139E-3</v>
      </c>
      <c r="R133" s="91">
        <f>P133/'סכום נכסי הקרן'!$C$42</f>
        <v>2.2698234538196367E-4</v>
      </c>
    </row>
    <row r="134" spans="2:18">
      <c r="B134" s="86" t="s">
        <v>3232</v>
      </c>
      <c r="C134" s="88" t="s">
        <v>2945</v>
      </c>
      <c r="D134" s="87">
        <v>7128</v>
      </c>
      <c r="E134" s="87"/>
      <c r="F134" s="87" t="s">
        <v>2975</v>
      </c>
      <c r="G134" s="101">
        <v>43634</v>
      </c>
      <c r="H134" s="87" t="s">
        <v>2935</v>
      </c>
      <c r="I134" s="90">
        <v>4.8600000000727288</v>
      </c>
      <c r="J134" s="88" t="s">
        <v>330</v>
      </c>
      <c r="K134" s="88" t="s">
        <v>133</v>
      </c>
      <c r="L134" s="89">
        <v>2.4900000000000002E-2</v>
      </c>
      <c r="M134" s="89">
        <v>2.9600000000561996E-2</v>
      </c>
      <c r="N134" s="90">
        <v>10920.457338000002</v>
      </c>
      <c r="O134" s="102">
        <v>110.8</v>
      </c>
      <c r="P134" s="90">
        <v>12.099866342</v>
      </c>
      <c r="Q134" s="91">
        <f t="shared" si="1"/>
        <v>9.6159175314129524E-4</v>
      </c>
      <c r="R134" s="91">
        <f>P134/'סכום נכסי הקרן'!$C$42</f>
        <v>9.4251947462890292E-5</v>
      </c>
    </row>
    <row r="135" spans="2:18">
      <c r="B135" s="86" t="s">
        <v>3232</v>
      </c>
      <c r="C135" s="88" t="s">
        <v>2945</v>
      </c>
      <c r="D135" s="87">
        <v>7130</v>
      </c>
      <c r="E135" s="87"/>
      <c r="F135" s="87" t="s">
        <v>2975</v>
      </c>
      <c r="G135" s="101">
        <v>43634</v>
      </c>
      <c r="H135" s="87" t="s">
        <v>2935</v>
      </c>
      <c r="I135" s="90">
        <v>5.1300000002691144</v>
      </c>
      <c r="J135" s="88" t="s">
        <v>330</v>
      </c>
      <c r="K135" s="88" t="s">
        <v>133</v>
      </c>
      <c r="L135" s="89">
        <v>3.6000000000000004E-2</v>
      </c>
      <c r="M135" s="89">
        <v>2.9800000001249459E-2</v>
      </c>
      <c r="N135" s="90">
        <v>7233.505994000001</v>
      </c>
      <c r="O135" s="102">
        <v>115.07</v>
      </c>
      <c r="P135" s="90">
        <v>8.3235951520000011</v>
      </c>
      <c r="Q135" s="91">
        <f t="shared" si="1"/>
        <v>6.6148668327579996E-4</v>
      </c>
      <c r="R135" s="91">
        <f>P135/'סכום נכסי הקרן'!$C$42</f>
        <v>6.4836670984168835E-5</v>
      </c>
    </row>
    <row r="136" spans="2:18">
      <c r="B136" s="86" t="s">
        <v>3225</v>
      </c>
      <c r="C136" s="88" t="s">
        <v>2936</v>
      </c>
      <c r="D136" s="87">
        <v>9922</v>
      </c>
      <c r="E136" s="87"/>
      <c r="F136" s="87" t="s">
        <v>486</v>
      </c>
      <c r="G136" s="101">
        <v>40489</v>
      </c>
      <c r="H136" s="87" t="s">
        <v>131</v>
      </c>
      <c r="I136" s="90">
        <v>1.7299999999467828</v>
      </c>
      <c r="J136" s="88" t="s">
        <v>330</v>
      </c>
      <c r="K136" s="88" t="s">
        <v>133</v>
      </c>
      <c r="L136" s="89">
        <v>5.7000000000000002E-2</v>
      </c>
      <c r="M136" s="89">
        <v>2.6499999999758109E-2</v>
      </c>
      <c r="N136" s="90">
        <v>6633.4997460000022</v>
      </c>
      <c r="O136" s="102">
        <v>124.64</v>
      </c>
      <c r="P136" s="90">
        <v>8.2679940280000004</v>
      </c>
      <c r="Q136" s="91">
        <f t="shared" si="1"/>
        <v>6.5706799130081487E-4</v>
      </c>
      <c r="R136" s="91">
        <f>P136/'סכום נכסי הקרן'!$C$42</f>
        <v>6.4403565851433987E-5</v>
      </c>
    </row>
    <row r="137" spans="2:18">
      <c r="B137" s="86" t="s">
        <v>3233</v>
      </c>
      <c r="C137" s="88" t="s">
        <v>2945</v>
      </c>
      <c r="D137" s="87" t="s">
        <v>3021</v>
      </c>
      <c r="E137" s="87"/>
      <c r="F137" s="87" t="s">
        <v>559</v>
      </c>
      <c r="G137" s="101">
        <v>43801</v>
      </c>
      <c r="H137" s="87" t="s">
        <v>326</v>
      </c>
      <c r="I137" s="90">
        <v>4.599999999993301</v>
      </c>
      <c r="J137" s="88" t="s">
        <v>341</v>
      </c>
      <c r="K137" s="88" t="s">
        <v>134</v>
      </c>
      <c r="L137" s="89">
        <v>2.3629999999999998E-2</v>
      </c>
      <c r="M137" s="89">
        <v>5.9299999999917093E-2</v>
      </c>
      <c r="N137" s="90">
        <v>69169.881779999996</v>
      </c>
      <c r="O137" s="102">
        <v>85.19</v>
      </c>
      <c r="P137" s="90">
        <v>238.83224408600003</v>
      </c>
      <c r="Q137" s="91">
        <f t="shared" si="1"/>
        <v>1.8980301914588413E-2</v>
      </c>
      <c r="R137" s="91">
        <f>P137/'סכום נכסי הקרן'!$C$42</f>
        <v>1.8603845270506597E-3</v>
      </c>
    </row>
    <row r="138" spans="2:18">
      <c r="B138" s="86" t="s">
        <v>3234</v>
      </c>
      <c r="C138" s="88" t="s">
        <v>2945</v>
      </c>
      <c r="D138" s="87">
        <v>9365</v>
      </c>
      <c r="E138" s="87"/>
      <c r="F138" s="87" t="s">
        <v>309</v>
      </c>
      <c r="G138" s="101">
        <v>44906</v>
      </c>
      <c r="H138" s="87" t="s">
        <v>2935</v>
      </c>
      <c r="I138" s="90">
        <v>1.9799999994047917</v>
      </c>
      <c r="J138" s="88" t="s">
        <v>330</v>
      </c>
      <c r="K138" s="88" t="s">
        <v>133</v>
      </c>
      <c r="L138" s="89">
        <v>7.6799999999999993E-2</v>
      </c>
      <c r="M138" s="89">
        <v>7.6999999991883533E-2</v>
      </c>
      <c r="N138" s="90">
        <v>367.26762100000008</v>
      </c>
      <c r="O138" s="102">
        <v>100.64</v>
      </c>
      <c r="P138" s="90">
        <v>0.36961813900000001</v>
      </c>
      <c r="Q138" s="91">
        <f t="shared" si="1"/>
        <v>2.9374023169175346E-5</v>
      </c>
      <c r="R138" s="91">
        <f>P138/'סכום נכסי הקרן'!$C$42</f>
        <v>2.8791416726179305E-6</v>
      </c>
    </row>
    <row r="139" spans="2:18">
      <c r="B139" s="86" t="s">
        <v>3234</v>
      </c>
      <c r="C139" s="88" t="s">
        <v>2945</v>
      </c>
      <c r="D139" s="87">
        <v>9509</v>
      </c>
      <c r="E139" s="87"/>
      <c r="F139" s="87" t="s">
        <v>309</v>
      </c>
      <c r="G139" s="101">
        <v>44991</v>
      </c>
      <c r="H139" s="87" t="s">
        <v>2935</v>
      </c>
      <c r="I139" s="90">
        <v>1.979999999960838</v>
      </c>
      <c r="J139" s="88" t="s">
        <v>330</v>
      </c>
      <c r="K139" s="88" t="s">
        <v>133</v>
      </c>
      <c r="L139" s="89">
        <v>7.6799999999999993E-2</v>
      </c>
      <c r="M139" s="89">
        <v>7.389999999838999E-2</v>
      </c>
      <c r="N139" s="90">
        <v>18163.495079000004</v>
      </c>
      <c r="O139" s="102">
        <v>101.22</v>
      </c>
      <c r="P139" s="90">
        <v>18.385091664000004</v>
      </c>
      <c r="Q139" s="91">
        <f t="shared" ref="Q139:Q202" si="2">IFERROR(P139/$P$10,0)</f>
        <v>1.4610865959306955E-3</v>
      </c>
      <c r="R139" s="91">
        <f>P139/'סכום נכסי הקרן'!$C$42</f>
        <v>1.4321073015500179E-4</v>
      </c>
    </row>
    <row r="140" spans="2:18">
      <c r="B140" s="86" t="s">
        <v>3234</v>
      </c>
      <c r="C140" s="88" t="s">
        <v>2945</v>
      </c>
      <c r="D140" s="87">
        <v>9316</v>
      </c>
      <c r="E140" s="87"/>
      <c r="F140" s="87" t="s">
        <v>309</v>
      </c>
      <c r="G140" s="101">
        <v>44885</v>
      </c>
      <c r="H140" s="87" t="s">
        <v>2935</v>
      </c>
      <c r="I140" s="90">
        <v>1.980000000002252</v>
      </c>
      <c r="J140" s="88" t="s">
        <v>330</v>
      </c>
      <c r="K140" s="88" t="s">
        <v>133</v>
      </c>
      <c r="L140" s="89">
        <v>7.6799999999999993E-2</v>
      </c>
      <c r="M140" s="89">
        <v>8.0400000000166061E-2</v>
      </c>
      <c r="N140" s="90">
        <v>142095.05885900004</v>
      </c>
      <c r="O140" s="102">
        <v>100.01</v>
      </c>
      <c r="P140" s="90">
        <v>142.10928396600002</v>
      </c>
      <c r="Q140" s="91">
        <f t="shared" si="2"/>
        <v>1.1293605370845188E-2</v>
      </c>
      <c r="R140" s="91">
        <f>P140/'סכום נכסי הקרן'!$C$42</f>
        <v>1.1069607207031735E-3</v>
      </c>
    </row>
    <row r="141" spans="2:18">
      <c r="B141" s="86" t="s">
        <v>3235</v>
      </c>
      <c r="C141" s="88" t="s">
        <v>2945</v>
      </c>
      <c r="D141" s="87" t="s">
        <v>3022</v>
      </c>
      <c r="E141" s="87"/>
      <c r="F141" s="87" t="s">
        <v>576</v>
      </c>
      <c r="G141" s="101">
        <v>45015</v>
      </c>
      <c r="H141" s="87" t="s">
        <v>131</v>
      </c>
      <c r="I141" s="90">
        <v>5.080000000016323</v>
      </c>
      <c r="J141" s="88" t="s">
        <v>341</v>
      </c>
      <c r="K141" s="88" t="s">
        <v>133</v>
      </c>
      <c r="L141" s="89">
        <v>4.4999999999999998E-2</v>
      </c>
      <c r="M141" s="89">
        <v>3.8200000000281974E-2</v>
      </c>
      <c r="N141" s="90">
        <v>25439.954627000006</v>
      </c>
      <c r="O141" s="102">
        <v>105.95</v>
      </c>
      <c r="P141" s="90">
        <v>26.953631382000005</v>
      </c>
      <c r="Q141" s="91">
        <f t="shared" si="2"/>
        <v>2.1420393351103363E-3</v>
      </c>
      <c r="R141" s="91">
        <f>P141/'סכום נכסי הקרן'!$C$42</f>
        <v>2.0995539761726532E-4</v>
      </c>
    </row>
    <row r="142" spans="2:18">
      <c r="B142" s="86" t="s">
        <v>3236</v>
      </c>
      <c r="C142" s="88" t="s">
        <v>2945</v>
      </c>
      <c r="D142" s="87" t="s">
        <v>3023</v>
      </c>
      <c r="E142" s="87"/>
      <c r="F142" s="87" t="s">
        <v>576</v>
      </c>
      <c r="G142" s="101">
        <v>44074</v>
      </c>
      <c r="H142" s="87" t="s">
        <v>131</v>
      </c>
      <c r="I142" s="90">
        <v>8.590000000015845</v>
      </c>
      <c r="J142" s="88" t="s">
        <v>691</v>
      </c>
      <c r="K142" s="88" t="s">
        <v>133</v>
      </c>
      <c r="L142" s="89">
        <v>2.35E-2</v>
      </c>
      <c r="M142" s="89">
        <v>4.1100000000212369E-2</v>
      </c>
      <c r="N142" s="90">
        <v>30921.265107000003</v>
      </c>
      <c r="O142" s="102">
        <v>95.94</v>
      </c>
      <c r="P142" s="90">
        <v>29.665862267000005</v>
      </c>
      <c r="Q142" s="91">
        <f t="shared" si="2"/>
        <v>2.3575837698929132E-3</v>
      </c>
      <c r="R142" s="91">
        <f>P142/'סכום נכסי הקרן'!$C$42</f>
        <v>2.3108232874648923E-4</v>
      </c>
    </row>
    <row r="143" spans="2:18">
      <c r="B143" s="86" t="s">
        <v>3236</v>
      </c>
      <c r="C143" s="88" t="s">
        <v>2945</v>
      </c>
      <c r="D143" s="87" t="s">
        <v>3024</v>
      </c>
      <c r="E143" s="87"/>
      <c r="F143" s="87" t="s">
        <v>576</v>
      </c>
      <c r="G143" s="101">
        <v>44189</v>
      </c>
      <c r="H143" s="87" t="s">
        <v>131</v>
      </c>
      <c r="I143" s="90">
        <v>8.5</v>
      </c>
      <c r="J143" s="88" t="s">
        <v>691</v>
      </c>
      <c r="K143" s="88" t="s">
        <v>133</v>
      </c>
      <c r="L143" s="89">
        <v>2.4700000000000003E-2</v>
      </c>
      <c r="M143" s="89">
        <v>4.3500000000543763E-2</v>
      </c>
      <c r="N143" s="90">
        <v>3868.4197840000006</v>
      </c>
      <c r="O143" s="102">
        <v>95.08</v>
      </c>
      <c r="P143" s="90">
        <v>3.6780931680000002</v>
      </c>
      <c r="Q143" s="91">
        <f t="shared" si="2"/>
        <v>2.9230273770524437E-4</v>
      </c>
      <c r="R143" s="91">
        <f>P143/'סכום נכסי הקרן'!$C$42</f>
        <v>2.8650518463218882E-5</v>
      </c>
    </row>
    <row r="144" spans="2:18">
      <c r="B144" s="86" t="s">
        <v>3236</v>
      </c>
      <c r="C144" s="88" t="s">
        <v>2945</v>
      </c>
      <c r="D144" s="87" t="s">
        <v>3025</v>
      </c>
      <c r="E144" s="87"/>
      <c r="F144" s="87" t="s">
        <v>576</v>
      </c>
      <c r="G144" s="101">
        <v>44322</v>
      </c>
      <c r="H144" s="87" t="s">
        <v>131</v>
      </c>
      <c r="I144" s="90">
        <v>8.3999999999155843</v>
      </c>
      <c r="J144" s="88" t="s">
        <v>691</v>
      </c>
      <c r="K144" s="88" t="s">
        <v>133</v>
      </c>
      <c r="L144" s="89">
        <v>2.5600000000000001E-2</v>
      </c>
      <c r="M144" s="89">
        <v>4.6299999999288494E-2</v>
      </c>
      <c r="N144" s="90">
        <v>17807.887840000003</v>
      </c>
      <c r="O144" s="102">
        <v>93.13</v>
      </c>
      <c r="P144" s="90">
        <v>16.584486286000004</v>
      </c>
      <c r="Q144" s="91">
        <f t="shared" si="2"/>
        <v>1.3179901985649976E-3</v>
      </c>
      <c r="R144" s="91">
        <f>P144/'סכום נכסי הקרן'!$C$42</f>
        <v>1.2918490882013554E-4</v>
      </c>
    </row>
    <row r="145" spans="2:18">
      <c r="B145" s="86" t="s">
        <v>3236</v>
      </c>
      <c r="C145" s="88" t="s">
        <v>2945</v>
      </c>
      <c r="D145" s="87" t="s">
        <v>3026</v>
      </c>
      <c r="E145" s="87"/>
      <c r="F145" s="87" t="s">
        <v>576</v>
      </c>
      <c r="G145" s="101">
        <v>44418</v>
      </c>
      <c r="H145" s="87" t="s">
        <v>131</v>
      </c>
      <c r="I145" s="90">
        <v>8.5200000002350933</v>
      </c>
      <c r="J145" s="88" t="s">
        <v>691</v>
      </c>
      <c r="K145" s="88" t="s">
        <v>133</v>
      </c>
      <c r="L145" s="89">
        <v>2.2700000000000001E-2</v>
      </c>
      <c r="M145" s="89">
        <v>4.4700000001113606E-2</v>
      </c>
      <c r="N145" s="90">
        <v>17746.871908000005</v>
      </c>
      <c r="O145" s="102">
        <v>91.08</v>
      </c>
      <c r="P145" s="90">
        <v>16.163850960000001</v>
      </c>
      <c r="Q145" s="91">
        <f t="shared" si="2"/>
        <v>1.2845617747189004E-3</v>
      </c>
      <c r="R145" s="91">
        <f>P145/'סכום נכסי הקרן'!$C$42</f>
        <v>1.2590836860666447E-4</v>
      </c>
    </row>
    <row r="146" spans="2:18">
      <c r="B146" s="86" t="s">
        <v>3236</v>
      </c>
      <c r="C146" s="88" t="s">
        <v>2945</v>
      </c>
      <c r="D146" s="87" t="s">
        <v>3027</v>
      </c>
      <c r="E146" s="87"/>
      <c r="F146" s="87" t="s">
        <v>576</v>
      </c>
      <c r="G146" s="101">
        <v>44530</v>
      </c>
      <c r="H146" s="87" t="s">
        <v>131</v>
      </c>
      <c r="I146" s="90">
        <v>8.569999999767477</v>
      </c>
      <c r="J146" s="88" t="s">
        <v>691</v>
      </c>
      <c r="K146" s="88" t="s">
        <v>133</v>
      </c>
      <c r="L146" s="89">
        <v>1.7899999999999999E-2</v>
      </c>
      <c r="M146" s="89">
        <v>4.7399999998764208E-2</v>
      </c>
      <c r="N146" s="90">
        <v>14623.626714000002</v>
      </c>
      <c r="O146" s="102">
        <v>84.11</v>
      </c>
      <c r="P146" s="90">
        <v>12.299931998000003</v>
      </c>
      <c r="Q146" s="91">
        <f t="shared" si="2"/>
        <v>9.774912250411316E-4</v>
      </c>
      <c r="R146" s="91">
        <f>P146/'סכום נכסי הקרן'!$C$42</f>
        <v>9.5810359528401102E-5</v>
      </c>
    </row>
    <row r="147" spans="2:18">
      <c r="B147" s="86" t="s">
        <v>3236</v>
      </c>
      <c r="C147" s="88" t="s">
        <v>2945</v>
      </c>
      <c r="D147" s="87" t="s">
        <v>3028</v>
      </c>
      <c r="E147" s="87"/>
      <c r="F147" s="87" t="s">
        <v>576</v>
      </c>
      <c r="G147" s="101">
        <v>44612</v>
      </c>
      <c r="H147" s="87" t="s">
        <v>131</v>
      </c>
      <c r="I147" s="90">
        <v>8.3900000001766983</v>
      </c>
      <c r="J147" s="88" t="s">
        <v>691</v>
      </c>
      <c r="K147" s="88" t="s">
        <v>133</v>
      </c>
      <c r="L147" s="89">
        <v>2.3599999999999999E-2</v>
      </c>
      <c r="M147" s="89">
        <v>4.810000000061547E-2</v>
      </c>
      <c r="N147" s="90">
        <v>17149.611633000004</v>
      </c>
      <c r="O147" s="102">
        <v>88.11</v>
      </c>
      <c r="P147" s="90">
        <v>15.110522647000002</v>
      </c>
      <c r="Q147" s="91">
        <f t="shared" si="2"/>
        <v>1.2008524352516336E-3</v>
      </c>
      <c r="R147" s="91">
        <f>P147/'סכום נכסי הקרן'!$C$42</f>
        <v>1.1770346435301625E-4</v>
      </c>
    </row>
    <row r="148" spans="2:18">
      <c r="B148" s="86" t="s">
        <v>3236</v>
      </c>
      <c r="C148" s="88" t="s">
        <v>2945</v>
      </c>
      <c r="D148" s="87" t="s">
        <v>3029</v>
      </c>
      <c r="E148" s="87"/>
      <c r="F148" s="87" t="s">
        <v>576</v>
      </c>
      <c r="G148" s="101">
        <v>44662</v>
      </c>
      <c r="H148" s="87" t="s">
        <v>131</v>
      </c>
      <c r="I148" s="90">
        <v>8.4400000000916791</v>
      </c>
      <c r="J148" s="88" t="s">
        <v>691</v>
      </c>
      <c r="K148" s="88" t="s">
        <v>133</v>
      </c>
      <c r="L148" s="89">
        <v>2.4E-2</v>
      </c>
      <c r="M148" s="89">
        <v>4.6000000000572999E-2</v>
      </c>
      <c r="N148" s="90">
        <v>19532.064054000002</v>
      </c>
      <c r="O148" s="102">
        <v>89.35</v>
      </c>
      <c r="P148" s="90">
        <v>17.451899485000006</v>
      </c>
      <c r="Q148" s="91">
        <f t="shared" si="2"/>
        <v>1.3869246276858437E-3</v>
      </c>
      <c r="R148" s="91">
        <f>P148/'סכום נכסי הקרן'!$C$42</f>
        <v>1.3594162670031438E-4</v>
      </c>
    </row>
    <row r="149" spans="2:18">
      <c r="B149" s="86" t="s">
        <v>3236</v>
      </c>
      <c r="C149" s="88" t="s">
        <v>2945</v>
      </c>
      <c r="D149" s="87">
        <v>9796</v>
      </c>
      <c r="E149" s="87"/>
      <c r="F149" s="87" t="s">
        <v>576</v>
      </c>
      <c r="G149" s="101">
        <v>45197</v>
      </c>
      <c r="H149" s="87" t="s">
        <v>131</v>
      </c>
      <c r="I149" s="90">
        <v>8.200000010603711</v>
      </c>
      <c r="J149" s="88" t="s">
        <v>691</v>
      </c>
      <c r="K149" s="88" t="s">
        <v>133</v>
      </c>
      <c r="L149" s="89">
        <v>4.1200000000000001E-2</v>
      </c>
      <c r="M149" s="89">
        <v>4.1800000052355832E-2</v>
      </c>
      <c r="N149" s="90">
        <v>301.78111100000007</v>
      </c>
      <c r="O149" s="102">
        <v>100</v>
      </c>
      <c r="P149" s="90">
        <v>0.30178111900000004</v>
      </c>
      <c r="Q149" s="91">
        <f t="shared" si="2"/>
        <v>2.3982928991278925E-5</v>
      </c>
      <c r="R149" s="91">
        <f>P149/'סכום נכסי הקרן'!$C$42</f>
        <v>2.3507249889653573E-6</v>
      </c>
    </row>
    <row r="150" spans="2:18">
      <c r="B150" s="86" t="s">
        <v>3236</v>
      </c>
      <c r="C150" s="88" t="s">
        <v>2945</v>
      </c>
      <c r="D150" s="87">
        <v>9797</v>
      </c>
      <c r="E150" s="87"/>
      <c r="F150" s="87" t="s">
        <v>576</v>
      </c>
      <c r="G150" s="101">
        <v>45197</v>
      </c>
      <c r="H150" s="87" t="s">
        <v>131</v>
      </c>
      <c r="I150" s="90">
        <v>8.1999999999128477</v>
      </c>
      <c r="J150" s="88" t="s">
        <v>691</v>
      </c>
      <c r="K150" s="88" t="s">
        <v>133</v>
      </c>
      <c r="L150" s="89">
        <v>4.1200000000000001E-2</v>
      </c>
      <c r="M150" s="89">
        <v>4.1799999999542446E-2</v>
      </c>
      <c r="N150" s="90">
        <v>9179.1754900000014</v>
      </c>
      <c r="O150" s="102">
        <v>100</v>
      </c>
      <c r="P150" s="90">
        <v>9.1791757690000004</v>
      </c>
      <c r="Q150" s="91">
        <f t="shared" si="2"/>
        <v>7.2948076206979368E-4</v>
      </c>
      <c r="R150" s="91">
        <f>P150/'סכום נכסי הקרן'!$C$42</f>
        <v>7.1501218929119278E-5</v>
      </c>
    </row>
    <row r="151" spans="2:18">
      <c r="B151" s="86" t="s">
        <v>3237</v>
      </c>
      <c r="C151" s="88" t="s">
        <v>2936</v>
      </c>
      <c r="D151" s="87">
        <v>7490</v>
      </c>
      <c r="E151" s="87"/>
      <c r="F151" s="87" t="s">
        <v>309</v>
      </c>
      <c r="G151" s="101">
        <v>43899</v>
      </c>
      <c r="H151" s="87" t="s">
        <v>2935</v>
      </c>
      <c r="I151" s="90">
        <v>2.9699999999833473</v>
      </c>
      <c r="J151" s="88" t="s">
        <v>129</v>
      </c>
      <c r="K151" s="88" t="s">
        <v>133</v>
      </c>
      <c r="L151" s="89">
        <v>2.3889999999999998E-2</v>
      </c>
      <c r="M151" s="89">
        <v>5.439999999988044E-2</v>
      </c>
      <c r="N151" s="90">
        <v>50875.44008700001</v>
      </c>
      <c r="O151" s="102">
        <v>92.07</v>
      </c>
      <c r="P151" s="90">
        <v>46.841019774000017</v>
      </c>
      <c r="Q151" s="91">
        <f t="shared" si="2"/>
        <v>3.7225153609392451E-3</v>
      </c>
      <c r="R151" s="91">
        <f>P151/'סכום נכסי הקרן'!$C$42</f>
        <v>3.648682729265188E-4</v>
      </c>
    </row>
    <row r="152" spans="2:18">
      <c r="B152" s="86" t="s">
        <v>3237</v>
      </c>
      <c r="C152" s="88" t="s">
        <v>2936</v>
      </c>
      <c r="D152" s="87">
        <v>7491</v>
      </c>
      <c r="E152" s="87"/>
      <c r="F152" s="87" t="s">
        <v>309</v>
      </c>
      <c r="G152" s="101">
        <v>43899</v>
      </c>
      <c r="H152" s="87" t="s">
        <v>2935</v>
      </c>
      <c r="I152" s="90">
        <v>3.1200000000441208</v>
      </c>
      <c r="J152" s="88" t="s">
        <v>129</v>
      </c>
      <c r="K152" s="88" t="s">
        <v>133</v>
      </c>
      <c r="L152" s="89">
        <v>1.2969999999999999E-2</v>
      </c>
      <c r="M152" s="89">
        <v>2.5500000000350957E-2</v>
      </c>
      <c r="N152" s="90">
        <v>27898.500036000005</v>
      </c>
      <c r="O152" s="102">
        <v>107.24</v>
      </c>
      <c r="P152" s="90">
        <v>29.918350989000004</v>
      </c>
      <c r="Q152" s="91">
        <f t="shared" si="2"/>
        <v>2.3776493694602097E-3</v>
      </c>
      <c r="R152" s="91">
        <f>P152/'סכום נכסי הקרן'!$C$42</f>
        <v>2.3304909045180759E-4</v>
      </c>
    </row>
    <row r="153" spans="2:18">
      <c r="B153" s="86" t="s">
        <v>3238</v>
      </c>
      <c r="C153" s="88" t="s">
        <v>2945</v>
      </c>
      <c r="D153" s="87" t="s">
        <v>3030</v>
      </c>
      <c r="E153" s="87"/>
      <c r="F153" s="87" t="s">
        <v>576</v>
      </c>
      <c r="G153" s="101">
        <v>43924</v>
      </c>
      <c r="H153" s="87" t="s">
        <v>131</v>
      </c>
      <c r="I153" s="90">
        <v>7.8899999995280945</v>
      </c>
      <c r="J153" s="88" t="s">
        <v>691</v>
      </c>
      <c r="K153" s="88" t="s">
        <v>133</v>
      </c>
      <c r="L153" s="89">
        <v>3.1400000000000004E-2</v>
      </c>
      <c r="M153" s="89">
        <v>3.2099999998233146E-2</v>
      </c>
      <c r="N153" s="90">
        <v>4140.0218760000007</v>
      </c>
      <c r="O153" s="102">
        <v>108</v>
      </c>
      <c r="P153" s="90">
        <v>4.4712233990000003</v>
      </c>
      <c r="Q153" s="91">
        <f t="shared" si="2"/>
        <v>3.5533380496995831E-4</v>
      </c>
      <c r="R153" s="91">
        <f>P153/'סכום נכסי הקרן'!$C$42</f>
        <v>3.4828608927240146E-5</v>
      </c>
    </row>
    <row r="154" spans="2:18">
      <c r="B154" s="86" t="s">
        <v>3238</v>
      </c>
      <c r="C154" s="88" t="s">
        <v>2945</v>
      </c>
      <c r="D154" s="87" t="s">
        <v>3031</v>
      </c>
      <c r="E154" s="87"/>
      <c r="F154" s="87" t="s">
        <v>576</v>
      </c>
      <c r="G154" s="101">
        <v>44015</v>
      </c>
      <c r="H154" s="87" t="s">
        <v>131</v>
      </c>
      <c r="I154" s="90">
        <v>7.6600000009299771</v>
      </c>
      <c r="J154" s="88" t="s">
        <v>691</v>
      </c>
      <c r="K154" s="88" t="s">
        <v>133</v>
      </c>
      <c r="L154" s="89">
        <v>3.1E-2</v>
      </c>
      <c r="M154" s="89">
        <v>4.2000000004679128E-2</v>
      </c>
      <c r="N154" s="90">
        <v>3412.9548310000009</v>
      </c>
      <c r="O154" s="102">
        <v>100.19</v>
      </c>
      <c r="P154" s="90">
        <v>3.4194393270000005</v>
      </c>
      <c r="Q154" s="91">
        <f t="shared" si="2"/>
        <v>2.7174718829718299E-4</v>
      </c>
      <c r="R154" s="91">
        <f>P154/'סכום נכסי הקרן'!$C$42</f>
        <v>2.6635733543786692E-5</v>
      </c>
    </row>
    <row r="155" spans="2:18">
      <c r="B155" s="86" t="s">
        <v>3238</v>
      </c>
      <c r="C155" s="88" t="s">
        <v>2945</v>
      </c>
      <c r="D155" s="87" t="s">
        <v>3032</v>
      </c>
      <c r="E155" s="87"/>
      <c r="F155" s="87" t="s">
        <v>576</v>
      </c>
      <c r="G155" s="101">
        <v>44108</v>
      </c>
      <c r="H155" s="87" t="s">
        <v>131</v>
      </c>
      <c r="I155" s="90">
        <v>7.5799999994776384</v>
      </c>
      <c r="J155" s="88" t="s">
        <v>691</v>
      </c>
      <c r="K155" s="88" t="s">
        <v>133</v>
      </c>
      <c r="L155" s="89">
        <v>3.1E-2</v>
      </c>
      <c r="M155" s="89">
        <v>4.549999999638793E-2</v>
      </c>
      <c r="N155" s="90">
        <v>5535.8289470000009</v>
      </c>
      <c r="O155" s="102">
        <v>97.52</v>
      </c>
      <c r="P155" s="90">
        <v>5.3985404289999996</v>
      </c>
      <c r="Q155" s="91">
        <f t="shared" si="2"/>
        <v>4.2902886765840191E-4</v>
      </c>
      <c r="R155" s="91">
        <f>P155/'סכום נכסי הקרן'!$C$42</f>
        <v>4.2051947890053579E-5</v>
      </c>
    </row>
    <row r="156" spans="2:18">
      <c r="B156" s="86" t="s">
        <v>3238</v>
      </c>
      <c r="C156" s="88" t="s">
        <v>2945</v>
      </c>
      <c r="D156" s="87" t="s">
        <v>3033</v>
      </c>
      <c r="E156" s="87"/>
      <c r="F156" s="87" t="s">
        <v>576</v>
      </c>
      <c r="G156" s="101">
        <v>44200</v>
      </c>
      <c r="H156" s="87" t="s">
        <v>131</v>
      </c>
      <c r="I156" s="90">
        <v>7.4600000001628768</v>
      </c>
      <c r="J156" s="88" t="s">
        <v>691</v>
      </c>
      <c r="K156" s="88" t="s">
        <v>133</v>
      </c>
      <c r="L156" s="89">
        <v>3.1E-2</v>
      </c>
      <c r="M156" s="89">
        <v>5.0600000003109429E-2</v>
      </c>
      <c r="N156" s="90">
        <v>2872.0625510000009</v>
      </c>
      <c r="O156" s="102">
        <v>94.06</v>
      </c>
      <c r="P156" s="90">
        <v>2.7014620359999997</v>
      </c>
      <c r="Q156" s="91">
        <f t="shared" si="2"/>
        <v>2.1468862066888875E-4</v>
      </c>
      <c r="R156" s="91">
        <f>P156/'סכום נכסי הקרן'!$C$42</f>
        <v>2.1043047145591737E-5</v>
      </c>
    </row>
    <row r="157" spans="2:18">
      <c r="B157" s="86" t="s">
        <v>3238</v>
      </c>
      <c r="C157" s="88" t="s">
        <v>2945</v>
      </c>
      <c r="D157" s="87" t="s">
        <v>3034</v>
      </c>
      <c r="E157" s="87"/>
      <c r="F157" s="87" t="s">
        <v>576</v>
      </c>
      <c r="G157" s="101">
        <v>44290</v>
      </c>
      <c r="H157" s="87" t="s">
        <v>131</v>
      </c>
      <c r="I157" s="90">
        <v>7.3900000004861912</v>
      </c>
      <c r="J157" s="88" t="s">
        <v>691</v>
      </c>
      <c r="K157" s="88" t="s">
        <v>133</v>
      </c>
      <c r="L157" s="89">
        <v>3.1E-2</v>
      </c>
      <c r="M157" s="89">
        <v>5.400000000316222E-2</v>
      </c>
      <c r="N157" s="90">
        <v>5516.5077450000008</v>
      </c>
      <c r="O157" s="102">
        <v>91.72</v>
      </c>
      <c r="P157" s="90">
        <v>5.0597405860000011</v>
      </c>
      <c r="Q157" s="91">
        <f t="shared" si="2"/>
        <v>4.0210401363224456E-4</v>
      </c>
      <c r="R157" s="91">
        <f>P157/'סכום נכסי הקרן'!$C$42</f>
        <v>3.9412865432420973E-5</v>
      </c>
    </row>
    <row r="158" spans="2:18">
      <c r="B158" s="86" t="s">
        <v>3238</v>
      </c>
      <c r="C158" s="88" t="s">
        <v>2945</v>
      </c>
      <c r="D158" s="87" t="s">
        <v>3035</v>
      </c>
      <c r="E158" s="87"/>
      <c r="F158" s="87" t="s">
        <v>576</v>
      </c>
      <c r="G158" s="101">
        <v>44496</v>
      </c>
      <c r="H158" s="87" t="s">
        <v>131</v>
      </c>
      <c r="I158" s="90">
        <v>6.8499999996499676</v>
      </c>
      <c r="J158" s="88" t="s">
        <v>691</v>
      </c>
      <c r="K158" s="88" t="s">
        <v>133</v>
      </c>
      <c r="L158" s="89">
        <v>3.1E-2</v>
      </c>
      <c r="M158" s="89">
        <v>7.8199999994951044E-2</v>
      </c>
      <c r="N158" s="90">
        <v>6179.6687650000013</v>
      </c>
      <c r="O158" s="102">
        <v>76.28</v>
      </c>
      <c r="P158" s="90">
        <v>4.7138513090000007</v>
      </c>
      <c r="Q158" s="91">
        <f t="shared" si="2"/>
        <v>3.7461575327777286E-4</v>
      </c>
      <c r="R158" s="91">
        <f>P158/'סכום נכסי הקרן'!$C$42</f>
        <v>3.671855980603399E-5</v>
      </c>
    </row>
    <row r="159" spans="2:18">
      <c r="B159" s="86" t="s">
        <v>3238</v>
      </c>
      <c r="C159" s="88" t="s">
        <v>2945</v>
      </c>
      <c r="D159" s="87" t="s">
        <v>3036</v>
      </c>
      <c r="E159" s="87"/>
      <c r="F159" s="87" t="s">
        <v>576</v>
      </c>
      <c r="G159" s="101">
        <v>44615</v>
      </c>
      <c r="H159" s="87" t="s">
        <v>131</v>
      </c>
      <c r="I159" s="90">
        <v>7.0799999996072023</v>
      </c>
      <c r="J159" s="88" t="s">
        <v>691</v>
      </c>
      <c r="K159" s="88" t="s">
        <v>133</v>
      </c>
      <c r="L159" s="89">
        <v>3.1E-2</v>
      </c>
      <c r="M159" s="89">
        <v>6.7399999996399368E-2</v>
      </c>
      <c r="N159" s="90">
        <v>7501.5539290000006</v>
      </c>
      <c r="O159" s="102">
        <v>81.45</v>
      </c>
      <c r="P159" s="90">
        <v>6.1100156800000001</v>
      </c>
      <c r="Q159" s="91">
        <f t="shared" si="2"/>
        <v>4.855707099059461E-4</v>
      </c>
      <c r="R159" s="91">
        <f>P159/'סכום נכסי הקרן'!$C$42</f>
        <v>4.7593986626930616E-5</v>
      </c>
    </row>
    <row r="160" spans="2:18">
      <c r="B160" s="86" t="s">
        <v>3238</v>
      </c>
      <c r="C160" s="88" t="s">
        <v>2945</v>
      </c>
      <c r="D160" s="87" t="s">
        <v>3037</v>
      </c>
      <c r="E160" s="87"/>
      <c r="F160" s="87" t="s">
        <v>576</v>
      </c>
      <c r="G160" s="101">
        <v>44753</v>
      </c>
      <c r="H160" s="87" t="s">
        <v>131</v>
      </c>
      <c r="I160" s="90">
        <v>7.6500000002475996</v>
      </c>
      <c r="J160" s="88" t="s">
        <v>691</v>
      </c>
      <c r="K160" s="88" t="s">
        <v>133</v>
      </c>
      <c r="L160" s="89">
        <v>3.2599999999999997E-2</v>
      </c>
      <c r="M160" s="89">
        <v>4.110000000159772E-2</v>
      </c>
      <c r="N160" s="90">
        <v>11073.722702000001</v>
      </c>
      <c r="O160" s="102">
        <v>96.65</v>
      </c>
      <c r="P160" s="90">
        <v>10.702753139000002</v>
      </c>
      <c r="Q160" s="91">
        <f t="shared" si="2"/>
        <v>8.5056139162842934E-4</v>
      </c>
      <c r="R160" s="91">
        <f>P160/'סכום נכסי הקרן'!$C$42</f>
        <v>8.3369129712103425E-5</v>
      </c>
    </row>
    <row r="161" spans="2:18">
      <c r="B161" s="86" t="s">
        <v>3238</v>
      </c>
      <c r="C161" s="88" t="s">
        <v>2945</v>
      </c>
      <c r="D161" s="87" t="s">
        <v>3038</v>
      </c>
      <c r="E161" s="87"/>
      <c r="F161" s="87" t="s">
        <v>576</v>
      </c>
      <c r="G161" s="101">
        <v>44959</v>
      </c>
      <c r="H161" s="87" t="s">
        <v>131</v>
      </c>
      <c r="I161" s="90">
        <v>7.5300000001891316</v>
      </c>
      <c r="J161" s="88" t="s">
        <v>691</v>
      </c>
      <c r="K161" s="88" t="s">
        <v>133</v>
      </c>
      <c r="L161" s="89">
        <v>3.8100000000000002E-2</v>
      </c>
      <c r="M161" s="89">
        <v>4.240000000175758E-2</v>
      </c>
      <c r="N161" s="90">
        <v>5358.2528030000012</v>
      </c>
      <c r="O161" s="102">
        <v>97.69</v>
      </c>
      <c r="P161" s="90">
        <v>5.2344773170000005</v>
      </c>
      <c r="Q161" s="91">
        <f t="shared" si="2"/>
        <v>4.1599056367761433E-4</v>
      </c>
      <c r="R161" s="91">
        <f>P161/'סכום נכסי הקרן'!$C$42</f>
        <v>4.0773977755858995E-5</v>
      </c>
    </row>
    <row r="162" spans="2:18">
      <c r="B162" s="86" t="s">
        <v>3238</v>
      </c>
      <c r="C162" s="88" t="s">
        <v>2945</v>
      </c>
      <c r="D162" s="87" t="s">
        <v>3039</v>
      </c>
      <c r="E162" s="87"/>
      <c r="F162" s="87" t="s">
        <v>576</v>
      </c>
      <c r="G162" s="101">
        <v>45153</v>
      </c>
      <c r="H162" s="87" t="s">
        <v>131</v>
      </c>
      <c r="I162" s="90">
        <v>7.4200000005275415</v>
      </c>
      <c r="J162" s="88" t="s">
        <v>691</v>
      </c>
      <c r="K162" s="88" t="s">
        <v>133</v>
      </c>
      <c r="L162" s="89">
        <v>4.3205999999999994E-2</v>
      </c>
      <c r="M162" s="89">
        <v>4.3800000003739535E-2</v>
      </c>
      <c r="N162" s="90">
        <v>6088.0659930000011</v>
      </c>
      <c r="O162" s="102">
        <v>98.39</v>
      </c>
      <c r="P162" s="90">
        <v>5.9900480520000006</v>
      </c>
      <c r="Q162" s="91">
        <f t="shared" si="2"/>
        <v>4.7603673006946679E-4</v>
      </c>
      <c r="R162" s="91">
        <f>P162/'סכום נכסי הקרן'!$C$42</f>
        <v>4.6659498405994246E-5</v>
      </c>
    </row>
    <row r="163" spans="2:18">
      <c r="B163" s="86" t="s">
        <v>3238</v>
      </c>
      <c r="C163" s="88" t="s">
        <v>2945</v>
      </c>
      <c r="D163" s="87" t="s">
        <v>3040</v>
      </c>
      <c r="E163" s="87"/>
      <c r="F163" s="87" t="s">
        <v>576</v>
      </c>
      <c r="G163" s="101">
        <v>43011</v>
      </c>
      <c r="H163" s="87" t="s">
        <v>131</v>
      </c>
      <c r="I163" s="90">
        <v>7.6500000008131064</v>
      </c>
      <c r="J163" s="88" t="s">
        <v>691</v>
      </c>
      <c r="K163" s="88" t="s">
        <v>133</v>
      </c>
      <c r="L163" s="89">
        <v>3.9E-2</v>
      </c>
      <c r="M163" s="89">
        <v>3.6800000003462265E-2</v>
      </c>
      <c r="N163" s="90">
        <v>3407.7042980000006</v>
      </c>
      <c r="O163" s="102">
        <v>111.88</v>
      </c>
      <c r="P163" s="90">
        <v>3.8125396260000008</v>
      </c>
      <c r="Q163" s="91">
        <f t="shared" si="2"/>
        <v>3.029873685596451E-4</v>
      </c>
      <c r="R163" s="91">
        <f>P163/'סכום נכסי הקרן'!$C$42</f>
        <v>2.9697789576619727E-5</v>
      </c>
    </row>
    <row r="164" spans="2:18">
      <c r="B164" s="86" t="s">
        <v>3238</v>
      </c>
      <c r="C164" s="88" t="s">
        <v>2945</v>
      </c>
      <c r="D164" s="87" t="s">
        <v>3041</v>
      </c>
      <c r="E164" s="87"/>
      <c r="F164" s="87" t="s">
        <v>576</v>
      </c>
      <c r="G164" s="101">
        <v>43104</v>
      </c>
      <c r="H164" s="87" t="s">
        <v>131</v>
      </c>
      <c r="I164" s="90">
        <v>7.4999999999217968</v>
      </c>
      <c r="J164" s="88" t="s">
        <v>691</v>
      </c>
      <c r="K164" s="88" t="s">
        <v>133</v>
      </c>
      <c r="L164" s="89">
        <v>3.8199999999999998E-2</v>
      </c>
      <c r="M164" s="89">
        <v>4.3699999999390018E-2</v>
      </c>
      <c r="N164" s="90">
        <v>6055.1206179999999</v>
      </c>
      <c r="O164" s="102">
        <v>105.59</v>
      </c>
      <c r="P164" s="90">
        <v>6.3936020470000008</v>
      </c>
      <c r="Q164" s="91">
        <f t="shared" si="2"/>
        <v>5.0810767883625147E-4</v>
      </c>
      <c r="R164" s="91">
        <f>P164/'סכום נכסי הקרן'!$C$42</f>
        <v>4.9802983537160788E-5</v>
      </c>
    </row>
    <row r="165" spans="2:18">
      <c r="B165" s="86" t="s">
        <v>3238</v>
      </c>
      <c r="C165" s="88" t="s">
        <v>2945</v>
      </c>
      <c r="D165" s="87" t="s">
        <v>3042</v>
      </c>
      <c r="E165" s="87"/>
      <c r="F165" s="87" t="s">
        <v>576</v>
      </c>
      <c r="G165" s="101">
        <v>43194</v>
      </c>
      <c r="H165" s="87" t="s">
        <v>131</v>
      </c>
      <c r="I165" s="90">
        <v>7.6499999997917252</v>
      </c>
      <c r="J165" s="88" t="s">
        <v>691</v>
      </c>
      <c r="K165" s="88" t="s">
        <v>133</v>
      </c>
      <c r="L165" s="89">
        <v>3.7900000000000003E-2</v>
      </c>
      <c r="M165" s="89">
        <v>3.7499999998842924E-2</v>
      </c>
      <c r="N165" s="90">
        <v>3906.7485010000005</v>
      </c>
      <c r="O165" s="102">
        <v>110.61</v>
      </c>
      <c r="P165" s="90">
        <v>4.3212544860000008</v>
      </c>
      <c r="Q165" s="91">
        <f t="shared" si="2"/>
        <v>3.4341558489278288E-4</v>
      </c>
      <c r="R165" s="91">
        <f>P165/'סכום נכסי הקרן'!$C$42</f>
        <v>3.3660425601108765E-5</v>
      </c>
    </row>
    <row r="166" spans="2:18">
      <c r="B166" s="86" t="s">
        <v>3238</v>
      </c>
      <c r="C166" s="88" t="s">
        <v>2945</v>
      </c>
      <c r="D166" s="87" t="s">
        <v>3043</v>
      </c>
      <c r="E166" s="87"/>
      <c r="F166" s="87" t="s">
        <v>576</v>
      </c>
      <c r="G166" s="101">
        <v>43285</v>
      </c>
      <c r="H166" s="87" t="s">
        <v>131</v>
      </c>
      <c r="I166" s="90">
        <v>7.6100000002798485</v>
      </c>
      <c r="J166" s="88" t="s">
        <v>691</v>
      </c>
      <c r="K166" s="88" t="s">
        <v>133</v>
      </c>
      <c r="L166" s="89">
        <v>4.0099999999999997E-2</v>
      </c>
      <c r="M166" s="89">
        <v>3.7500000000863738E-2</v>
      </c>
      <c r="N166" s="90">
        <v>5211.8672410000008</v>
      </c>
      <c r="O166" s="102">
        <v>111.07</v>
      </c>
      <c r="P166" s="90">
        <v>5.7888210580000017</v>
      </c>
      <c r="Q166" s="91">
        <f t="shared" si="2"/>
        <v>4.6004496516309279E-4</v>
      </c>
      <c r="R166" s="91">
        <f>P166/'סכום נכסי הקרן'!$C$42</f>
        <v>4.5092040094428436E-5</v>
      </c>
    </row>
    <row r="167" spans="2:18">
      <c r="B167" s="86" t="s">
        <v>3238</v>
      </c>
      <c r="C167" s="88" t="s">
        <v>2945</v>
      </c>
      <c r="D167" s="87" t="s">
        <v>3044</v>
      </c>
      <c r="E167" s="87"/>
      <c r="F167" s="87" t="s">
        <v>576</v>
      </c>
      <c r="G167" s="101">
        <v>43377</v>
      </c>
      <c r="H167" s="87" t="s">
        <v>131</v>
      </c>
      <c r="I167" s="90">
        <v>7.5699999999322376</v>
      </c>
      <c r="J167" s="88" t="s">
        <v>691</v>
      </c>
      <c r="K167" s="88" t="s">
        <v>133</v>
      </c>
      <c r="L167" s="89">
        <v>3.9699999999999999E-2</v>
      </c>
      <c r="M167" s="89">
        <v>3.9399999999700792E-2</v>
      </c>
      <c r="N167" s="90">
        <v>10420.206916000001</v>
      </c>
      <c r="O167" s="102">
        <v>109.05</v>
      </c>
      <c r="P167" s="90">
        <v>11.363235261000002</v>
      </c>
      <c r="Q167" s="91">
        <f t="shared" si="2"/>
        <v>9.0305074511888149E-4</v>
      </c>
      <c r="R167" s="91">
        <f>P167/'סכום נכסי הקרן'!$C$42</f>
        <v>8.851395730799508E-5</v>
      </c>
    </row>
    <row r="168" spans="2:18">
      <c r="B168" s="86" t="s">
        <v>3238</v>
      </c>
      <c r="C168" s="88" t="s">
        <v>2945</v>
      </c>
      <c r="D168" s="87" t="s">
        <v>3045</v>
      </c>
      <c r="E168" s="87"/>
      <c r="F168" s="87" t="s">
        <v>576</v>
      </c>
      <c r="G168" s="101">
        <v>43469</v>
      </c>
      <c r="H168" s="87" t="s">
        <v>131</v>
      </c>
      <c r="I168" s="90">
        <v>7.6599999999148185</v>
      </c>
      <c r="J168" s="88" t="s">
        <v>691</v>
      </c>
      <c r="K168" s="88" t="s">
        <v>133</v>
      </c>
      <c r="L168" s="89">
        <v>4.1700000000000001E-2</v>
      </c>
      <c r="M168" s="89">
        <v>3.4299999999929026E-2</v>
      </c>
      <c r="N168" s="90">
        <v>7360.9004170000007</v>
      </c>
      <c r="O168" s="102">
        <v>114.83</v>
      </c>
      <c r="P168" s="90">
        <v>8.4525215420000013</v>
      </c>
      <c r="Q168" s="91">
        <f t="shared" si="2"/>
        <v>6.717326273120534E-4</v>
      </c>
      <c r="R168" s="91">
        <f>P168/'סכום נכסי הקרן'!$C$42</f>
        <v>6.5840943510277712E-5</v>
      </c>
    </row>
    <row r="169" spans="2:18">
      <c r="B169" s="86" t="s">
        <v>3238</v>
      </c>
      <c r="C169" s="88" t="s">
        <v>2945</v>
      </c>
      <c r="D169" s="87" t="s">
        <v>3046</v>
      </c>
      <c r="E169" s="87"/>
      <c r="F169" s="87" t="s">
        <v>576</v>
      </c>
      <c r="G169" s="101">
        <v>43559</v>
      </c>
      <c r="H169" s="87" t="s">
        <v>131</v>
      </c>
      <c r="I169" s="90">
        <v>7.6700000000057615</v>
      </c>
      <c r="J169" s="88" t="s">
        <v>691</v>
      </c>
      <c r="K169" s="88" t="s">
        <v>133</v>
      </c>
      <c r="L169" s="89">
        <v>3.7200000000000004E-2</v>
      </c>
      <c r="M169" s="89">
        <v>3.6799999999706595E-2</v>
      </c>
      <c r="N169" s="90">
        <v>17478.559993000003</v>
      </c>
      <c r="O169" s="102">
        <v>109.2</v>
      </c>
      <c r="P169" s="90">
        <v>19.086588367000004</v>
      </c>
      <c r="Q169" s="91">
        <f t="shared" si="2"/>
        <v>1.5168354302892335E-3</v>
      </c>
      <c r="R169" s="91">
        <f>P169/'סכום נכסי הקרן'!$C$42</f>
        <v>1.4867504096040677E-4</v>
      </c>
    </row>
    <row r="170" spans="2:18">
      <c r="B170" s="86" t="s">
        <v>3238</v>
      </c>
      <c r="C170" s="88" t="s">
        <v>2945</v>
      </c>
      <c r="D170" s="87" t="s">
        <v>3047</v>
      </c>
      <c r="E170" s="87"/>
      <c r="F170" s="87" t="s">
        <v>576</v>
      </c>
      <c r="G170" s="101">
        <v>43742</v>
      </c>
      <c r="H170" s="87" t="s">
        <v>131</v>
      </c>
      <c r="I170" s="90">
        <v>7.5700000000188403</v>
      </c>
      <c r="J170" s="88" t="s">
        <v>691</v>
      </c>
      <c r="K170" s="88" t="s">
        <v>133</v>
      </c>
      <c r="L170" s="89">
        <v>3.1E-2</v>
      </c>
      <c r="M170" s="89">
        <v>4.5900000000096745E-2</v>
      </c>
      <c r="N170" s="90">
        <v>20348.761041000005</v>
      </c>
      <c r="O170" s="102">
        <v>96.51</v>
      </c>
      <c r="P170" s="90">
        <v>19.638589459000002</v>
      </c>
      <c r="Q170" s="91">
        <f t="shared" si="2"/>
        <v>1.5607036584819468E-3</v>
      </c>
      <c r="R170" s="91">
        <f>P170/'סכום נכסי הקרן'!$C$42</f>
        <v>1.5297485522711894E-4</v>
      </c>
    </row>
    <row r="171" spans="2:18">
      <c r="B171" s="86" t="s">
        <v>3238</v>
      </c>
      <c r="C171" s="88" t="s">
        <v>2945</v>
      </c>
      <c r="D171" s="87" t="s">
        <v>3048</v>
      </c>
      <c r="E171" s="87"/>
      <c r="F171" s="87" t="s">
        <v>576</v>
      </c>
      <c r="G171" s="101">
        <v>42935</v>
      </c>
      <c r="H171" s="87" t="s">
        <v>131</v>
      </c>
      <c r="I171" s="90">
        <v>7.6199999997875167</v>
      </c>
      <c r="J171" s="88" t="s">
        <v>691</v>
      </c>
      <c r="K171" s="88" t="s">
        <v>133</v>
      </c>
      <c r="L171" s="89">
        <v>4.0800000000000003E-2</v>
      </c>
      <c r="M171" s="89">
        <v>3.6599999998910067E-2</v>
      </c>
      <c r="N171" s="90">
        <v>15961.787976000001</v>
      </c>
      <c r="O171" s="102">
        <v>113.81</v>
      </c>
      <c r="P171" s="90">
        <v>18.166110603</v>
      </c>
      <c r="Q171" s="91">
        <f t="shared" si="2"/>
        <v>1.4436838927602627E-3</v>
      </c>
      <c r="R171" s="91">
        <f>P171/'סכום נכסי הקרן'!$C$42</f>
        <v>1.4150497648191378E-4</v>
      </c>
    </row>
    <row r="172" spans="2:18">
      <c r="B172" s="86" t="s">
        <v>3219</v>
      </c>
      <c r="C172" s="88" t="s">
        <v>2945</v>
      </c>
      <c r="D172" s="87" t="s">
        <v>3049</v>
      </c>
      <c r="E172" s="87"/>
      <c r="F172" s="87" t="s">
        <v>309</v>
      </c>
      <c r="G172" s="101">
        <v>40742</v>
      </c>
      <c r="H172" s="87" t="s">
        <v>2935</v>
      </c>
      <c r="I172" s="90">
        <v>5.1099999999758321</v>
      </c>
      <c r="J172" s="88" t="s">
        <v>330</v>
      </c>
      <c r="K172" s="88" t="s">
        <v>133</v>
      </c>
      <c r="L172" s="89">
        <v>0.06</v>
      </c>
      <c r="M172" s="89">
        <v>2.1599999999932663E-2</v>
      </c>
      <c r="N172" s="90">
        <v>59017.461140000007</v>
      </c>
      <c r="O172" s="102">
        <v>140.91999999999999</v>
      </c>
      <c r="P172" s="90">
        <v>83.167403491000016</v>
      </c>
      <c r="Q172" s="91">
        <f t="shared" si="2"/>
        <v>6.609419233791416E-3</v>
      </c>
      <c r="R172" s="91">
        <f>P172/'סכום נכסי הקרן'!$C$42</f>
        <v>6.4783275475116249E-4</v>
      </c>
    </row>
    <row r="173" spans="2:18">
      <c r="B173" s="86" t="s">
        <v>3219</v>
      </c>
      <c r="C173" s="88" t="s">
        <v>2945</v>
      </c>
      <c r="D173" s="87" t="s">
        <v>3050</v>
      </c>
      <c r="E173" s="87"/>
      <c r="F173" s="87" t="s">
        <v>309</v>
      </c>
      <c r="G173" s="101">
        <v>42201</v>
      </c>
      <c r="H173" s="87" t="s">
        <v>2935</v>
      </c>
      <c r="I173" s="90">
        <v>4.7099999998618491</v>
      </c>
      <c r="J173" s="88" t="s">
        <v>330</v>
      </c>
      <c r="K173" s="88" t="s">
        <v>133</v>
      </c>
      <c r="L173" s="89">
        <v>4.2030000000000005E-2</v>
      </c>
      <c r="M173" s="89">
        <v>3.2999999997731851E-2</v>
      </c>
      <c r="N173" s="90">
        <v>4128.1699560000006</v>
      </c>
      <c r="O173" s="102">
        <v>117.48</v>
      </c>
      <c r="P173" s="90">
        <v>4.8497738770000005</v>
      </c>
      <c r="Q173" s="91">
        <f t="shared" si="2"/>
        <v>3.8541769246952284E-4</v>
      </c>
      <c r="R173" s="91">
        <f>P173/'סכום נכסי הקרן'!$C$42</f>
        <v>3.7777329082987803E-5</v>
      </c>
    </row>
    <row r="174" spans="2:18">
      <c r="B174" s="86" t="s">
        <v>3239</v>
      </c>
      <c r="C174" s="88" t="s">
        <v>2945</v>
      </c>
      <c r="D174" s="87" t="s">
        <v>3051</v>
      </c>
      <c r="E174" s="87"/>
      <c r="F174" s="87" t="s">
        <v>309</v>
      </c>
      <c r="G174" s="101">
        <v>42521</v>
      </c>
      <c r="H174" s="87" t="s">
        <v>2935</v>
      </c>
      <c r="I174" s="90">
        <v>1.359999999809862</v>
      </c>
      <c r="J174" s="88" t="s">
        <v>129</v>
      </c>
      <c r="K174" s="88" t="s">
        <v>133</v>
      </c>
      <c r="L174" s="89">
        <v>2.3E-2</v>
      </c>
      <c r="M174" s="89">
        <v>3.8999999996644628E-2</v>
      </c>
      <c r="N174" s="90">
        <v>3226.0030490000004</v>
      </c>
      <c r="O174" s="102">
        <v>110.86</v>
      </c>
      <c r="P174" s="90">
        <v>3.5763469880000001</v>
      </c>
      <c r="Q174" s="91">
        <f t="shared" si="2"/>
        <v>2.842168394947805E-4</v>
      </c>
      <c r="R174" s="91">
        <f>P174/'סכום נכסי הקרן'!$C$42</f>
        <v>2.7857966269594843E-5</v>
      </c>
    </row>
    <row r="175" spans="2:18">
      <c r="B175" s="86" t="s">
        <v>3240</v>
      </c>
      <c r="C175" s="88" t="s">
        <v>2945</v>
      </c>
      <c r="D175" s="87" t="s">
        <v>3052</v>
      </c>
      <c r="E175" s="87"/>
      <c r="F175" s="87" t="s">
        <v>576</v>
      </c>
      <c r="G175" s="101">
        <v>44592</v>
      </c>
      <c r="H175" s="87" t="s">
        <v>131</v>
      </c>
      <c r="I175" s="90">
        <v>11.330000000338458</v>
      </c>
      <c r="J175" s="88" t="s">
        <v>691</v>
      </c>
      <c r="K175" s="88" t="s">
        <v>133</v>
      </c>
      <c r="L175" s="89">
        <v>2.7473999999999998E-2</v>
      </c>
      <c r="M175" s="89">
        <v>4.260000000080668E-2</v>
      </c>
      <c r="N175" s="90">
        <v>6648.4126940000015</v>
      </c>
      <c r="O175" s="102">
        <v>85.77</v>
      </c>
      <c r="P175" s="90">
        <v>5.7023436790000002</v>
      </c>
      <c r="Q175" s="91">
        <f t="shared" si="2"/>
        <v>4.5317249796971294E-4</v>
      </c>
      <c r="R175" s="91">
        <f>P175/'סכום נכסי הקרן'!$C$42</f>
        <v>4.4418424274892915E-5</v>
      </c>
    </row>
    <row r="176" spans="2:18">
      <c r="B176" s="86" t="s">
        <v>3240</v>
      </c>
      <c r="C176" s="88" t="s">
        <v>2945</v>
      </c>
      <c r="D176" s="87" t="s">
        <v>3053</v>
      </c>
      <c r="E176" s="87"/>
      <c r="F176" s="87" t="s">
        <v>576</v>
      </c>
      <c r="G176" s="101">
        <v>44837</v>
      </c>
      <c r="H176" s="87" t="s">
        <v>131</v>
      </c>
      <c r="I176" s="90">
        <v>11.159999999930971</v>
      </c>
      <c r="J176" s="88" t="s">
        <v>691</v>
      </c>
      <c r="K176" s="88" t="s">
        <v>133</v>
      </c>
      <c r="L176" s="89">
        <v>3.9636999999999999E-2</v>
      </c>
      <c r="M176" s="89">
        <v>3.909999999974114E-2</v>
      </c>
      <c r="N176" s="90">
        <v>5839.0450060000012</v>
      </c>
      <c r="O176" s="102">
        <v>99.24</v>
      </c>
      <c r="P176" s="90">
        <v>5.7946682650000012</v>
      </c>
      <c r="Q176" s="91">
        <f t="shared" si="2"/>
        <v>4.6050965013325588E-4</v>
      </c>
      <c r="R176" s="91">
        <f>P176/'סכום נכסי הקרן'!$C$42</f>
        <v>4.5137586932004292E-5</v>
      </c>
    </row>
    <row r="177" spans="2:18">
      <c r="B177" s="86" t="s">
        <v>3240</v>
      </c>
      <c r="C177" s="88" t="s">
        <v>2945</v>
      </c>
      <c r="D177" s="87" t="s">
        <v>3054</v>
      </c>
      <c r="E177" s="87"/>
      <c r="F177" s="87" t="s">
        <v>576</v>
      </c>
      <c r="G177" s="101">
        <v>45076</v>
      </c>
      <c r="H177" s="87" t="s">
        <v>131</v>
      </c>
      <c r="I177" s="90">
        <v>10.980000000420626</v>
      </c>
      <c r="J177" s="88" t="s">
        <v>691</v>
      </c>
      <c r="K177" s="88" t="s">
        <v>133</v>
      </c>
      <c r="L177" s="89">
        <v>4.4936999999999998E-2</v>
      </c>
      <c r="M177" s="89">
        <v>4.1500000002328986E-2</v>
      </c>
      <c r="N177" s="90">
        <v>7103.0825470000009</v>
      </c>
      <c r="O177" s="102">
        <v>99.74</v>
      </c>
      <c r="P177" s="90">
        <v>7.0846145490000021</v>
      </c>
      <c r="Q177" s="91">
        <f t="shared" si="2"/>
        <v>5.6302332041935528E-4</v>
      </c>
      <c r="R177" s="91">
        <f>P177/'סכום נכסי הקרן'!$C$42</f>
        <v>5.5185627625437483E-5</v>
      </c>
    </row>
    <row r="178" spans="2:18">
      <c r="B178" s="86" t="s">
        <v>3241</v>
      </c>
      <c r="C178" s="88" t="s">
        <v>2936</v>
      </c>
      <c r="D178" s="87" t="s">
        <v>3055</v>
      </c>
      <c r="E178" s="87"/>
      <c r="F178" s="87" t="s">
        <v>576</v>
      </c>
      <c r="G178" s="101">
        <v>42432</v>
      </c>
      <c r="H178" s="87" t="s">
        <v>131</v>
      </c>
      <c r="I178" s="90">
        <v>4.2399999999091511</v>
      </c>
      <c r="J178" s="88" t="s">
        <v>691</v>
      </c>
      <c r="K178" s="88" t="s">
        <v>133</v>
      </c>
      <c r="L178" s="89">
        <v>2.5399999999999999E-2</v>
      </c>
      <c r="M178" s="89">
        <v>2.3799999999643096E-2</v>
      </c>
      <c r="N178" s="90">
        <v>21395.711689000003</v>
      </c>
      <c r="O178" s="102">
        <v>115.24</v>
      </c>
      <c r="P178" s="90">
        <v>24.656416826000005</v>
      </c>
      <c r="Q178" s="91">
        <f t="shared" si="2"/>
        <v>1.9594767753423727E-3</v>
      </c>
      <c r="R178" s="91">
        <f>P178/'סכום נכסי הקרן'!$C$42</f>
        <v>1.9206123750645945E-4</v>
      </c>
    </row>
    <row r="179" spans="2:18">
      <c r="B179" s="86" t="s">
        <v>3242</v>
      </c>
      <c r="C179" s="88" t="s">
        <v>2945</v>
      </c>
      <c r="D179" s="87" t="s">
        <v>3056</v>
      </c>
      <c r="E179" s="87"/>
      <c r="F179" s="87" t="s">
        <v>576</v>
      </c>
      <c r="G179" s="101">
        <v>42242</v>
      </c>
      <c r="H179" s="87" t="s">
        <v>131</v>
      </c>
      <c r="I179" s="90">
        <v>2.9000000000343462</v>
      </c>
      <c r="J179" s="88" t="s">
        <v>572</v>
      </c>
      <c r="K179" s="88" t="s">
        <v>133</v>
      </c>
      <c r="L179" s="89">
        <v>2.3599999999999999E-2</v>
      </c>
      <c r="M179" s="89">
        <v>3.2400000000496691E-2</v>
      </c>
      <c r="N179" s="90">
        <v>34648.718561000002</v>
      </c>
      <c r="O179" s="102">
        <v>109.24</v>
      </c>
      <c r="P179" s="90">
        <v>37.850261213000003</v>
      </c>
      <c r="Q179" s="91">
        <f t="shared" si="2"/>
        <v>3.0080083538053877E-3</v>
      </c>
      <c r="R179" s="91">
        <f>P179/'סכום נכסי הקרן'!$C$42</f>
        <v>2.9483473044006212E-4</v>
      </c>
    </row>
    <row r="180" spans="2:18">
      <c r="B180" s="86" t="s">
        <v>3243</v>
      </c>
      <c r="C180" s="88" t="s">
        <v>2936</v>
      </c>
      <c r="D180" s="87">
        <v>7134</v>
      </c>
      <c r="E180" s="87"/>
      <c r="F180" s="87" t="s">
        <v>576</v>
      </c>
      <c r="G180" s="101">
        <v>43705</v>
      </c>
      <c r="H180" s="87" t="s">
        <v>131</v>
      </c>
      <c r="I180" s="90">
        <v>5.1200000007383606</v>
      </c>
      <c r="J180" s="88" t="s">
        <v>691</v>
      </c>
      <c r="K180" s="88" t="s">
        <v>133</v>
      </c>
      <c r="L180" s="89">
        <v>0.04</v>
      </c>
      <c r="M180" s="89">
        <v>3.6700000003817658E-2</v>
      </c>
      <c r="N180" s="90">
        <v>2094.4188060000001</v>
      </c>
      <c r="O180" s="102">
        <v>113.81</v>
      </c>
      <c r="P180" s="90">
        <v>2.3836579270000007</v>
      </c>
      <c r="Q180" s="91">
        <f t="shared" si="2"/>
        <v>1.8943232430237005E-4</v>
      </c>
      <c r="R180" s="91">
        <f>P180/'סכום נכסי הקרן'!$C$42</f>
        <v>1.8567511024916909E-5</v>
      </c>
    </row>
    <row r="181" spans="2:18">
      <c r="B181" s="86" t="s">
        <v>3243</v>
      </c>
      <c r="C181" s="88" t="s">
        <v>2936</v>
      </c>
      <c r="D181" s="87" t="s">
        <v>3057</v>
      </c>
      <c r="E181" s="87"/>
      <c r="F181" s="87" t="s">
        <v>576</v>
      </c>
      <c r="G181" s="101">
        <v>43256</v>
      </c>
      <c r="H181" s="87" t="s">
        <v>131</v>
      </c>
      <c r="I181" s="90">
        <v>5.1200000000503429</v>
      </c>
      <c r="J181" s="88" t="s">
        <v>691</v>
      </c>
      <c r="K181" s="88" t="s">
        <v>133</v>
      </c>
      <c r="L181" s="89">
        <v>0.04</v>
      </c>
      <c r="M181" s="89">
        <v>3.600000000025172E-2</v>
      </c>
      <c r="N181" s="90">
        <v>34411.122285000005</v>
      </c>
      <c r="O181" s="102">
        <v>115.45</v>
      </c>
      <c r="P181" s="90">
        <v>39.727640625000006</v>
      </c>
      <c r="Q181" s="91">
        <f t="shared" si="2"/>
        <v>3.157206081207562E-3</v>
      </c>
      <c r="R181" s="91">
        <f>P181/'סכום נכסי הקרן'!$C$42</f>
        <v>3.0945858335763811E-4</v>
      </c>
    </row>
    <row r="182" spans="2:18">
      <c r="B182" s="86" t="s">
        <v>3244</v>
      </c>
      <c r="C182" s="88" t="s">
        <v>2945</v>
      </c>
      <c r="D182" s="87" t="s">
        <v>3058</v>
      </c>
      <c r="E182" s="87"/>
      <c r="F182" s="87" t="s">
        <v>576</v>
      </c>
      <c r="G182" s="101">
        <v>44294</v>
      </c>
      <c r="H182" s="87" t="s">
        <v>131</v>
      </c>
      <c r="I182" s="90">
        <v>7.6699999998019095</v>
      </c>
      <c r="J182" s="88" t="s">
        <v>691</v>
      </c>
      <c r="K182" s="88" t="s">
        <v>133</v>
      </c>
      <c r="L182" s="89">
        <v>0.03</v>
      </c>
      <c r="M182" s="89">
        <v>4.2999999998822716E-2</v>
      </c>
      <c r="N182" s="90">
        <v>19195.026931000004</v>
      </c>
      <c r="O182" s="102">
        <v>101.78</v>
      </c>
      <c r="P182" s="90">
        <v>19.536698761000004</v>
      </c>
      <c r="Q182" s="91">
        <f t="shared" si="2"/>
        <v>1.5526062752423883E-3</v>
      </c>
      <c r="R182" s="91">
        <f>P182/'סכום נכסי הקרן'!$C$42</f>
        <v>1.5218117731007299E-4</v>
      </c>
    </row>
    <row r="183" spans="2:18">
      <c r="B183" s="86" t="s">
        <v>3245</v>
      </c>
      <c r="C183" s="88" t="s">
        <v>2945</v>
      </c>
      <c r="D183" s="87" t="s">
        <v>3059</v>
      </c>
      <c r="E183" s="87"/>
      <c r="F183" s="87" t="s">
        <v>576</v>
      </c>
      <c r="G183" s="101">
        <v>42326</v>
      </c>
      <c r="H183" s="87" t="s">
        <v>131</v>
      </c>
      <c r="I183" s="90">
        <v>6.3100000002892269</v>
      </c>
      <c r="J183" s="88" t="s">
        <v>691</v>
      </c>
      <c r="K183" s="88" t="s">
        <v>133</v>
      </c>
      <c r="L183" s="89">
        <v>8.0500000000000002E-2</v>
      </c>
      <c r="M183" s="89">
        <v>7.4300000003320765E-2</v>
      </c>
      <c r="N183" s="90">
        <v>6975.6645960000005</v>
      </c>
      <c r="O183" s="102">
        <v>107.06</v>
      </c>
      <c r="P183" s="90">
        <v>7.4681742640000008</v>
      </c>
      <c r="Q183" s="91">
        <f t="shared" si="2"/>
        <v>5.9350529834839908E-4</v>
      </c>
      <c r="R183" s="91">
        <f>P183/'סכום נכסי הקרן'!$C$42</f>
        <v>5.8173367248773323E-5</v>
      </c>
    </row>
    <row r="184" spans="2:18">
      <c r="B184" s="86" t="s">
        <v>3245</v>
      </c>
      <c r="C184" s="88" t="s">
        <v>2945</v>
      </c>
      <c r="D184" s="87" t="s">
        <v>3060</v>
      </c>
      <c r="E184" s="87"/>
      <c r="F184" s="87" t="s">
        <v>576</v>
      </c>
      <c r="G184" s="101">
        <v>42606</v>
      </c>
      <c r="H184" s="87" t="s">
        <v>131</v>
      </c>
      <c r="I184" s="90">
        <v>6.3099999999357026</v>
      </c>
      <c r="J184" s="88" t="s">
        <v>691</v>
      </c>
      <c r="K184" s="88" t="s">
        <v>133</v>
      </c>
      <c r="L184" s="89">
        <v>8.0500000000000002E-2</v>
      </c>
      <c r="M184" s="89">
        <v>7.4299999999344293E-2</v>
      </c>
      <c r="N184" s="90">
        <v>29341.582873000003</v>
      </c>
      <c r="O184" s="102">
        <v>107.07</v>
      </c>
      <c r="P184" s="90">
        <v>31.416147842000001</v>
      </c>
      <c r="Q184" s="91">
        <f t="shared" si="2"/>
        <v>2.4966811885743143E-3</v>
      </c>
      <c r="R184" s="91">
        <f>P184/'סכום נכסי הקרן'!$C$42</f>
        <v>2.4471618381539462E-4</v>
      </c>
    </row>
    <row r="185" spans="2:18">
      <c r="B185" s="86" t="s">
        <v>3245</v>
      </c>
      <c r="C185" s="88" t="s">
        <v>2945</v>
      </c>
      <c r="D185" s="87" t="s">
        <v>3061</v>
      </c>
      <c r="E185" s="87"/>
      <c r="F185" s="87" t="s">
        <v>576</v>
      </c>
      <c r="G185" s="101">
        <v>42648</v>
      </c>
      <c r="H185" s="87" t="s">
        <v>131</v>
      </c>
      <c r="I185" s="90">
        <v>6.3100000001027237</v>
      </c>
      <c r="J185" s="88" t="s">
        <v>691</v>
      </c>
      <c r="K185" s="88" t="s">
        <v>133</v>
      </c>
      <c r="L185" s="89">
        <v>8.0500000000000002E-2</v>
      </c>
      <c r="M185" s="89">
        <v>7.4300000001346497E-2</v>
      </c>
      <c r="N185" s="90">
        <v>26915.201779000006</v>
      </c>
      <c r="O185" s="102">
        <v>107.06</v>
      </c>
      <c r="P185" s="90">
        <v>28.815520284000002</v>
      </c>
      <c r="Q185" s="91">
        <f t="shared" si="2"/>
        <v>2.2900060119994763E-3</v>
      </c>
      <c r="R185" s="91">
        <f>P185/'סכום נכסי הקרן'!$C$42</f>
        <v>2.2445858715779008E-4</v>
      </c>
    </row>
    <row r="186" spans="2:18">
      <c r="B186" s="86" t="s">
        <v>3245</v>
      </c>
      <c r="C186" s="88" t="s">
        <v>2945</v>
      </c>
      <c r="D186" s="87" t="s">
        <v>3062</v>
      </c>
      <c r="E186" s="87"/>
      <c r="F186" s="87" t="s">
        <v>576</v>
      </c>
      <c r="G186" s="101">
        <v>42718</v>
      </c>
      <c r="H186" s="87" t="s">
        <v>131</v>
      </c>
      <c r="I186" s="90">
        <v>6.310000000058114</v>
      </c>
      <c r="J186" s="88" t="s">
        <v>691</v>
      </c>
      <c r="K186" s="88" t="s">
        <v>133</v>
      </c>
      <c r="L186" s="89">
        <v>8.0500000000000002E-2</v>
      </c>
      <c r="M186" s="89">
        <v>7.4300000000501673E-2</v>
      </c>
      <c r="N186" s="90">
        <v>18804.974606000003</v>
      </c>
      <c r="O186" s="102">
        <v>107.06</v>
      </c>
      <c r="P186" s="90">
        <v>20.132679293000006</v>
      </c>
      <c r="Q186" s="91">
        <f t="shared" si="2"/>
        <v>1.5999696054152766E-3</v>
      </c>
      <c r="R186" s="91">
        <f>P186/'סכום נכסי הקרן'!$C$42</f>
        <v>1.5682356956493528E-4</v>
      </c>
    </row>
    <row r="187" spans="2:18">
      <c r="B187" s="86" t="s">
        <v>3245</v>
      </c>
      <c r="C187" s="88" t="s">
        <v>2945</v>
      </c>
      <c r="D187" s="87" t="s">
        <v>3063</v>
      </c>
      <c r="E187" s="87"/>
      <c r="F187" s="87" t="s">
        <v>576</v>
      </c>
      <c r="G187" s="101">
        <v>42900</v>
      </c>
      <c r="H187" s="87" t="s">
        <v>131</v>
      </c>
      <c r="I187" s="90">
        <v>6.3100000000109029</v>
      </c>
      <c r="J187" s="88" t="s">
        <v>691</v>
      </c>
      <c r="K187" s="88" t="s">
        <v>133</v>
      </c>
      <c r="L187" s="89">
        <v>8.0500000000000002E-2</v>
      </c>
      <c r="M187" s="89">
        <v>7.4299999999907745E-2</v>
      </c>
      <c r="N187" s="90">
        <v>22275.206815000005</v>
      </c>
      <c r="O187" s="102">
        <v>107.06</v>
      </c>
      <c r="P187" s="90">
        <v>23.847923754000004</v>
      </c>
      <c r="Q187" s="91">
        <f t="shared" si="2"/>
        <v>1.8952248035822808E-3</v>
      </c>
      <c r="R187" s="91">
        <f>P187/'סכום נכסי הקרן'!$C$42</f>
        <v>1.857634781434697E-4</v>
      </c>
    </row>
    <row r="188" spans="2:18">
      <c r="B188" s="86" t="s">
        <v>3245</v>
      </c>
      <c r="C188" s="88" t="s">
        <v>2945</v>
      </c>
      <c r="D188" s="87" t="s">
        <v>3064</v>
      </c>
      <c r="E188" s="87"/>
      <c r="F188" s="87" t="s">
        <v>576</v>
      </c>
      <c r="G188" s="101">
        <v>43075</v>
      </c>
      <c r="H188" s="87" t="s">
        <v>131</v>
      </c>
      <c r="I188" s="90">
        <v>6.3100000000702812</v>
      </c>
      <c r="J188" s="88" t="s">
        <v>691</v>
      </c>
      <c r="K188" s="88" t="s">
        <v>133</v>
      </c>
      <c r="L188" s="89">
        <v>8.0500000000000002E-2</v>
      </c>
      <c r="M188" s="89">
        <v>7.4300000000756872E-2</v>
      </c>
      <c r="N188" s="90">
        <v>13821.892014000001</v>
      </c>
      <c r="O188" s="102">
        <v>107.06</v>
      </c>
      <c r="P188" s="90">
        <v>14.797771316000002</v>
      </c>
      <c r="Q188" s="91">
        <f t="shared" si="2"/>
        <v>1.1759976895731907E-3</v>
      </c>
      <c r="R188" s="91">
        <f>P188/'סכום נכסי הקרן'!$C$42</f>
        <v>1.1526728686268799E-4</v>
      </c>
    </row>
    <row r="189" spans="2:18">
      <c r="B189" s="86" t="s">
        <v>3245</v>
      </c>
      <c r="C189" s="88" t="s">
        <v>2945</v>
      </c>
      <c r="D189" s="87" t="s">
        <v>3065</v>
      </c>
      <c r="E189" s="87"/>
      <c r="F189" s="87" t="s">
        <v>576</v>
      </c>
      <c r="G189" s="101">
        <v>43292</v>
      </c>
      <c r="H189" s="87" t="s">
        <v>131</v>
      </c>
      <c r="I189" s="90">
        <v>6.3099999999913265</v>
      </c>
      <c r="J189" s="88" t="s">
        <v>691</v>
      </c>
      <c r="K189" s="88" t="s">
        <v>133</v>
      </c>
      <c r="L189" s="89">
        <v>8.0500000000000002E-2</v>
      </c>
      <c r="M189" s="89">
        <v>7.4299999999863711E-2</v>
      </c>
      <c r="N189" s="90">
        <v>37689.157447000005</v>
      </c>
      <c r="O189" s="102">
        <v>107.06</v>
      </c>
      <c r="P189" s="90">
        <v>40.350159485000006</v>
      </c>
      <c r="Q189" s="91">
        <f t="shared" si="2"/>
        <v>3.2066784460280788E-3</v>
      </c>
      <c r="R189" s="91">
        <f>P189/'סכום נכסי הקרן'!$C$42</f>
        <v>3.1430769600309896E-4</v>
      </c>
    </row>
    <row r="190" spans="2:18">
      <c r="B190" s="86" t="s">
        <v>3246</v>
      </c>
      <c r="C190" s="88" t="s">
        <v>2945</v>
      </c>
      <c r="D190" s="87" t="s">
        <v>3066</v>
      </c>
      <c r="E190" s="87"/>
      <c r="F190" s="87" t="s">
        <v>559</v>
      </c>
      <c r="G190" s="101">
        <v>44376</v>
      </c>
      <c r="H190" s="87" t="s">
        <v>326</v>
      </c>
      <c r="I190" s="90">
        <v>4.4800000000032512</v>
      </c>
      <c r="J190" s="88" t="s">
        <v>129</v>
      </c>
      <c r="K190" s="88" t="s">
        <v>133</v>
      </c>
      <c r="L190" s="89">
        <v>7.400000000000001E-2</v>
      </c>
      <c r="M190" s="89">
        <v>7.8300000000047096E-2</v>
      </c>
      <c r="N190" s="90">
        <v>484276.53941100003</v>
      </c>
      <c r="O190" s="102">
        <v>99.06</v>
      </c>
      <c r="P190" s="90">
        <v>479.7243591780001</v>
      </c>
      <c r="Q190" s="91">
        <f t="shared" si="2"/>
        <v>3.8124304395440858E-2</v>
      </c>
      <c r="R190" s="91">
        <f>P190/'סכום נכסי הקרן'!$C$42</f>
        <v>3.7368144258724057E-3</v>
      </c>
    </row>
    <row r="191" spans="2:18">
      <c r="B191" s="86" t="s">
        <v>3246</v>
      </c>
      <c r="C191" s="88" t="s">
        <v>2945</v>
      </c>
      <c r="D191" s="87" t="s">
        <v>3067</v>
      </c>
      <c r="E191" s="87"/>
      <c r="F191" s="87" t="s">
        <v>559</v>
      </c>
      <c r="G191" s="101">
        <v>44431</v>
      </c>
      <c r="H191" s="87" t="s">
        <v>326</v>
      </c>
      <c r="I191" s="90">
        <v>4.4799999999690989</v>
      </c>
      <c r="J191" s="88" t="s">
        <v>129</v>
      </c>
      <c r="K191" s="88" t="s">
        <v>133</v>
      </c>
      <c r="L191" s="89">
        <v>7.400000000000001E-2</v>
      </c>
      <c r="M191" s="89">
        <v>7.8099999999538885E-2</v>
      </c>
      <c r="N191" s="90">
        <v>83589.687223000015</v>
      </c>
      <c r="O191" s="102">
        <v>99.11</v>
      </c>
      <c r="P191" s="90">
        <v>82.845742322000021</v>
      </c>
      <c r="Q191" s="91">
        <f t="shared" si="2"/>
        <v>6.5838564119656447E-3</v>
      </c>
      <c r="R191" s="91">
        <f>P191/'סכום נכסי הקרן'!$C$42</f>
        <v>6.4532717404931588E-4</v>
      </c>
    </row>
    <row r="192" spans="2:18">
      <c r="B192" s="86" t="s">
        <v>3246</v>
      </c>
      <c r="C192" s="88" t="s">
        <v>2945</v>
      </c>
      <c r="D192" s="87" t="s">
        <v>3068</v>
      </c>
      <c r="E192" s="87"/>
      <c r="F192" s="87" t="s">
        <v>559</v>
      </c>
      <c r="G192" s="101">
        <v>44859</v>
      </c>
      <c r="H192" s="87" t="s">
        <v>326</v>
      </c>
      <c r="I192" s="90">
        <v>4.4900000000006957</v>
      </c>
      <c r="J192" s="88" t="s">
        <v>129</v>
      </c>
      <c r="K192" s="88" t="s">
        <v>133</v>
      </c>
      <c r="L192" s="89">
        <v>7.400000000000001E-2</v>
      </c>
      <c r="M192" s="89">
        <v>7.2100000000047182E-2</v>
      </c>
      <c r="N192" s="90">
        <v>254415.27094900006</v>
      </c>
      <c r="O192" s="102">
        <v>101.65</v>
      </c>
      <c r="P192" s="90">
        <v>258.61313301800004</v>
      </c>
      <c r="Q192" s="91">
        <f t="shared" si="2"/>
        <v>2.0552314293005407E-2</v>
      </c>
      <c r="R192" s="91">
        <f>P192/'סכום נכסי הקרן'!$C$42</f>
        <v>2.0144678244765689E-3</v>
      </c>
    </row>
    <row r="193" spans="2:18">
      <c r="B193" s="86" t="s">
        <v>3247</v>
      </c>
      <c r="C193" s="88" t="s">
        <v>2945</v>
      </c>
      <c r="D193" s="87" t="s">
        <v>3069</v>
      </c>
      <c r="E193" s="87"/>
      <c r="F193" s="87" t="s">
        <v>559</v>
      </c>
      <c r="G193" s="101">
        <v>42516</v>
      </c>
      <c r="H193" s="87" t="s">
        <v>326</v>
      </c>
      <c r="I193" s="90">
        <v>3.4500000000762379</v>
      </c>
      <c r="J193" s="88" t="s">
        <v>341</v>
      </c>
      <c r="K193" s="88" t="s">
        <v>133</v>
      </c>
      <c r="L193" s="89">
        <v>2.3269999999999999E-2</v>
      </c>
      <c r="M193" s="89">
        <v>3.4700000000747848E-2</v>
      </c>
      <c r="N193" s="90">
        <v>25301.387991000003</v>
      </c>
      <c r="O193" s="102">
        <v>108.87</v>
      </c>
      <c r="P193" s="90">
        <v>27.545621502000007</v>
      </c>
      <c r="Q193" s="91">
        <f t="shared" si="2"/>
        <v>2.1890855421710857E-3</v>
      </c>
      <c r="R193" s="91">
        <f>P193/'סכום נכסי הקרן'!$C$42</f>
        <v>2.1456670654512638E-4</v>
      </c>
    </row>
    <row r="194" spans="2:18">
      <c r="B194" s="86" t="s">
        <v>3248</v>
      </c>
      <c r="C194" s="88" t="s">
        <v>2936</v>
      </c>
      <c r="D194" s="87" t="s">
        <v>3070</v>
      </c>
      <c r="E194" s="87"/>
      <c r="F194" s="87" t="s">
        <v>309</v>
      </c>
      <c r="G194" s="101">
        <v>42978</v>
      </c>
      <c r="H194" s="87" t="s">
        <v>2935</v>
      </c>
      <c r="I194" s="90">
        <v>0.80999999999933148</v>
      </c>
      <c r="J194" s="88" t="s">
        <v>129</v>
      </c>
      <c r="K194" s="88" t="s">
        <v>133</v>
      </c>
      <c r="L194" s="89">
        <v>2.76E-2</v>
      </c>
      <c r="M194" s="89">
        <v>6.2899999999939823E-2</v>
      </c>
      <c r="N194" s="90">
        <v>15335.846322000001</v>
      </c>
      <c r="O194" s="102">
        <v>97.53</v>
      </c>
      <c r="P194" s="90">
        <v>14.957050821000003</v>
      </c>
      <c r="Q194" s="91">
        <f t="shared" si="2"/>
        <v>1.1886558342273001E-3</v>
      </c>
      <c r="R194" s="91">
        <f>P194/'סכום נכסי הקרן'!$C$42</f>
        <v>1.1650799507489901E-4</v>
      </c>
    </row>
    <row r="195" spans="2:18">
      <c r="B195" s="86" t="s">
        <v>3249</v>
      </c>
      <c r="C195" s="88" t="s">
        <v>2945</v>
      </c>
      <c r="D195" s="87" t="s">
        <v>3071</v>
      </c>
      <c r="E195" s="87"/>
      <c r="F195" s="87" t="s">
        <v>576</v>
      </c>
      <c r="G195" s="101">
        <v>42794</v>
      </c>
      <c r="H195" s="87" t="s">
        <v>131</v>
      </c>
      <c r="I195" s="90">
        <v>4.9999999999843716</v>
      </c>
      <c r="J195" s="88" t="s">
        <v>691</v>
      </c>
      <c r="K195" s="88" t="s">
        <v>133</v>
      </c>
      <c r="L195" s="89">
        <v>2.8999999999999998E-2</v>
      </c>
      <c r="M195" s="89">
        <v>2.8499999999859336E-2</v>
      </c>
      <c r="N195" s="90">
        <v>55725.280696000009</v>
      </c>
      <c r="O195" s="102">
        <v>114.82</v>
      </c>
      <c r="P195" s="90">
        <v>63.983768454000014</v>
      </c>
      <c r="Q195" s="91">
        <f t="shared" si="2"/>
        <v>5.0848713813229467E-3</v>
      </c>
      <c r="R195" s="91">
        <f>P195/'סכום נכסי הקרן'!$C$42</f>
        <v>4.9840176844526552E-4</v>
      </c>
    </row>
    <row r="196" spans="2:18">
      <c r="B196" s="86" t="s">
        <v>3250</v>
      </c>
      <c r="C196" s="88" t="s">
        <v>2945</v>
      </c>
      <c r="D196" s="87" t="s">
        <v>3072</v>
      </c>
      <c r="E196" s="87"/>
      <c r="F196" s="87" t="s">
        <v>576</v>
      </c>
      <c r="G196" s="101">
        <v>44728</v>
      </c>
      <c r="H196" s="87" t="s">
        <v>131</v>
      </c>
      <c r="I196" s="90">
        <v>9.6200000000799015</v>
      </c>
      <c r="J196" s="88" t="s">
        <v>691</v>
      </c>
      <c r="K196" s="88" t="s">
        <v>133</v>
      </c>
      <c r="L196" s="89">
        <v>2.6314999999999998E-2</v>
      </c>
      <c r="M196" s="89">
        <v>3.2000000000856114E-2</v>
      </c>
      <c r="N196" s="90">
        <v>7004.9214440000014</v>
      </c>
      <c r="O196" s="102">
        <v>100.05</v>
      </c>
      <c r="P196" s="90">
        <v>7.008423662000002</v>
      </c>
      <c r="Q196" s="91">
        <f t="shared" si="2"/>
        <v>5.56968333815957E-4</v>
      </c>
      <c r="R196" s="91">
        <f>P196/'סכום נכסי הקרן'!$C$42</f>
        <v>5.4592138468144193E-5</v>
      </c>
    </row>
    <row r="197" spans="2:18">
      <c r="B197" s="86" t="s">
        <v>3250</v>
      </c>
      <c r="C197" s="88" t="s">
        <v>2945</v>
      </c>
      <c r="D197" s="87" t="s">
        <v>3073</v>
      </c>
      <c r="E197" s="87"/>
      <c r="F197" s="87" t="s">
        <v>576</v>
      </c>
      <c r="G197" s="101">
        <v>44923</v>
      </c>
      <c r="H197" s="87" t="s">
        <v>131</v>
      </c>
      <c r="I197" s="90">
        <v>9.3500000018333083</v>
      </c>
      <c r="J197" s="88" t="s">
        <v>691</v>
      </c>
      <c r="K197" s="88" t="s">
        <v>133</v>
      </c>
      <c r="L197" s="89">
        <v>3.0750000000000003E-2</v>
      </c>
      <c r="M197" s="89">
        <v>3.6600000005186921E-2</v>
      </c>
      <c r="N197" s="90">
        <v>2279.7091610000007</v>
      </c>
      <c r="O197" s="102">
        <v>98.1</v>
      </c>
      <c r="P197" s="90">
        <v>2.2363947740000003</v>
      </c>
      <c r="Q197" s="91">
        <f t="shared" si="2"/>
        <v>1.7772913441052379E-4</v>
      </c>
      <c r="R197" s="91">
        <f>P197/'סכום נכסי הקרן'!$C$42</f>
        <v>1.7420404224935401E-5</v>
      </c>
    </row>
    <row r="198" spans="2:18">
      <c r="B198" s="86" t="s">
        <v>3239</v>
      </c>
      <c r="C198" s="88" t="s">
        <v>2945</v>
      </c>
      <c r="D198" s="87" t="s">
        <v>3074</v>
      </c>
      <c r="E198" s="87"/>
      <c r="F198" s="87" t="s">
        <v>309</v>
      </c>
      <c r="G198" s="101">
        <v>42474</v>
      </c>
      <c r="H198" s="87" t="s">
        <v>2935</v>
      </c>
      <c r="I198" s="90">
        <v>0.35999999997563364</v>
      </c>
      <c r="J198" s="88" t="s">
        <v>129</v>
      </c>
      <c r="K198" s="88" t="s">
        <v>133</v>
      </c>
      <c r="L198" s="89">
        <v>6.8499999999999991E-2</v>
      </c>
      <c r="M198" s="89">
        <v>6.4399999999025348E-2</v>
      </c>
      <c r="N198" s="90">
        <v>9801.6421670000018</v>
      </c>
      <c r="O198" s="102">
        <v>100.49</v>
      </c>
      <c r="P198" s="90">
        <v>9.8496676090000026</v>
      </c>
      <c r="Q198" s="91">
        <f t="shared" si="2"/>
        <v>7.8276560056875883E-4</v>
      </c>
      <c r="R198" s="91">
        <f>P198/'סכום נכסי הקרן'!$C$42</f>
        <v>7.6724017255297417E-5</v>
      </c>
    </row>
    <row r="199" spans="2:18">
      <c r="B199" s="86" t="s">
        <v>3239</v>
      </c>
      <c r="C199" s="88" t="s">
        <v>2945</v>
      </c>
      <c r="D199" s="87" t="s">
        <v>3075</v>
      </c>
      <c r="E199" s="87"/>
      <c r="F199" s="87" t="s">
        <v>309</v>
      </c>
      <c r="G199" s="101">
        <v>42562</v>
      </c>
      <c r="H199" s="87" t="s">
        <v>2935</v>
      </c>
      <c r="I199" s="90">
        <v>1.3500000001110259</v>
      </c>
      <c r="J199" s="88" t="s">
        <v>129</v>
      </c>
      <c r="K199" s="88" t="s">
        <v>133</v>
      </c>
      <c r="L199" s="89">
        <v>3.3700000000000001E-2</v>
      </c>
      <c r="M199" s="89">
        <v>6.8300000002340086E-2</v>
      </c>
      <c r="N199" s="90">
        <v>6110.5260530000005</v>
      </c>
      <c r="O199" s="102">
        <v>95.81</v>
      </c>
      <c r="P199" s="90">
        <v>5.8544947610000007</v>
      </c>
      <c r="Q199" s="91">
        <f t="shared" si="2"/>
        <v>4.6526413779013614E-4</v>
      </c>
      <c r="R199" s="91">
        <f>P199/'סכום נכסי הקרן'!$C$42</f>
        <v>4.5603605613409719E-5</v>
      </c>
    </row>
    <row r="200" spans="2:18">
      <c r="B200" s="86" t="s">
        <v>3239</v>
      </c>
      <c r="C200" s="88" t="s">
        <v>2945</v>
      </c>
      <c r="D200" s="87" t="s">
        <v>3076</v>
      </c>
      <c r="E200" s="87"/>
      <c r="F200" s="87" t="s">
        <v>309</v>
      </c>
      <c r="G200" s="101">
        <v>42717</v>
      </c>
      <c r="H200" s="87" t="s">
        <v>2935</v>
      </c>
      <c r="I200" s="90">
        <v>1.5299999993036131</v>
      </c>
      <c r="J200" s="88" t="s">
        <v>129</v>
      </c>
      <c r="K200" s="88" t="s">
        <v>133</v>
      </c>
      <c r="L200" s="89">
        <v>3.85E-2</v>
      </c>
      <c r="M200" s="89">
        <v>6.7599999977465228E-2</v>
      </c>
      <c r="N200" s="90">
        <v>1330.5824630000002</v>
      </c>
      <c r="O200" s="102">
        <v>96.05</v>
      </c>
      <c r="P200" s="90">
        <v>1.278024413</v>
      </c>
      <c r="Q200" s="91">
        <f t="shared" si="2"/>
        <v>1.0156622404896022E-4</v>
      </c>
      <c r="R200" s="91">
        <f>P200/'סכום נכסי הקרן'!$C$42</f>
        <v>9.9551752412545134E-6</v>
      </c>
    </row>
    <row r="201" spans="2:18">
      <c r="B201" s="86" t="s">
        <v>3239</v>
      </c>
      <c r="C201" s="88" t="s">
        <v>2945</v>
      </c>
      <c r="D201" s="87" t="s">
        <v>3077</v>
      </c>
      <c r="E201" s="87"/>
      <c r="F201" s="87" t="s">
        <v>309</v>
      </c>
      <c r="G201" s="101">
        <v>42710</v>
      </c>
      <c r="H201" s="87" t="s">
        <v>2935</v>
      </c>
      <c r="I201" s="90">
        <v>1.5300000001204144</v>
      </c>
      <c r="J201" s="88" t="s">
        <v>129</v>
      </c>
      <c r="K201" s="88" t="s">
        <v>133</v>
      </c>
      <c r="L201" s="89">
        <v>3.8399999999999997E-2</v>
      </c>
      <c r="M201" s="89">
        <v>6.760000000607308E-2</v>
      </c>
      <c r="N201" s="90">
        <v>3978.0733800000003</v>
      </c>
      <c r="O201" s="102">
        <v>96.03</v>
      </c>
      <c r="P201" s="90">
        <v>3.8201438180000005</v>
      </c>
      <c r="Q201" s="91">
        <f t="shared" si="2"/>
        <v>3.0359168336030712E-4</v>
      </c>
      <c r="R201" s="91">
        <f>P201/'סכום נכסי הקרן'!$C$42</f>
        <v>2.9757022454456893E-5</v>
      </c>
    </row>
    <row r="202" spans="2:18">
      <c r="B202" s="86" t="s">
        <v>3239</v>
      </c>
      <c r="C202" s="88" t="s">
        <v>2945</v>
      </c>
      <c r="D202" s="87" t="s">
        <v>3078</v>
      </c>
      <c r="E202" s="87"/>
      <c r="F202" s="87" t="s">
        <v>309</v>
      </c>
      <c r="G202" s="101">
        <v>42474</v>
      </c>
      <c r="H202" s="87" t="s">
        <v>2935</v>
      </c>
      <c r="I202" s="90">
        <v>0.36000000001610527</v>
      </c>
      <c r="J202" s="88" t="s">
        <v>129</v>
      </c>
      <c r="K202" s="88" t="s">
        <v>133</v>
      </c>
      <c r="L202" s="89">
        <v>3.1800000000000002E-2</v>
      </c>
      <c r="M202" s="89">
        <v>7.1099999997392957E-2</v>
      </c>
      <c r="N202" s="90">
        <v>10053.240885000001</v>
      </c>
      <c r="O202" s="102">
        <v>98.82</v>
      </c>
      <c r="P202" s="90">
        <v>9.9346123690000017</v>
      </c>
      <c r="Q202" s="91">
        <f t="shared" si="2"/>
        <v>7.8951626858275487E-4</v>
      </c>
      <c r="R202" s="91">
        <f>P202/'סכום נכסי הקרן'!$C$42</f>
        <v>7.7385694734244219E-5</v>
      </c>
    </row>
    <row r="203" spans="2:18">
      <c r="B203" s="86" t="s">
        <v>3251</v>
      </c>
      <c r="C203" s="88" t="s">
        <v>2936</v>
      </c>
      <c r="D203" s="87">
        <v>7355</v>
      </c>
      <c r="E203" s="87"/>
      <c r="F203" s="87" t="s">
        <v>309</v>
      </c>
      <c r="G203" s="101">
        <v>43842</v>
      </c>
      <c r="H203" s="87" t="s">
        <v>2935</v>
      </c>
      <c r="I203" s="90">
        <v>0.15999999994705391</v>
      </c>
      <c r="J203" s="88" t="s">
        <v>129</v>
      </c>
      <c r="K203" s="88" t="s">
        <v>133</v>
      </c>
      <c r="L203" s="89">
        <v>2.0838000000000002E-2</v>
      </c>
      <c r="M203" s="89">
        <v>6.5000000000000002E-2</v>
      </c>
      <c r="N203" s="90">
        <v>9084.9000000000015</v>
      </c>
      <c r="O203" s="102">
        <v>99.79</v>
      </c>
      <c r="P203" s="90">
        <v>9.0658219280000019</v>
      </c>
      <c r="Q203" s="91">
        <f t="shared" ref="Q203:Q246" si="3">IFERROR(P203/$P$10,0)</f>
        <v>7.2047238829014819E-4</v>
      </c>
      <c r="R203" s="91">
        <f>P203/'סכום נכסי הקרן'!$C$42</f>
        <v>7.0618248823113732E-5</v>
      </c>
    </row>
    <row r="204" spans="2:18">
      <c r="B204" s="86" t="s">
        <v>3252</v>
      </c>
      <c r="C204" s="88" t="s">
        <v>2945</v>
      </c>
      <c r="D204" s="87" t="s">
        <v>3079</v>
      </c>
      <c r="E204" s="87"/>
      <c r="F204" s="87" t="s">
        <v>576</v>
      </c>
      <c r="G204" s="101">
        <v>45015</v>
      </c>
      <c r="H204" s="87" t="s">
        <v>131</v>
      </c>
      <c r="I204" s="90">
        <v>5.2199999999877438</v>
      </c>
      <c r="J204" s="88" t="s">
        <v>341</v>
      </c>
      <c r="K204" s="88" t="s">
        <v>133</v>
      </c>
      <c r="L204" s="89">
        <v>4.5499999999999999E-2</v>
      </c>
      <c r="M204" s="89">
        <v>3.8699999999921207E-2</v>
      </c>
      <c r="N204" s="90">
        <v>53849.289402000009</v>
      </c>
      <c r="O204" s="102">
        <v>106.06</v>
      </c>
      <c r="P204" s="90">
        <v>57.112555035000007</v>
      </c>
      <c r="Q204" s="91">
        <f t="shared" si="3"/>
        <v>4.5388073198672002E-3</v>
      </c>
      <c r="R204" s="91">
        <f>P204/'סכום נכסי הקרן'!$C$42</f>
        <v>4.4487842960259461E-4</v>
      </c>
    </row>
    <row r="205" spans="2:18">
      <c r="B205" s="86" t="s">
        <v>3250</v>
      </c>
      <c r="C205" s="88" t="s">
        <v>2945</v>
      </c>
      <c r="D205" s="87" t="s">
        <v>3080</v>
      </c>
      <c r="E205" s="87"/>
      <c r="F205" s="87" t="s">
        <v>576</v>
      </c>
      <c r="G205" s="101">
        <v>44143</v>
      </c>
      <c r="H205" s="87" t="s">
        <v>131</v>
      </c>
      <c r="I205" s="90">
        <v>6.790000000054996</v>
      </c>
      <c r="J205" s="88" t="s">
        <v>691</v>
      </c>
      <c r="K205" s="88" t="s">
        <v>133</v>
      </c>
      <c r="L205" s="89">
        <v>2.5243000000000002E-2</v>
      </c>
      <c r="M205" s="89">
        <v>3.2900000000254288E-2</v>
      </c>
      <c r="N205" s="90">
        <v>15953.211562000004</v>
      </c>
      <c r="O205" s="102">
        <v>106</v>
      </c>
      <c r="P205" s="90">
        <v>16.910403633000001</v>
      </c>
      <c r="Q205" s="91">
        <f t="shared" si="3"/>
        <v>1.3438912642646278E-3</v>
      </c>
      <c r="R205" s="91">
        <f>P205/'סכום נכסי הקרן'!$C$42</f>
        <v>1.3172364303408809E-4</v>
      </c>
    </row>
    <row r="206" spans="2:18">
      <c r="B206" s="86" t="s">
        <v>3250</v>
      </c>
      <c r="C206" s="88" t="s">
        <v>2945</v>
      </c>
      <c r="D206" s="87" t="s">
        <v>3081</v>
      </c>
      <c r="E206" s="87"/>
      <c r="F206" s="87" t="s">
        <v>576</v>
      </c>
      <c r="G206" s="101">
        <v>43779</v>
      </c>
      <c r="H206" s="87" t="s">
        <v>131</v>
      </c>
      <c r="I206" s="90">
        <v>7.0899999998327932</v>
      </c>
      <c r="J206" s="88" t="s">
        <v>691</v>
      </c>
      <c r="K206" s="88" t="s">
        <v>133</v>
      </c>
      <c r="L206" s="89">
        <v>2.5243000000000002E-2</v>
      </c>
      <c r="M206" s="89">
        <v>3.6299999999827019E-2</v>
      </c>
      <c r="N206" s="90">
        <v>5072.8164940000006</v>
      </c>
      <c r="O206" s="102">
        <v>102.57</v>
      </c>
      <c r="P206" s="90">
        <v>5.2031876430000015</v>
      </c>
      <c r="Q206" s="91">
        <f t="shared" si="3"/>
        <v>4.1350393352597041E-4</v>
      </c>
      <c r="R206" s="91">
        <f>P206/'סכום נכסי הקרן'!$C$42</f>
        <v>4.0530246740439251E-5</v>
      </c>
    </row>
    <row r="207" spans="2:18">
      <c r="B207" s="86" t="s">
        <v>3250</v>
      </c>
      <c r="C207" s="88" t="s">
        <v>2945</v>
      </c>
      <c r="D207" s="87" t="s">
        <v>3082</v>
      </c>
      <c r="E207" s="87"/>
      <c r="F207" s="87" t="s">
        <v>576</v>
      </c>
      <c r="G207" s="101">
        <v>43835</v>
      </c>
      <c r="H207" s="87" t="s">
        <v>131</v>
      </c>
      <c r="I207" s="90">
        <v>7.0799999991694174</v>
      </c>
      <c r="J207" s="88" t="s">
        <v>691</v>
      </c>
      <c r="K207" s="88" t="s">
        <v>133</v>
      </c>
      <c r="L207" s="89">
        <v>2.5243000000000002E-2</v>
      </c>
      <c r="M207" s="89">
        <v>3.669999999532797E-2</v>
      </c>
      <c r="N207" s="90">
        <v>2824.8446870000002</v>
      </c>
      <c r="O207" s="102">
        <v>102.29</v>
      </c>
      <c r="P207" s="90">
        <v>2.8895335049999997</v>
      </c>
      <c r="Q207" s="91">
        <f t="shared" si="3"/>
        <v>2.2963489928717605E-4</v>
      </c>
      <c r="R207" s="91">
        <f>P207/'סכום נכסי הקרן'!$C$42</f>
        <v>2.25080304532112E-5</v>
      </c>
    </row>
    <row r="208" spans="2:18">
      <c r="B208" s="86" t="s">
        <v>3250</v>
      </c>
      <c r="C208" s="88" t="s">
        <v>2945</v>
      </c>
      <c r="D208" s="87" t="s">
        <v>3083</v>
      </c>
      <c r="E208" s="87"/>
      <c r="F208" s="87" t="s">
        <v>576</v>
      </c>
      <c r="G208" s="101">
        <v>43227</v>
      </c>
      <c r="H208" s="87" t="s">
        <v>131</v>
      </c>
      <c r="I208" s="90">
        <v>7.1199999998678329</v>
      </c>
      <c r="J208" s="88" t="s">
        <v>691</v>
      </c>
      <c r="K208" s="88" t="s">
        <v>133</v>
      </c>
      <c r="L208" s="89">
        <v>2.7806000000000001E-2</v>
      </c>
      <c r="M208" s="89">
        <v>3.2499999999999994E-2</v>
      </c>
      <c r="N208" s="90">
        <v>1668.5548430000001</v>
      </c>
      <c r="O208" s="102">
        <v>108.83</v>
      </c>
      <c r="P208" s="90">
        <v>1.8158883520000004</v>
      </c>
      <c r="Q208" s="91">
        <f t="shared" si="3"/>
        <v>1.4431095472910123E-4</v>
      </c>
      <c r="R208" s="91">
        <f>P208/'סכום נכסי הקרן'!$C$42</f>
        <v>1.4144868109583493E-5</v>
      </c>
    </row>
    <row r="209" spans="2:18">
      <c r="B209" s="86" t="s">
        <v>3250</v>
      </c>
      <c r="C209" s="88" t="s">
        <v>2945</v>
      </c>
      <c r="D209" s="87" t="s">
        <v>3084</v>
      </c>
      <c r="E209" s="87"/>
      <c r="F209" s="87" t="s">
        <v>576</v>
      </c>
      <c r="G209" s="101">
        <v>43279</v>
      </c>
      <c r="H209" s="87" t="s">
        <v>131</v>
      </c>
      <c r="I209" s="90">
        <v>7.1399999999150578</v>
      </c>
      <c r="J209" s="88" t="s">
        <v>691</v>
      </c>
      <c r="K209" s="88" t="s">
        <v>133</v>
      </c>
      <c r="L209" s="89">
        <v>2.7797000000000002E-2</v>
      </c>
      <c r="M209" s="89">
        <v>3.1600000000377527E-2</v>
      </c>
      <c r="N209" s="90">
        <v>1951.4262640000002</v>
      </c>
      <c r="O209" s="102">
        <v>108.59</v>
      </c>
      <c r="P209" s="90">
        <v>2.1190537869999999</v>
      </c>
      <c r="Q209" s="91">
        <f t="shared" si="3"/>
        <v>1.6840389707190953E-4</v>
      </c>
      <c r="R209" s="91">
        <f>P209/'סכום נכסי הקרן'!$C$42</f>
        <v>1.6506376232446047E-5</v>
      </c>
    </row>
    <row r="210" spans="2:18">
      <c r="B210" s="86" t="s">
        <v>3250</v>
      </c>
      <c r="C210" s="88" t="s">
        <v>2945</v>
      </c>
      <c r="D210" s="87" t="s">
        <v>3085</v>
      </c>
      <c r="E210" s="87"/>
      <c r="F210" s="87" t="s">
        <v>576</v>
      </c>
      <c r="G210" s="101">
        <v>43321</v>
      </c>
      <c r="H210" s="87" t="s">
        <v>131</v>
      </c>
      <c r="I210" s="90">
        <v>7.130000000256894</v>
      </c>
      <c r="J210" s="88" t="s">
        <v>691</v>
      </c>
      <c r="K210" s="88" t="s">
        <v>133</v>
      </c>
      <c r="L210" s="89">
        <v>2.8528999999999999E-2</v>
      </c>
      <c r="M210" s="89">
        <v>3.1200000001405805E-2</v>
      </c>
      <c r="N210" s="90">
        <v>10931.609632000002</v>
      </c>
      <c r="O210" s="102">
        <v>109.32</v>
      </c>
      <c r="P210" s="90">
        <v>11.950435061000002</v>
      </c>
      <c r="Q210" s="91">
        <f t="shared" si="3"/>
        <v>9.4971625936231296E-4</v>
      </c>
      <c r="R210" s="91">
        <f>P210/'סכום נכסי הקרן'!$C$42</f>
        <v>9.3087952022937668E-5</v>
      </c>
    </row>
    <row r="211" spans="2:18">
      <c r="B211" s="86" t="s">
        <v>3250</v>
      </c>
      <c r="C211" s="88" t="s">
        <v>2945</v>
      </c>
      <c r="D211" s="87" t="s">
        <v>3086</v>
      </c>
      <c r="E211" s="87"/>
      <c r="F211" s="87" t="s">
        <v>576</v>
      </c>
      <c r="G211" s="101">
        <v>43138</v>
      </c>
      <c r="H211" s="87" t="s">
        <v>131</v>
      </c>
      <c r="I211" s="90">
        <v>7.0700000000228691</v>
      </c>
      <c r="J211" s="88" t="s">
        <v>691</v>
      </c>
      <c r="K211" s="88" t="s">
        <v>133</v>
      </c>
      <c r="L211" s="89">
        <v>2.6242999999999999E-2</v>
      </c>
      <c r="M211" s="89">
        <v>3.6700000000228689E-2</v>
      </c>
      <c r="N211" s="90">
        <v>10462.091292000001</v>
      </c>
      <c r="O211" s="102">
        <v>104.49</v>
      </c>
      <c r="P211" s="90">
        <v>10.931839225000001</v>
      </c>
      <c r="Q211" s="91">
        <f t="shared" si="3"/>
        <v>8.6876715397576812E-4</v>
      </c>
      <c r="R211" s="91">
        <f>P211/'סכום נכסי הקרן'!$C$42</f>
        <v>8.5153596509658321E-5</v>
      </c>
    </row>
    <row r="212" spans="2:18">
      <c r="B212" s="86" t="s">
        <v>3250</v>
      </c>
      <c r="C212" s="88" t="s">
        <v>2945</v>
      </c>
      <c r="D212" s="87" t="s">
        <v>3087</v>
      </c>
      <c r="E212" s="87"/>
      <c r="F212" s="87" t="s">
        <v>576</v>
      </c>
      <c r="G212" s="101">
        <v>43417</v>
      </c>
      <c r="H212" s="87" t="s">
        <v>131</v>
      </c>
      <c r="I212" s="90">
        <v>7.0799999997840697</v>
      </c>
      <c r="J212" s="88" t="s">
        <v>691</v>
      </c>
      <c r="K212" s="88" t="s">
        <v>133</v>
      </c>
      <c r="L212" s="89">
        <v>3.0796999999999998E-2</v>
      </c>
      <c r="M212" s="89">
        <v>3.219999999916838E-2</v>
      </c>
      <c r="N212" s="90">
        <v>12446.133541000001</v>
      </c>
      <c r="O212" s="102">
        <v>110.14</v>
      </c>
      <c r="P212" s="90">
        <v>13.708171637000001</v>
      </c>
      <c r="Q212" s="91">
        <f t="shared" si="3"/>
        <v>1.0894058185609509E-3</v>
      </c>
      <c r="R212" s="91">
        <f>P212/'סכום נכסי הקרן'!$C$42</f>
        <v>1.0677984668789715E-4</v>
      </c>
    </row>
    <row r="213" spans="2:18">
      <c r="B213" s="86" t="s">
        <v>3250</v>
      </c>
      <c r="C213" s="88" t="s">
        <v>2945</v>
      </c>
      <c r="D213" s="87" t="s">
        <v>3088</v>
      </c>
      <c r="E213" s="87"/>
      <c r="F213" s="87" t="s">
        <v>576</v>
      </c>
      <c r="G213" s="101">
        <v>43485</v>
      </c>
      <c r="H213" s="87" t="s">
        <v>131</v>
      </c>
      <c r="I213" s="90">
        <v>7.120000000137285</v>
      </c>
      <c r="J213" s="88" t="s">
        <v>691</v>
      </c>
      <c r="K213" s="88" t="s">
        <v>133</v>
      </c>
      <c r="L213" s="89">
        <v>3.0190999999999999E-2</v>
      </c>
      <c r="M213" s="89">
        <v>3.0600000000400418E-2</v>
      </c>
      <c r="N213" s="90">
        <v>15728.159659000004</v>
      </c>
      <c r="O213" s="102">
        <v>111.15</v>
      </c>
      <c r="P213" s="90">
        <v>17.481849505000003</v>
      </c>
      <c r="Q213" s="91">
        <f t="shared" si="3"/>
        <v>1.3893047938318488E-3</v>
      </c>
      <c r="R213" s="91">
        <f>P213/'סכום נכסי הקרן'!$C$42</f>
        <v>1.3617492247662837E-4</v>
      </c>
    </row>
    <row r="214" spans="2:18">
      <c r="B214" s="86" t="s">
        <v>3250</v>
      </c>
      <c r="C214" s="88" t="s">
        <v>2945</v>
      </c>
      <c r="D214" s="87" t="s">
        <v>3089</v>
      </c>
      <c r="E214" s="87"/>
      <c r="F214" s="87" t="s">
        <v>576</v>
      </c>
      <c r="G214" s="101">
        <v>43613</v>
      </c>
      <c r="H214" s="87" t="s">
        <v>131</v>
      </c>
      <c r="I214" s="90">
        <v>7.1599999999540929</v>
      </c>
      <c r="J214" s="88" t="s">
        <v>691</v>
      </c>
      <c r="K214" s="88" t="s">
        <v>133</v>
      </c>
      <c r="L214" s="89">
        <v>2.5243000000000002E-2</v>
      </c>
      <c r="M214" s="89">
        <v>3.2699999999655699E-2</v>
      </c>
      <c r="N214" s="90">
        <v>4151.2052490000005</v>
      </c>
      <c r="O214" s="102">
        <v>104.95</v>
      </c>
      <c r="P214" s="90">
        <v>4.3566899450000012</v>
      </c>
      <c r="Q214" s="91">
        <f t="shared" si="3"/>
        <v>3.4623168584630337E-4</v>
      </c>
      <c r="R214" s="91">
        <f>P214/'סכום נכסי הקרן'!$C$42</f>
        <v>3.3936450222008785E-5</v>
      </c>
    </row>
    <row r="215" spans="2:18">
      <c r="B215" s="86" t="s">
        <v>3250</v>
      </c>
      <c r="C215" s="88" t="s">
        <v>2945</v>
      </c>
      <c r="D215" s="87" t="s">
        <v>3090</v>
      </c>
      <c r="E215" s="87"/>
      <c r="F215" s="87" t="s">
        <v>576</v>
      </c>
      <c r="G215" s="101">
        <v>43657</v>
      </c>
      <c r="H215" s="87" t="s">
        <v>131</v>
      </c>
      <c r="I215" s="90">
        <v>7.0800000007033956</v>
      </c>
      <c r="J215" s="88" t="s">
        <v>691</v>
      </c>
      <c r="K215" s="88" t="s">
        <v>133</v>
      </c>
      <c r="L215" s="89">
        <v>2.5243000000000002E-2</v>
      </c>
      <c r="M215" s="89">
        <v>3.6700000005010482E-2</v>
      </c>
      <c r="N215" s="90">
        <v>4095.5990230000007</v>
      </c>
      <c r="O215" s="102">
        <v>101.36</v>
      </c>
      <c r="P215" s="90">
        <v>4.1512988760000002</v>
      </c>
      <c r="Q215" s="91">
        <f t="shared" si="3"/>
        <v>3.2990899660851215E-4</v>
      </c>
      <c r="R215" s="91">
        <f>P215/'סכום נכסי הקרן'!$C$42</f>
        <v>3.2336555834949367E-5</v>
      </c>
    </row>
    <row r="216" spans="2:18">
      <c r="B216" s="86" t="s">
        <v>3250</v>
      </c>
      <c r="C216" s="88" t="s">
        <v>2945</v>
      </c>
      <c r="D216" s="87" t="s">
        <v>3091</v>
      </c>
      <c r="E216" s="87"/>
      <c r="F216" s="87" t="s">
        <v>576</v>
      </c>
      <c r="G216" s="101">
        <v>43541</v>
      </c>
      <c r="H216" s="87" t="s">
        <v>131</v>
      </c>
      <c r="I216" s="90">
        <v>7.1399999974667843</v>
      </c>
      <c r="J216" s="88" t="s">
        <v>691</v>
      </c>
      <c r="K216" s="88" t="s">
        <v>133</v>
      </c>
      <c r="L216" s="89">
        <v>2.7271E-2</v>
      </c>
      <c r="M216" s="89">
        <v>3.159999998767625E-2</v>
      </c>
      <c r="N216" s="90">
        <v>1350.6512319999999</v>
      </c>
      <c r="O216" s="102">
        <v>108.14</v>
      </c>
      <c r="P216" s="90">
        <v>1.4605943550000002</v>
      </c>
      <c r="Q216" s="91">
        <f t="shared" si="3"/>
        <v>1.1607528932592977E-4</v>
      </c>
      <c r="R216" s="91">
        <f>P216/'סכום נכסי הקרן'!$C$42</f>
        <v>1.1377304386760651E-5</v>
      </c>
    </row>
    <row r="217" spans="2:18">
      <c r="B217" s="86" t="s">
        <v>3253</v>
      </c>
      <c r="C217" s="88" t="s">
        <v>2936</v>
      </c>
      <c r="D217" s="87">
        <v>22333</v>
      </c>
      <c r="E217" s="87"/>
      <c r="F217" s="87" t="s">
        <v>559</v>
      </c>
      <c r="G217" s="101">
        <v>41639</v>
      </c>
      <c r="H217" s="87" t="s">
        <v>326</v>
      </c>
      <c r="I217" s="90">
        <v>0.25999999998340895</v>
      </c>
      <c r="J217" s="88" t="s">
        <v>128</v>
      </c>
      <c r="K217" s="88" t="s">
        <v>133</v>
      </c>
      <c r="L217" s="89">
        <v>3.7000000000000005E-2</v>
      </c>
      <c r="M217" s="89">
        <v>6.9700000000497725E-2</v>
      </c>
      <c r="N217" s="90">
        <v>6497.3215200000013</v>
      </c>
      <c r="O217" s="102">
        <v>111.32</v>
      </c>
      <c r="P217" s="90">
        <v>7.2328183120000009</v>
      </c>
      <c r="Q217" s="91">
        <f t="shared" si="3"/>
        <v>5.7480126178310669E-4</v>
      </c>
      <c r="R217" s="91">
        <f>P217/'סכום נכסי הקרן'!$C$42</f>
        <v>5.6340061310014011E-5</v>
      </c>
    </row>
    <row r="218" spans="2:18">
      <c r="B218" s="86" t="s">
        <v>3253</v>
      </c>
      <c r="C218" s="88" t="s">
        <v>2936</v>
      </c>
      <c r="D218" s="87">
        <v>22334</v>
      </c>
      <c r="E218" s="87"/>
      <c r="F218" s="87" t="s">
        <v>559</v>
      </c>
      <c r="G218" s="101">
        <v>42004</v>
      </c>
      <c r="H218" s="87" t="s">
        <v>326</v>
      </c>
      <c r="I218" s="90">
        <v>0.73000000000287901</v>
      </c>
      <c r="J218" s="88" t="s">
        <v>128</v>
      </c>
      <c r="K218" s="88" t="s">
        <v>133</v>
      </c>
      <c r="L218" s="89">
        <v>3.7000000000000005E-2</v>
      </c>
      <c r="M218" s="89">
        <v>0.10880000000737017</v>
      </c>
      <c r="N218" s="90">
        <v>6497.3215360000004</v>
      </c>
      <c r="O218" s="102">
        <v>106.92</v>
      </c>
      <c r="P218" s="90">
        <v>6.9469358260000007</v>
      </c>
      <c r="Q218" s="91">
        <f t="shared" si="3"/>
        <v>5.5208181735826088E-4</v>
      </c>
      <c r="R218" s="91">
        <f>P218/'סכום נכסי הקרן'!$C$42</f>
        <v>5.4113178773509995E-5</v>
      </c>
    </row>
    <row r="219" spans="2:18">
      <c r="B219" s="86" t="s">
        <v>3253</v>
      </c>
      <c r="C219" s="88" t="s">
        <v>2936</v>
      </c>
      <c r="D219" s="87" t="s">
        <v>3092</v>
      </c>
      <c r="E219" s="87"/>
      <c r="F219" s="87" t="s">
        <v>559</v>
      </c>
      <c r="G219" s="101">
        <v>42759</v>
      </c>
      <c r="H219" s="87" t="s">
        <v>326</v>
      </c>
      <c r="I219" s="90">
        <v>1.6899999999768824</v>
      </c>
      <c r="J219" s="88" t="s">
        <v>128</v>
      </c>
      <c r="K219" s="88" t="s">
        <v>133</v>
      </c>
      <c r="L219" s="89">
        <v>7.0499999999999993E-2</v>
      </c>
      <c r="M219" s="89">
        <v>7.1699999998976208E-2</v>
      </c>
      <c r="N219" s="90">
        <v>29894.219709000005</v>
      </c>
      <c r="O219" s="102">
        <v>101.29</v>
      </c>
      <c r="P219" s="90">
        <v>30.279759230000003</v>
      </c>
      <c r="Q219" s="91">
        <f t="shared" si="3"/>
        <v>2.4063709416032504E-3</v>
      </c>
      <c r="R219" s="91">
        <f>P219/'סכום נכסי הקרן'!$C$42</f>
        <v>2.3586428109776948E-4</v>
      </c>
    </row>
    <row r="220" spans="2:18">
      <c r="B220" s="86" t="s">
        <v>3253</v>
      </c>
      <c r="C220" s="88" t="s">
        <v>2936</v>
      </c>
      <c r="D220" s="87" t="s">
        <v>3093</v>
      </c>
      <c r="E220" s="87"/>
      <c r="F220" s="87" t="s">
        <v>559</v>
      </c>
      <c r="G220" s="101">
        <v>42759</v>
      </c>
      <c r="H220" s="87" t="s">
        <v>326</v>
      </c>
      <c r="I220" s="90">
        <v>1.729999999984577</v>
      </c>
      <c r="J220" s="88" t="s">
        <v>128</v>
      </c>
      <c r="K220" s="88" t="s">
        <v>133</v>
      </c>
      <c r="L220" s="89">
        <v>3.8800000000000001E-2</v>
      </c>
      <c r="M220" s="89">
        <v>5.8099999999091746E-2</v>
      </c>
      <c r="N220" s="90">
        <v>29894.219709000005</v>
      </c>
      <c r="O220" s="102">
        <v>97.6</v>
      </c>
      <c r="P220" s="90">
        <v>29.176758265000004</v>
      </c>
      <c r="Q220" s="91">
        <f t="shared" si="3"/>
        <v>2.3187140533639729E-3</v>
      </c>
      <c r="R220" s="91">
        <f>P220/'סכום נכסי הקרן'!$C$42</f>
        <v>2.2727245156293897E-4</v>
      </c>
    </row>
    <row r="221" spans="2:18">
      <c r="B221" s="86" t="s">
        <v>3254</v>
      </c>
      <c r="C221" s="88" t="s">
        <v>2936</v>
      </c>
      <c r="D221" s="87">
        <v>7561</v>
      </c>
      <c r="E221" s="87"/>
      <c r="F221" s="87" t="s">
        <v>625</v>
      </c>
      <c r="G221" s="101">
        <v>43920</v>
      </c>
      <c r="H221" s="87" t="s">
        <v>131</v>
      </c>
      <c r="I221" s="90">
        <v>4.1700000000063158</v>
      </c>
      <c r="J221" s="88" t="s">
        <v>156</v>
      </c>
      <c r="K221" s="88" t="s">
        <v>133</v>
      </c>
      <c r="L221" s="89">
        <v>4.8917999999999996E-2</v>
      </c>
      <c r="M221" s="89">
        <v>5.8700000000087453E-2</v>
      </c>
      <c r="N221" s="90">
        <v>84461.430024000016</v>
      </c>
      <c r="O221" s="102">
        <v>97.48</v>
      </c>
      <c r="P221" s="90">
        <v>82.33300094400002</v>
      </c>
      <c r="Q221" s="91">
        <f t="shared" si="3"/>
        <v>6.54310820313067E-3</v>
      </c>
      <c r="R221" s="91">
        <f>P221/'סכום נכסי הקרן'!$C$42</f>
        <v>6.4133317345002345E-4</v>
      </c>
    </row>
    <row r="222" spans="2:18">
      <c r="B222" s="86" t="s">
        <v>3254</v>
      </c>
      <c r="C222" s="88" t="s">
        <v>2936</v>
      </c>
      <c r="D222" s="87">
        <v>8991</v>
      </c>
      <c r="E222" s="87"/>
      <c r="F222" s="87" t="s">
        <v>625</v>
      </c>
      <c r="G222" s="101">
        <v>44636</v>
      </c>
      <c r="H222" s="87" t="s">
        <v>131</v>
      </c>
      <c r="I222" s="90">
        <v>4.4899999999742395</v>
      </c>
      <c r="J222" s="88" t="s">
        <v>156</v>
      </c>
      <c r="K222" s="88" t="s">
        <v>133</v>
      </c>
      <c r="L222" s="89">
        <v>4.2824000000000001E-2</v>
      </c>
      <c r="M222" s="89">
        <v>7.5799999999692058E-2</v>
      </c>
      <c r="N222" s="90">
        <v>76921.48509300001</v>
      </c>
      <c r="O222" s="102">
        <v>87.81</v>
      </c>
      <c r="P222" s="90">
        <v>67.544757726000014</v>
      </c>
      <c r="Q222" s="91">
        <f t="shared" si="3"/>
        <v>5.3678677236126118E-3</v>
      </c>
      <c r="R222" s="91">
        <f>P222/'סכום נכסי הקרן'!$C$42</f>
        <v>5.2614010573709576E-4</v>
      </c>
    </row>
    <row r="223" spans="2:18">
      <c r="B223" s="86" t="s">
        <v>3254</v>
      </c>
      <c r="C223" s="88" t="s">
        <v>2936</v>
      </c>
      <c r="D223" s="87">
        <v>9112</v>
      </c>
      <c r="E223" s="87"/>
      <c r="F223" s="87" t="s">
        <v>625</v>
      </c>
      <c r="G223" s="101">
        <v>44722</v>
      </c>
      <c r="H223" s="87" t="s">
        <v>131</v>
      </c>
      <c r="I223" s="90">
        <v>4.429999999990069</v>
      </c>
      <c r="J223" s="88" t="s">
        <v>156</v>
      </c>
      <c r="K223" s="88" t="s">
        <v>133</v>
      </c>
      <c r="L223" s="89">
        <v>5.2750000000000005E-2</v>
      </c>
      <c r="M223" s="89">
        <v>7.0999999999784111E-2</v>
      </c>
      <c r="N223" s="90">
        <v>123163.11597200003</v>
      </c>
      <c r="O223" s="102">
        <v>94.02</v>
      </c>
      <c r="P223" s="90">
        <v>115.79796460500002</v>
      </c>
      <c r="Q223" s="91">
        <f t="shared" si="3"/>
        <v>9.2026113882106228E-3</v>
      </c>
      <c r="R223" s="91">
        <f>P223/'סכום נכסי הקרן'!$C$42</f>
        <v>9.0200861462210781E-4</v>
      </c>
    </row>
    <row r="224" spans="2:18">
      <c r="B224" s="86" t="s">
        <v>3254</v>
      </c>
      <c r="C224" s="88" t="s">
        <v>2936</v>
      </c>
      <c r="D224" s="87">
        <v>9247</v>
      </c>
      <c r="E224" s="87"/>
      <c r="F224" s="87" t="s">
        <v>625</v>
      </c>
      <c r="G224" s="101">
        <v>44816</v>
      </c>
      <c r="H224" s="87" t="s">
        <v>131</v>
      </c>
      <c r="I224" s="90">
        <v>4.3600000000048924</v>
      </c>
      <c r="J224" s="88" t="s">
        <v>156</v>
      </c>
      <c r="K224" s="88" t="s">
        <v>133</v>
      </c>
      <c r="L224" s="89">
        <v>5.6036999999999997E-2</v>
      </c>
      <c r="M224" s="89">
        <v>8.2200000000097848E-2</v>
      </c>
      <c r="N224" s="90">
        <v>152303.99465300003</v>
      </c>
      <c r="O224" s="102">
        <v>91.27</v>
      </c>
      <c r="P224" s="90">
        <v>139.00786051200001</v>
      </c>
      <c r="Q224" s="91">
        <f t="shared" si="3"/>
        <v>1.1047131308068685E-2</v>
      </c>
      <c r="R224" s="91">
        <f>P224/'סכום נכסי הקרן'!$C$42</f>
        <v>1.0828021728164149E-3</v>
      </c>
    </row>
    <row r="225" spans="2:18">
      <c r="B225" s="86" t="s">
        <v>3254</v>
      </c>
      <c r="C225" s="88" t="s">
        <v>2936</v>
      </c>
      <c r="D225" s="87">
        <v>9486</v>
      </c>
      <c r="E225" s="87"/>
      <c r="F225" s="87" t="s">
        <v>625</v>
      </c>
      <c r="G225" s="101">
        <v>44976</v>
      </c>
      <c r="H225" s="87" t="s">
        <v>131</v>
      </c>
      <c r="I225" s="90">
        <v>4.3799999999940677</v>
      </c>
      <c r="J225" s="88" t="s">
        <v>156</v>
      </c>
      <c r="K225" s="88" t="s">
        <v>133</v>
      </c>
      <c r="L225" s="89">
        <v>6.1999000000000005E-2</v>
      </c>
      <c r="M225" s="89">
        <v>6.7599999999948757E-2</v>
      </c>
      <c r="N225" s="90">
        <v>148984.220933</v>
      </c>
      <c r="O225" s="102">
        <v>99.57</v>
      </c>
      <c r="P225" s="90">
        <v>148.34358897600004</v>
      </c>
      <c r="Q225" s="91">
        <f t="shared" si="3"/>
        <v>1.1789053511737013E-2</v>
      </c>
      <c r="R225" s="91">
        <f>P225/'סכום נכסי הקרן'!$C$42</f>
        <v>1.1555228594625534E-3</v>
      </c>
    </row>
    <row r="226" spans="2:18">
      <c r="B226" s="86" t="s">
        <v>3254</v>
      </c>
      <c r="C226" s="88" t="s">
        <v>2936</v>
      </c>
      <c r="D226" s="87">
        <v>9567</v>
      </c>
      <c r="E226" s="87"/>
      <c r="F226" s="87" t="s">
        <v>625</v>
      </c>
      <c r="G226" s="101">
        <v>45056</v>
      </c>
      <c r="H226" s="87" t="s">
        <v>131</v>
      </c>
      <c r="I226" s="90">
        <v>4.3700000000058052</v>
      </c>
      <c r="J226" s="88" t="s">
        <v>156</v>
      </c>
      <c r="K226" s="88" t="s">
        <v>133</v>
      </c>
      <c r="L226" s="89">
        <v>6.3411999999999996E-2</v>
      </c>
      <c r="M226" s="89">
        <v>6.7800000000084001E-2</v>
      </c>
      <c r="N226" s="90">
        <v>161727.63203900002</v>
      </c>
      <c r="O226" s="102">
        <v>100.12</v>
      </c>
      <c r="P226" s="90">
        <v>161.92169833800003</v>
      </c>
      <c r="Q226" s="91">
        <f t="shared" si="3"/>
        <v>1.2868123116037425E-2</v>
      </c>
      <c r="R226" s="91">
        <f>P226/'סכום נכסי הקרן'!$C$42</f>
        <v>1.2612895856445113E-3</v>
      </c>
    </row>
    <row r="227" spans="2:18">
      <c r="B227" s="86" t="s">
        <v>3254</v>
      </c>
      <c r="C227" s="88" t="s">
        <v>2936</v>
      </c>
      <c r="D227" s="87">
        <v>7894</v>
      </c>
      <c r="E227" s="87"/>
      <c r="F227" s="87" t="s">
        <v>625</v>
      </c>
      <c r="G227" s="101">
        <v>44068</v>
      </c>
      <c r="H227" s="87" t="s">
        <v>131</v>
      </c>
      <c r="I227" s="90">
        <v>4.1299999999765546</v>
      </c>
      <c r="J227" s="88" t="s">
        <v>156</v>
      </c>
      <c r="K227" s="88" t="s">
        <v>133</v>
      </c>
      <c r="L227" s="89">
        <v>4.5102999999999997E-2</v>
      </c>
      <c r="M227" s="89">
        <v>6.8899999999711595E-2</v>
      </c>
      <c r="N227" s="90">
        <v>104674.989623</v>
      </c>
      <c r="O227" s="102">
        <v>92.09</v>
      </c>
      <c r="P227" s="90">
        <v>96.395195802000018</v>
      </c>
      <c r="Q227" s="91">
        <f t="shared" si="3"/>
        <v>7.6606486969113341E-3</v>
      </c>
      <c r="R227" s="91">
        <f>P227/'סכום נכסי הקרן'!$C$42</f>
        <v>7.5087068514703833E-4</v>
      </c>
    </row>
    <row r="228" spans="2:18">
      <c r="B228" s="86" t="s">
        <v>3254</v>
      </c>
      <c r="C228" s="88" t="s">
        <v>2936</v>
      </c>
      <c r="D228" s="87">
        <v>8076</v>
      </c>
      <c r="E228" s="87"/>
      <c r="F228" s="87" t="s">
        <v>625</v>
      </c>
      <c r="G228" s="101">
        <v>44160</v>
      </c>
      <c r="H228" s="87" t="s">
        <v>131</v>
      </c>
      <c r="I228" s="90">
        <v>3.9800000000101163</v>
      </c>
      <c r="J228" s="88" t="s">
        <v>156</v>
      </c>
      <c r="K228" s="88" t="s">
        <v>133</v>
      </c>
      <c r="L228" s="89">
        <v>4.5465999999999999E-2</v>
      </c>
      <c r="M228" s="89">
        <v>9.2900000000136929E-2</v>
      </c>
      <c r="N228" s="90">
        <v>96139.230605000019</v>
      </c>
      <c r="O228" s="102">
        <v>84.31</v>
      </c>
      <c r="P228" s="90">
        <v>81.054981241000021</v>
      </c>
      <c r="Q228" s="91">
        <f t="shared" si="3"/>
        <v>6.4415423533913949E-3</v>
      </c>
      <c r="R228" s="91">
        <f>P228/'סכום נכסי הקרן'!$C$42</f>
        <v>6.3137803489732899E-4</v>
      </c>
    </row>
    <row r="229" spans="2:18">
      <c r="B229" s="86" t="s">
        <v>3254</v>
      </c>
      <c r="C229" s="88" t="s">
        <v>2936</v>
      </c>
      <c r="D229" s="87">
        <v>9311</v>
      </c>
      <c r="E229" s="87"/>
      <c r="F229" s="87" t="s">
        <v>625</v>
      </c>
      <c r="G229" s="101">
        <v>44880</v>
      </c>
      <c r="H229" s="87" t="s">
        <v>131</v>
      </c>
      <c r="I229" s="90">
        <v>3.8000000000100833</v>
      </c>
      <c r="J229" s="88" t="s">
        <v>156</v>
      </c>
      <c r="K229" s="88" t="s">
        <v>133</v>
      </c>
      <c r="L229" s="89">
        <v>7.2695999999999997E-2</v>
      </c>
      <c r="M229" s="89">
        <v>9.9000000000239452E-2</v>
      </c>
      <c r="N229" s="90">
        <v>85252.701455000002</v>
      </c>
      <c r="O229" s="102">
        <v>93.07</v>
      </c>
      <c r="P229" s="90">
        <v>79.34468655900001</v>
      </c>
      <c r="Q229" s="91">
        <f t="shared" si="3"/>
        <v>6.3056230617919481E-3</v>
      </c>
      <c r="R229" s="91">
        <f>P229/'סכום נכסי הקרן'!$C$42</f>
        <v>6.1805568901699575E-4</v>
      </c>
    </row>
    <row r="230" spans="2:18">
      <c r="B230" s="86" t="s">
        <v>3255</v>
      </c>
      <c r="C230" s="88" t="s">
        <v>2936</v>
      </c>
      <c r="D230" s="87">
        <v>8811</v>
      </c>
      <c r="E230" s="87"/>
      <c r="F230" s="87" t="s">
        <v>934</v>
      </c>
      <c r="G230" s="101">
        <v>44550</v>
      </c>
      <c r="H230" s="87" t="s">
        <v>2935</v>
      </c>
      <c r="I230" s="90">
        <v>4.8700000000111547</v>
      </c>
      <c r="J230" s="88" t="s">
        <v>330</v>
      </c>
      <c r="K230" s="88" t="s">
        <v>133</v>
      </c>
      <c r="L230" s="89">
        <v>7.85E-2</v>
      </c>
      <c r="M230" s="89">
        <v>7.8900000000192955E-2</v>
      </c>
      <c r="N230" s="90">
        <v>129241.87742000002</v>
      </c>
      <c r="O230" s="102">
        <v>102.65</v>
      </c>
      <c r="P230" s="90">
        <v>132.66639349600004</v>
      </c>
      <c r="Q230" s="91">
        <f t="shared" si="3"/>
        <v>1.0543166866392449E-2</v>
      </c>
      <c r="R230" s="91">
        <f>P230/'סכום נכסי הקרן'!$C$42</f>
        <v>1.0334052952695109E-3</v>
      </c>
    </row>
    <row r="231" spans="2:18">
      <c r="B231" s="86" t="s">
        <v>3256</v>
      </c>
      <c r="C231" s="88" t="s">
        <v>2945</v>
      </c>
      <c r="D231" s="87" t="s">
        <v>3094</v>
      </c>
      <c r="E231" s="87"/>
      <c r="F231" s="87" t="s">
        <v>934</v>
      </c>
      <c r="G231" s="101">
        <v>42732</v>
      </c>
      <c r="H231" s="87" t="s">
        <v>2935</v>
      </c>
      <c r="I231" s="90">
        <v>2.0099999999621696</v>
      </c>
      <c r="J231" s="88" t="s">
        <v>129</v>
      </c>
      <c r="K231" s="88" t="s">
        <v>133</v>
      </c>
      <c r="L231" s="89">
        <v>2.1613000000000004E-2</v>
      </c>
      <c r="M231" s="89">
        <v>3.0299999999405518E-2</v>
      </c>
      <c r="N231" s="90">
        <v>16700.027413</v>
      </c>
      <c r="O231" s="102">
        <v>110.8</v>
      </c>
      <c r="P231" s="90">
        <v>18.503630470000004</v>
      </c>
      <c r="Q231" s="91">
        <f t="shared" si="3"/>
        <v>1.4705070254672728E-3</v>
      </c>
      <c r="R231" s="91">
        <f>P231/'סכום נכסי הקרן'!$C$42</f>
        <v>1.4413408856241201E-4</v>
      </c>
    </row>
    <row r="232" spans="2:18">
      <c r="B232" s="86" t="s">
        <v>3257</v>
      </c>
      <c r="C232" s="88" t="s">
        <v>2945</v>
      </c>
      <c r="D232" s="87" t="s">
        <v>3095</v>
      </c>
      <c r="E232" s="87"/>
      <c r="F232" s="87" t="s">
        <v>625</v>
      </c>
      <c r="G232" s="101">
        <v>45169</v>
      </c>
      <c r="H232" s="87" t="s">
        <v>131</v>
      </c>
      <c r="I232" s="90">
        <v>2.0700000000103946</v>
      </c>
      <c r="J232" s="88" t="s">
        <v>129</v>
      </c>
      <c r="K232" s="88" t="s">
        <v>133</v>
      </c>
      <c r="L232" s="89">
        <v>6.9500000000000006E-2</v>
      </c>
      <c r="M232" s="89">
        <v>7.2499999999826759E-2</v>
      </c>
      <c r="N232" s="90">
        <v>28911.009953000004</v>
      </c>
      <c r="O232" s="102">
        <v>99.83</v>
      </c>
      <c r="P232" s="90">
        <v>28.861862810000005</v>
      </c>
      <c r="Q232" s="91">
        <f t="shared" si="3"/>
        <v>2.2936889114267751E-3</v>
      </c>
      <c r="R232" s="91">
        <f>P232/'סכום נכסי הקרן'!$C$42</f>
        <v>2.2481957241187413E-4</v>
      </c>
    </row>
    <row r="233" spans="2:18">
      <c r="B233" s="86" t="s">
        <v>3257</v>
      </c>
      <c r="C233" s="88" t="s">
        <v>2945</v>
      </c>
      <c r="D233" s="87" t="s">
        <v>3096</v>
      </c>
      <c r="E233" s="87"/>
      <c r="F233" s="87" t="s">
        <v>625</v>
      </c>
      <c r="G233" s="101">
        <v>45195</v>
      </c>
      <c r="H233" s="87" t="s">
        <v>131</v>
      </c>
      <c r="I233" s="90">
        <v>2.0699999999776568</v>
      </c>
      <c r="J233" s="88" t="s">
        <v>129</v>
      </c>
      <c r="K233" s="88" t="s">
        <v>133</v>
      </c>
      <c r="L233" s="89">
        <v>6.9500000000000006E-2</v>
      </c>
      <c r="M233" s="89">
        <v>7.2499999999671438E-2</v>
      </c>
      <c r="N233" s="90">
        <v>15242.957232000004</v>
      </c>
      <c r="O233" s="102">
        <v>99.83</v>
      </c>
      <c r="P233" s="90">
        <v>15.217045062</v>
      </c>
      <c r="Q233" s="91">
        <f t="shared" si="3"/>
        <v>1.209317906926568E-3</v>
      </c>
      <c r="R233" s="91">
        <f>P233/'סכום נכסי הקרן'!$C$42</f>
        <v>1.1853322104440633E-4</v>
      </c>
    </row>
    <row r="234" spans="2:18">
      <c r="B234" s="86" t="s">
        <v>3257</v>
      </c>
      <c r="C234" s="88" t="s">
        <v>2945</v>
      </c>
      <c r="D234" s="87" t="s">
        <v>3097</v>
      </c>
      <c r="E234" s="87"/>
      <c r="F234" s="87" t="s">
        <v>625</v>
      </c>
      <c r="G234" s="101">
        <v>45195</v>
      </c>
      <c r="H234" s="87" t="s">
        <v>131</v>
      </c>
      <c r="I234" s="90">
        <v>1.9500000000006668</v>
      </c>
      <c r="J234" s="88" t="s">
        <v>129</v>
      </c>
      <c r="K234" s="88" t="s">
        <v>133</v>
      </c>
      <c r="L234" s="89">
        <v>6.7500000000000004E-2</v>
      </c>
      <c r="M234" s="89">
        <v>7.1700000000017347E-2</v>
      </c>
      <c r="N234" s="90">
        <v>451544.32134000008</v>
      </c>
      <c r="O234" s="102">
        <v>99.6</v>
      </c>
      <c r="P234" s="90">
        <v>449.73821516600009</v>
      </c>
      <c r="Q234" s="91">
        <f t="shared" si="3"/>
        <v>3.574126742830025E-2</v>
      </c>
      <c r="R234" s="91">
        <f>P234/'סכום נכסי הקרן'!$C$42</f>
        <v>3.5032372614517177E-3</v>
      </c>
    </row>
    <row r="235" spans="2:18">
      <c r="B235" s="86" t="s">
        <v>3229</v>
      </c>
      <c r="C235" s="88" t="s">
        <v>2945</v>
      </c>
      <c r="D235" s="87" t="s">
        <v>3098</v>
      </c>
      <c r="E235" s="87"/>
      <c r="F235" s="87" t="s">
        <v>656</v>
      </c>
      <c r="G235" s="101">
        <v>44858</v>
      </c>
      <c r="H235" s="87" t="s">
        <v>131</v>
      </c>
      <c r="I235" s="90">
        <v>5.6400000002140898</v>
      </c>
      <c r="J235" s="88" t="s">
        <v>691</v>
      </c>
      <c r="K235" s="88" t="s">
        <v>133</v>
      </c>
      <c r="L235" s="89">
        <v>3.49E-2</v>
      </c>
      <c r="M235" s="89">
        <v>4.539999999884721E-2</v>
      </c>
      <c r="N235" s="90">
        <v>2469.3878820000004</v>
      </c>
      <c r="O235" s="102">
        <v>98.36</v>
      </c>
      <c r="P235" s="90">
        <v>2.4288901320000003</v>
      </c>
      <c r="Q235" s="91">
        <f t="shared" si="3"/>
        <v>1.9302698510894611E-4</v>
      </c>
      <c r="R235" s="91">
        <f>P235/'סכום נכסי הקרן'!$C$42</f>
        <v>1.8919847430030123E-5</v>
      </c>
    </row>
    <row r="236" spans="2:18">
      <c r="B236" s="86" t="s">
        <v>3229</v>
      </c>
      <c r="C236" s="88" t="s">
        <v>2945</v>
      </c>
      <c r="D236" s="87" t="s">
        <v>3099</v>
      </c>
      <c r="E236" s="87"/>
      <c r="F236" s="87" t="s">
        <v>656</v>
      </c>
      <c r="G236" s="101">
        <v>44858</v>
      </c>
      <c r="H236" s="87" t="s">
        <v>131</v>
      </c>
      <c r="I236" s="90">
        <v>5.6799999998806436</v>
      </c>
      <c r="J236" s="88" t="s">
        <v>691</v>
      </c>
      <c r="K236" s="88" t="s">
        <v>133</v>
      </c>
      <c r="L236" s="89">
        <v>3.49E-2</v>
      </c>
      <c r="M236" s="89">
        <v>4.5299999998557779E-2</v>
      </c>
      <c r="N236" s="90">
        <v>2044.5329120000001</v>
      </c>
      <c r="O236" s="102">
        <v>98.35</v>
      </c>
      <c r="P236" s="90">
        <v>2.0107982930000006</v>
      </c>
      <c r="Q236" s="91">
        <f t="shared" si="3"/>
        <v>1.5980069540667282E-4</v>
      </c>
      <c r="R236" s="91">
        <f>P236/'סכום נכסי הקרן'!$C$42</f>
        <v>1.5663119716657901E-5</v>
      </c>
    </row>
    <row r="237" spans="2:18">
      <c r="B237" s="86" t="s">
        <v>3229</v>
      </c>
      <c r="C237" s="88" t="s">
        <v>2945</v>
      </c>
      <c r="D237" s="87" t="s">
        <v>3100</v>
      </c>
      <c r="E237" s="87"/>
      <c r="F237" s="87" t="s">
        <v>656</v>
      </c>
      <c r="G237" s="101">
        <v>44858</v>
      </c>
      <c r="H237" s="87" t="s">
        <v>131</v>
      </c>
      <c r="I237" s="90">
        <v>5.5699999998171421</v>
      </c>
      <c r="J237" s="88" t="s">
        <v>691</v>
      </c>
      <c r="K237" s="88" t="s">
        <v>133</v>
      </c>
      <c r="L237" s="89">
        <v>3.49E-2</v>
      </c>
      <c r="M237" s="89">
        <v>4.5500000000397521E-2</v>
      </c>
      <c r="N237" s="90">
        <v>2557.0334070000004</v>
      </c>
      <c r="O237" s="102">
        <v>98.38</v>
      </c>
      <c r="P237" s="90">
        <v>2.5156096780000001</v>
      </c>
      <c r="Q237" s="91">
        <f t="shared" si="3"/>
        <v>1.9991869762153025E-4</v>
      </c>
      <c r="R237" s="91">
        <f>P237/'סכום נכסי הקרן'!$C$42</f>
        <v>1.959534961018451E-5</v>
      </c>
    </row>
    <row r="238" spans="2:18">
      <c r="B238" s="86" t="s">
        <v>3229</v>
      </c>
      <c r="C238" s="88" t="s">
        <v>2945</v>
      </c>
      <c r="D238" s="87" t="s">
        <v>3101</v>
      </c>
      <c r="E238" s="87"/>
      <c r="F238" s="87" t="s">
        <v>656</v>
      </c>
      <c r="G238" s="101">
        <v>44858</v>
      </c>
      <c r="H238" s="87" t="s">
        <v>131</v>
      </c>
      <c r="I238" s="90">
        <v>5.5999999993465304</v>
      </c>
      <c r="J238" s="88" t="s">
        <v>691</v>
      </c>
      <c r="K238" s="88" t="s">
        <v>133</v>
      </c>
      <c r="L238" s="89">
        <v>3.49E-2</v>
      </c>
      <c r="M238" s="89">
        <v>4.5399999995752456E-2</v>
      </c>
      <c r="N238" s="90">
        <v>3111.3079310000003</v>
      </c>
      <c r="O238" s="102">
        <v>98.37</v>
      </c>
      <c r="P238" s="90">
        <v>3.0605938950000002</v>
      </c>
      <c r="Q238" s="91">
        <f t="shared" si="3"/>
        <v>2.4322928584185805E-4</v>
      </c>
      <c r="R238" s="91">
        <f>P238/'סכום נכסי הקרן'!$C$42</f>
        <v>2.3840505906704237E-5</v>
      </c>
    </row>
    <row r="239" spans="2:18">
      <c r="B239" s="86" t="s">
        <v>3229</v>
      </c>
      <c r="C239" s="88" t="s">
        <v>2945</v>
      </c>
      <c r="D239" s="87" t="s">
        <v>3102</v>
      </c>
      <c r="E239" s="87"/>
      <c r="F239" s="87" t="s">
        <v>656</v>
      </c>
      <c r="G239" s="101">
        <v>44858</v>
      </c>
      <c r="H239" s="87" t="s">
        <v>131</v>
      </c>
      <c r="I239" s="90">
        <v>5.7699999998021818</v>
      </c>
      <c r="J239" s="88" t="s">
        <v>691</v>
      </c>
      <c r="K239" s="88" t="s">
        <v>133</v>
      </c>
      <c r="L239" s="89">
        <v>3.49E-2</v>
      </c>
      <c r="M239" s="89">
        <v>4.5199999998021816E-2</v>
      </c>
      <c r="N239" s="90">
        <v>1850.5667180000005</v>
      </c>
      <c r="O239" s="102">
        <v>98.34</v>
      </c>
      <c r="P239" s="90">
        <v>1.8198474680000001</v>
      </c>
      <c r="Q239" s="91">
        <f t="shared" si="3"/>
        <v>1.446255907083529E-4</v>
      </c>
      <c r="R239" s="91">
        <f>P239/'סכום נכסי הקרן'!$C$42</f>
        <v>1.4175707656292881E-5</v>
      </c>
    </row>
    <row r="240" spans="2:18">
      <c r="B240" s="86" t="s">
        <v>3258</v>
      </c>
      <c r="C240" s="88" t="s">
        <v>2936</v>
      </c>
      <c r="D240" s="87">
        <v>9637</v>
      </c>
      <c r="E240" s="87"/>
      <c r="F240" s="87" t="s">
        <v>656</v>
      </c>
      <c r="G240" s="101">
        <v>45104</v>
      </c>
      <c r="H240" s="87" t="s">
        <v>131</v>
      </c>
      <c r="I240" s="90">
        <v>2.5200000000202771</v>
      </c>
      <c r="J240" s="88" t="s">
        <v>330</v>
      </c>
      <c r="K240" s="88" t="s">
        <v>133</v>
      </c>
      <c r="L240" s="89">
        <v>5.2159000000000004E-2</v>
      </c>
      <c r="M240" s="89">
        <v>6.0600000000101378E-2</v>
      </c>
      <c r="N240" s="90">
        <v>19927.500000000004</v>
      </c>
      <c r="O240" s="102">
        <v>98.99</v>
      </c>
      <c r="P240" s="90">
        <v>19.726232230000004</v>
      </c>
      <c r="Q240" s="91">
        <f t="shared" si="3"/>
        <v>1.5676687408583958E-3</v>
      </c>
      <c r="R240" s="91">
        <f>P240/'סכום נכסי הקרן'!$C$42</f>
        <v>1.5365754887135543E-4</v>
      </c>
    </row>
    <row r="241" spans="2:18">
      <c r="B241" s="86" t="s">
        <v>3259</v>
      </c>
      <c r="C241" s="88" t="s">
        <v>2936</v>
      </c>
      <c r="D241" s="87">
        <v>9577</v>
      </c>
      <c r="E241" s="87"/>
      <c r="F241" s="87" t="s">
        <v>656</v>
      </c>
      <c r="G241" s="101">
        <v>45063</v>
      </c>
      <c r="H241" s="87" t="s">
        <v>131</v>
      </c>
      <c r="I241" s="90">
        <v>3.5699999999901011</v>
      </c>
      <c r="J241" s="88" t="s">
        <v>330</v>
      </c>
      <c r="K241" s="88" t="s">
        <v>133</v>
      </c>
      <c r="L241" s="89">
        <v>4.4344000000000001E-2</v>
      </c>
      <c r="M241" s="89">
        <v>4.5399999999802022E-2</v>
      </c>
      <c r="N241" s="90">
        <v>29891.250000000004</v>
      </c>
      <c r="O241" s="102">
        <v>101.39</v>
      </c>
      <c r="P241" s="90">
        <v>30.306736490000002</v>
      </c>
      <c r="Q241" s="91">
        <f t="shared" si="3"/>
        <v>2.4085148587346572E-3</v>
      </c>
      <c r="R241" s="91">
        <f>P241/'סכום נכסי הקרן'!$C$42</f>
        <v>2.3607442055058201E-4</v>
      </c>
    </row>
    <row r="242" spans="2:18">
      <c r="B242" s="86" t="s">
        <v>3260</v>
      </c>
      <c r="C242" s="88" t="s">
        <v>2936</v>
      </c>
      <c r="D242" s="87" t="s">
        <v>3103</v>
      </c>
      <c r="E242" s="87"/>
      <c r="F242" s="87" t="s">
        <v>656</v>
      </c>
      <c r="G242" s="101">
        <v>42372</v>
      </c>
      <c r="H242" s="87" t="s">
        <v>131</v>
      </c>
      <c r="I242" s="90">
        <v>9.619999999995585</v>
      </c>
      <c r="J242" s="88" t="s">
        <v>129</v>
      </c>
      <c r="K242" s="88" t="s">
        <v>133</v>
      </c>
      <c r="L242" s="89">
        <v>6.7000000000000004E-2</v>
      </c>
      <c r="M242" s="89">
        <v>3.399999999994481E-2</v>
      </c>
      <c r="N242" s="90">
        <v>24119.152447</v>
      </c>
      <c r="O242" s="102">
        <v>150.24</v>
      </c>
      <c r="P242" s="90">
        <v>36.236614568000007</v>
      </c>
      <c r="Q242" s="91">
        <f t="shared" si="3"/>
        <v>2.8797698045141366E-3</v>
      </c>
      <c r="R242" s="91">
        <f>P242/'סכום נכסי הקרן'!$C$42</f>
        <v>2.8226522475219436E-4</v>
      </c>
    </row>
    <row r="243" spans="2:18">
      <c r="B243" s="86" t="s">
        <v>3261</v>
      </c>
      <c r="C243" s="88" t="s">
        <v>2945</v>
      </c>
      <c r="D243" s="87" t="s">
        <v>3104</v>
      </c>
      <c r="E243" s="87"/>
      <c r="F243" s="87" t="s">
        <v>681</v>
      </c>
      <c r="G243" s="101">
        <v>44871</v>
      </c>
      <c r="H243" s="87"/>
      <c r="I243" s="90">
        <v>4.9399999999250932</v>
      </c>
      <c r="J243" s="88" t="s">
        <v>330</v>
      </c>
      <c r="K243" s="88" t="s">
        <v>133</v>
      </c>
      <c r="L243" s="89">
        <v>0.05</v>
      </c>
      <c r="M243" s="89">
        <v>6.9899999999008186E-2</v>
      </c>
      <c r="N243" s="90">
        <v>30242.073972000006</v>
      </c>
      <c r="O243" s="102">
        <v>95.35</v>
      </c>
      <c r="P243" s="90">
        <v>28.835819914000002</v>
      </c>
      <c r="Q243" s="91">
        <f t="shared" si="3"/>
        <v>2.2916192493897163E-3</v>
      </c>
      <c r="R243" s="91">
        <f>P243/'סכום נכסי הקרן'!$C$42</f>
        <v>2.2461671119041967E-4</v>
      </c>
    </row>
    <row r="244" spans="2:18">
      <c r="B244" s="86" t="s">
        <v>3261</v>
      </c>
      <c r="C244" s="88" t="s">
        <v>2945</v>
      </c>
      <c r="D244" s="87" t="s">
        <v>3105</v>
      </c>
      <c r="E244" s="87"/>
      <c r="F244" s="87" t="s">
        <v>681</v>
      </c>
      <c r="G244" s="101">
        <v>44969</v>
      </c>
      <c r="H244" s="87"/>
      <c r="I244" s="90">
        <v>4.9400000001095119</v>
      </c>
      <c r="J244" s="88" t="s">
        <v>330</v>
      </c>
      <c r="K244" s="88" t="s">
        <v>133</v>
      </c>
      <c r="L244" s="89">
        <v>0.05</v>
      </c>
      <c r="M244" s="89">
        <v>6.650000000138101E-2</v>
      </c>
      <c r="N244" s="90">
        <v>21483.548140000003</v>
      </c>
      <c r="O244" s="102">
        <v>96.06</v>
      </c>
      <c r="P244" s="90">
        <v>20.637096171000003</v>
      </c>
      <c r="Q244" s="91">
        <f t="shared" si="3"/>
        <v>1.6400562556575554E-3</v>
      </c>
      <c r="R244" s="91">
        <f>P244/'סכום נכסי הקרן'!$C$42</f>
        <v>1.6075272644492709E-4</v>
      </c>
    </row>
    <row r="245" spans="2:18">
      <c r="B245" s="86" t="s">
        <v>3261</v>
      </c>
      <c r="C245" s="88" t="s">
        <v>2945</v>
      </c>
      <c r="D245" s="87" t="s">
        <v>3106</v>
      </c>
      <c r="E245" s="87"/>
      <c r="F245" s="87" t="s">
        <v>681</v>
      </c>
      <c r="G245" s="101">
        <v>45018</v>
      </c>
      <c r="H245" s="87"/>
      <c r="I245" s="90">
        <v>4.9400000000877631</v>
      </c>
      <c r="J245" s="88" t="s">
        <v>330</v>
      </c>
      <c r="K245" s="88" t="s">
        <v>133</v>
      </c>
      <c r="L245" s="89">
        <v>0.05</v>
      </c>
      <c r="M245" s="89">
        <v>4.3000000001097029E-2</v>
      </c>
      <c r="N245" s="90">
        <v>10279.701788000002</v>
      </c>
      <c r="O245" s="102">
        <v>106.41</v>
      </c>
      <c r="P245" s="90">
        <v>10.938630716000002</v>
      </c>
      <c r="Q245" s="91">
        <f t="shared" si="3"/>
        <v>8.6930688239528512E-4</v>
      </c>
      <c r="R245" s="91">
        <f>P245/'סכום נכסי הקרן'!$C$42</f>
        <v>8.5206498850463931E-5</v>
      </c>
    </row>
    <row r="246" spans="2:18">
      <c r="B246" s="86" t="s">
        <v>3261</v>
      </c>
      <c r="C246" s="88" t="s">
        <v>2945</v>
      </c>
      <c r="D246" s="87" t="s">
        <v>3107</v>
      </c>
      <c r="E246" s="87"/>
      <c r="F246" s="87" t="s">
        <v>681</v>
      </c>
      <c r="G246" s="101">
        <v>45109</v>
      </c>
      <c r="H246" s="87"/>
      <c r="I246" s="90">
        <v>4.9399999999228248</v>
      </c>
      <c r="J246" s="88" t="s">
        <v>330</v>
      </c>
      <c r="K246" s="88" t="s">
        <v>133</v>
      </c>
      <c r="L246" s="89">
        <v>0.05</v>
      </c>
      <c r="M246" s="89">
        <v>5.2199999999614118E-2</v>
      </c>
      <c r="N246" s="90">
        <v>9287.756432000002</v>
      </c>
      <c r="O246" s="102">
        <v>100.45</v>
      </c>
      <c r="P246" s="90">
        <v>9.3295514380000029</v>
      </c>
      <c r="Q246" s="91">
        <f t="shared" si="3"/>
        <v>7.4143130756314224E-4</v>
      </c>
      <c r="R246" s="91">
        <f>P246/'סכום נכסי הקרן'!$C$42</f>
        <v>7.2672570682410004E-5</v>
      </c>
    </row>
    <row r="247" spans="2:18">
      <c r="B247" s="86" t="s">
        <v>3262</v>
      </c>
      <c r="C247" s="88" t="s">
        <v>2945</v>
      </c>
      <c r="D247" s="87" t="s">
        <v>3108</v>
      </c>
      <c r="E247" s="87"/>
      <c r="F247" s="87" t="s">
        <v>681</v>
      </c>
      <c r="G247" s="101">
        <v>41816</v>
      </c>
      <c r="H247" s="87"/>
      <c r="I247" s="90">
        <v>5.6700000004060467</v>
      </c>
      <c r="J247" s="88" t="s">
        <v>691</v>
      </c>
      <c r="K247" s="88" t="s">
        <v>133</v>
      </c>
      <c r="L247" s="89">
        <v>4.4999999999999998E-2</v>
      </c>
      <c r="M247" s="89">
        <v>8.7100000006165898E-2</v>
      </c>
      <c r="N247" s="90">
        <v>7526.2854350000007</v>
      </c>
      <c r="O247" s="102">
        <v>88.35</v>
      </c>
      <c r="P247" s="90">
        <v>6.649473490000001</v>
      </c>
      <c r="Q247" s="91">
        <f t="shared" ref="Q247:Q310" si="4">IFERROR(P247/$P$10,0)</f>
        <v>5.2844210753974193E-4</v>
      </c>
      <c r="R247" s="91">
        <f>P247/'סכום נכסי הקרן'!$C$42</f>
        <v>5.1796094958497673E-5</v>
      </c>
    </row>
    <row r="248" spans="2:18">
      <c r="B248" s="86" t="s">
        <v>3262</v>
      </c>
      <c r="C248" s="88" t="s">
        <v>2945</v>
      </c>
      <c r="D248" s="87" t="s">
        <v>3109</v>
      </c>
      <c r="E248" s="87"/>
      <c r="F248" s="87" t="s">
        <v>681</v>
      </c>
      <c r="G248" s="101">
        <v>42625</v>
      </c>
      <c r="H248" s="87"/>
      <c r="I248" s="90">
        <v>5.6699999995271435</v>
      </c>
      <c r="J248" s="88" t="s">
        <v>691</v>
      </c>
      <c r="K248" s="88" t="s">
        <v>133</v>
      </c>
      <c r="L248" s="89">
        <v>4.4999999999999998E-2</v>
      </c>
      <c r="M248" s="89">
        <v>8.7099999986888998E-2</v>
      </c>
      <c r="N248" s="90">
        <v>2095.7587590000003</v>
      </c>
      <c r="O248" s="102">
        <v>88.8</v>
      </c>
      <c r="P248" s="90">
        <v>1.8610339640000002</v>
      </c>
      <c r="Q248" s="91">
        <f t="shared" si="4"/>
        <v>1.4789873387993614E-4</v>
      </c>
      <c r="R248" s="91">
        <f>P248/'סכום נכסי הקרן'!$C$42</f>
        <v>1.4496529998247024E-5</v>
      </c>
    </row>
    <row r="249" spans="2:18">
      <c r="B249" s="86" t="s">
        <v>3262</v>
      </c>
      <c r="C249" s="88" t="s">
        <v>2945</v>
      </c>
      <c r="D249" s="87" t="s">
        <v>3110</v>
      </c>
      <c r="E249" s="87"/>
      <c r="F249" s="87" t="s">
        <v>681</v>
      </c>
      <c r="G249" s="101">
        <v>42716</v>
      </c>
      <c r="H249" s="87"/>
      <c r="I249" s="90">
        <v>5.6700000015451835</v>
      </c>
      <c r="J249" s="88" t="s">
        <v>691</v>
      </c>
      <c r="K249" s="88" t="s">
        <v>133</v>
      </c>
      <c r="L249" s="89">
        <v>4.4999999999999998E-2</v>
      </c>
      <c r="M249" s="89">
        <v>8.7100000023673907E-2</v>
      </c>
      <c r="N249" s="90">
        <v>1585.5646330000004</v>
      </c>
      <c r="O249" s="102">
        <v>88.98</v>
      </c>
      <c r="P249" s="90">
        <v>1.4108355460000002</v>
      </c>
      <c r="Q249" s="91">
        <f t="shared" si="4"/>
        <v>1.1212089354765177E-4</v>
      </c>
      <c r="R249" s="91">
        <f>P249/'סכום נכסי הקרן'!$C$42</f>
        <v>1.0989707985352071E-5</v>
      </c>
    </row>
    <row r="250" spans="2:18">
      <c r="B250" s="86" t="s">
        <v>3262</v>
      </c>
      <c r="C250" s="88" t="s">
        <v>2945</v>
      </c>
      <c r="D250" s="87" t="s">
        <v>3111</v>
      </c>
      <c r="E250" s="87"/>
      <c r="F250" s="87" t="s">
        <v>681</v>
      </c>
      <c r="G250" s="101">
        <v>42803</v>
      </c>
      <c r="H250" s="87"/>
      <c r="I250" s="90">
        <v>5.6699999997658441</v>
      </c>
      <c r="J250" s="88" t="s">
        <v>691</v>
      </c>
      <c r="K250" s="88" t="s">
        <v>133</v>
      </c>
      <c r="L250" s="89">
        <v>4.4999999999999998E-2</v>
      </c>
      <c r="M250" s="89">
        <v>8.7099999997042848E-2</v>
      </c>
      <c r="N250" s="90">
        <v>10161.488187000003</v>
      </c>
      <c r="O250" s="102">
        <v>89.52</v>
      </c>
      <c r="P250" s="90">
        <v>9.0965649390000021</v>
      </c>
      <c r="Q250" s="91">
        <f t="shared" si="4"/>
        <v>7.2291557443855366E-4</v>
      </c>
      <c r="R250" s="91">
        <f>P250/'סכום נכסי הקרן'!$C$42</f>
        <v>7.085772160535143E-5</v>
      </c>
    </row>
    <row r="251" spans="2:18">
      <c r="B251" s="86" t="s">
        <v>3262</v>
      </c>
      <c r="C251" s="88" t="s">
        <v>2945</v>
      </c>
      <c r="D251" s="87" t="s">
        <v>3112</v>
      </c>
      <c r="E251" s="87"/>
      <c r="F251" s="87" t="s">
        <v>681</v>
      </c>
      <c r="G251" s="101">
        <v>42898</v>
      </c>
      <c r="H251" s="87"/>
      <c r="I251" s="90">
        <v>5.6700000007519558</v>
      </c>
      <c r="J251" s="88" t="s">
        <v>691</v>
      </c>
      <c r="K251" s="88" t="s">
        <v>133</v>
      </c>
      <c r="L251" s="89">
        <v>4.4999999999999998E-2</v>
      </c>
      <c r="M251" s="89">
        <v>8.7100000015509077E-2</v>
      </c>
      <c r="N251" s="90">
        <v>1911.1155340000003</v>
      </c>
      <c r="O251" s="102">
        <v>89.07</v>
      </c>
      <c r="P251" s="90">
        <v>1.702230616</v>
      </c>
      <c r="Q251" s="91">
        <f t="shared" si="4"/>
        <v>1.3527843002765516E-4</v>
      </c>
      <c r="R251" s="91">
        <f>P251/'סכום נכסי הקרן'!$C$42</f>
        <v>1.3259530812506174E-5</v>
      </c>
    </row>
    <row r="252" spans="2:18">
      <c r="B252" s="86" t="s">
        <v>3262</v>
      </c>
      <c r="C252" s="88" t="s">
        <v>2945</v>
      </c>
      <c r="D252" s="87" t="s">
        <v>3113</v>
      </c>
      <c r="E252" s="87"/>
      <c r="F252" s="87" t="s">
        <v>681</v>
      </c>
      <c r="G252" s="101">
        <v>42989</v>
      </c>
      <c r="H252" s="87"/>
      <c r="I252" s="90">
        <v>5.6699999998560475</v>
      </c>
      <c r="J252" s="88" t="s">
        <v>691</v>
      </c>
      <c r="K252" s="88" t="s">
        <v>133</v>
      </c>
      <c r="L252" s="89">
        <v>4.4999999999999998E-2</v>
      </c>
      <c r="M252" s="89">
        <v>8.7099999999860706E-2</v>
      </c>
      <c r="N252" s="90">
        <v>2408.2461510000003</v>
      </c>
      <c r="O252" s="102">
        <v>89.42</v>
      </c>
      <c r="P252" s="90">
        <v>2.153453893</v>
      </c>
      <c r="Q252" s="91">
        <f t="shared" si="4"/>
        <v>1.7113771720692755E-4</v>
      </c>
      <c r="R252" s="91">
        <f>P252/'סכום נכסי הקרן'!$C$42</f>
        <v>1.6774335967850361E-5</v>
      </c>
    </row>
    <row r="253" spans="2:18">
      <c r="B253" s="86" t="s">
        <v>3262</v>
      </c>
      <c r="C253" s="88" t="s">
        <v>2945</v>
      </c>
      <c r="D253" s="87" t="s">
        <v>3114</v>
      </c>
      <c r="E253" s="87"/>
      <c r="F253" s="87" t="s">
        <v>681</v>
      </c>
      <c r="G253" s="101">
        <v>43080</v>
      </c>
      <c r="H253" s="87"/>
      <c r="I253" s="90">
        <v>5.6699999977062241</v>
      </c>
      <c r="J253" s="88" t="s">
        <v>691</v>
      </c>
      <c r="K253" s="88" t="s">
        <v>133</v>
      </c>
      <c r="L253" s="89">
        <v>4.4999999999999998E-2</v>
      </c>
      <c r="M253" s="89">
        <v>8.7099999958349855E-2</v>
      </c>
      <c r="N253" s="90">
        <v>746.15789300000006</v>
      </c>
      <c r="O253" s="102">
        <v>88.81</v>
      </c>
      <c r="P253" s="90">
        <v>0.66266285600000019</v>
      </c>
      <c r="Q253" s="91">
        <f t="shared" si="4"/>
        <v>5.2662659192426459E-5</v>
      </c>
      <c r="R253" s="91">
        <f>P253/'סכום נכסי הקרן'!$C$42</f>
        <v>5.1618144303399985E-6</v>
      </c>
    </row>
    <row r="254" spans="2:18">
      <c r="B254" s="86" t="s">
        <v>3262</v>
      </c>
      <c r="C254" s="88" t="s">
        <v>2945</v>
      </c>
      <c r="D254" s="87" t="s">
        <v>3115</v>
      </c>
      <c r="E254" s="87"/>
      <c r="F254" s="87" t="s">
        <v>681</v>
      </c>
      <c r="G254" s="101">
        <v>43171</v>
      </c>
      <c r="H254" s="87"/>
      <c r="I254" s="90">
        <v>5.549999994784697</v>
      </c>
      <c r="J254" s="88" t="s">
        <v>691</v>
      </c>
      <c r="K254" s="88" t="s">
        <v>133</v>
      </c>
      <c r="L254" s="89">
        <v>4.4999999999999998E-2</v>
      </c>
      <c r="M254" s="89">
        <v>8.799999992778812E-2</v>
      </c>
      <c r="N254" s="90">
        <v>557.51822000000016</v>
      </c>
      <c r="O254" s="102">
        <v>89.42</v>
      </c>
      <c r="P254" s="90">
        <v>0.49853283200000004</v>
      </c>
      <c r="Q254" s="91">
        <f t="shared" si="4"/>
        <v>3.9619037629975736E-5</v>
      </c>
      <c r="R254" s="91">
        <f>P254/'סכום נכסי הקרן'!$C$42</f>
        <v>3.8833230849079999E-6</v>
      </c>
    </row>
    <row r="255" spans="2:18">
      <c r="B255" s="86" t="s">
        <v>3262</v>
      </c>
      <c r="C255" s="88" t="s">
        <v>2945</v>
      </c>
      <c r="D255" s="87" t="s">
        <v>3116</v>
      </c>
      <c r="E255" s="87"/>
      <c r="F255" s="87" t="s">
        <v>681</v>
      </c>
      <c r="G255" s="101">
        <v>43341</v>
      </c>
      <c r="H255" s="87"/>
      <c r="I255" s="90">
        <v>5.710000002334696</v>
      </c>
      <c r="J255" s="88" t="s">
        <v>691</v>
      </c>
      <c r="K255" s="88" t="s">
        <v>133</v>
      </c>
      <c r="L255" s="89">
        <v>4.4999999999999998E-2</v>
      </c>
      <c r="M255" s="89">
        <v>8.450000003518035E-2</v>
      </c>
      <c r="N255" s="90">
        <v>1398.6781970000002</v>
      </c>
      <c r="O255" s="102">
        <v>89.42</v>
      </c>
      <c r="P255" s="90">
        <v>1.2506981480000001</v>
      </c>
      <c r="Q255" s="91">
        <f t="shared" si="4"/>
        <v>9.9394571046732908E-5</v>
      </c>
      <c r="R255" s="91">
        <f>P255/'סכום נכסי הקרן'!$C$42</f>
        <v>9.7423172128813412E-6</v>
      </c>
    </row>
    <row r="256" spans="2:18">
      <c r="B256" s="86" t="s">
        <v>3262</v>
      </c>
      <c r="C256" s="88" t="s">
        <v>2945</v>
      </c>
      <c r="D256" s="87" t="s">
        <v>3117</v>
      </c>
      <c r="E256" s="87"/>
      <c r="F256" s="87" t="s">
        <v>681</v>
      </c>
      <c r="G256" s="101">
        <v>43990</v>
      </c>
      <c r="H256" s="87"/>
      <c r="I256" s="90">
        <v>5.6700000017389076</v>
      </c>
      <c r="J256" s="88" t="s">
        <v>691</v>
      </c>
      <c r="K256" s="88" t="s">
        <v>133</v>
      </c>
      <c r="L256" s="89">
        <v>4.4999999999999998E-2</v>
      </c>
      <c r="M256" s="89">
        <v>8.7100000029348992E-2</v>
      </c>
      <c r="N256" s="90">
        <v>1442.5791650000001</v>
      </c>
      <c r="O256" s="102">
        <v>88.1</v>
      </c>
      <c r="P256" s="90">
        <v>1.2709123370000002</v>
      </c>
      <c r="Q256" s="91">
        <f t="shared" si="4"/>
        <v>1.0100101833213546E-4</v>
      </c>
      <c r="R256" s="91">
        <f>P256/'סכום נכסי הקרן'!$C$42</f>
        <v>9.8997757025689247E-6</v>
      </c>
    </row>
    <row r="257" spans="2:18">
      <c r="B257" s="86" t="s">
        <v>3262</v>
      </c>
      <c r="C257" s="88" t="s">
        <v>2945</v>
      </c>
      <c r="D257" s="87" t="s">
        <v>3118</v>
      </c>
      <c r="E257" s="87"/>
      <c r="F257" s="87" t="s">
        <v>681</v>
      </c>
      <c r="G257" s="101">
        <v>41893</v>
      </c>
      <c r="H257" s="87"/>
      <c r="I257" s="90">
        <v>5.6699999999307442</v>
      </c>
      <c r="J257" s="88" t="s">
        <v>691</v>
      </c>
      <c r="K257" s="88" t="s">
        <v>133</v>
      </c>
      <c r="L257" s="89">
        <v>4.4999999999999998E-2</v>
      </c>
      <c r="M257" s="89">
        <v>8.7100000006386888E-2</v>
      </c>
      <c r="N257" s="90">
        <v>1476.5813470000003</v>
      </c>
      <c r="O257" s="102">
        <v>88.01</v>
      </c>
      <c r="P257" s="90">
        <v>1.2995393270000002</v>
      </c>
      <c r="Q257" s="91">
        <f t="shared" si="4"/>
        <v>1.0327604160290559E-4</v>
      </c>
      <c r="R257" s="91">
        <f>P257/'סכום נכסי הקרן'!$C$42</f>
        <v>1.012276573247819E-5</v>
      </c>
    </row>
    <row r="258" spans="2:18">
      <c r="B258" s="86" t="s">
        <v>3262</v>
      </c>
      <c r="C258" s="88" t="s">
        <v>2945</v>
      </c>
      <c r="D258" s="87" t="s">
        <v>3119</v>
      </c>
      <c r="E258" s="87"/>
      <c r="F258" s="87" t="s">
        <v>681</v>
      </c>
      <c r="G258" s="101">
        <v>42151</v>
      </c>
      <c r="H258" s="87"/>
      <c r="I258" s="90">
        <v>5.6700000001435491</v>
      </c>
      <c r="J258" s="88" t="s">
        <v>691</v>
      </c>
      <c r="K258" s="88" t="s">
        <v>133</v>
      </c>
      <c r="L258" s="89">
        <v>4.4999999999999998E-2</v>
      </c>
      <c r="M258" s="89">
        <v>8.7100000002018008E-2</v>
      </c>
      <c r="N258" s="90">
        <v>5407.492459000001</v>
      </c>
      <c r="O258" s="102">
        <v>88.89</v>
      </c>
      <c r="P258" s="90">
        <v>4.8067204930000011</v>
      </c>
      <c r="Q258" s="91">
        <f t="shared" si="4"/>
        <v>3.8199618533638031E-4</v>
      </c>
      <c r="R258" s="91">
        <f>P258/'סכום נכסי הקרן'!$C$42</f>
        <v>3.744196461100332E-5</v>
      </c>
    </row>
    <row r="259" spans="2:18">
      <c r="B259" s="86" t="s">
        <v>3262</v>
      </c>
      <c r="C259" s="88" t="s">
        <v>2945</v>
      </c>
      <c r="D259" s="87" t="s">
        <v>3120</v>
      </c>
      <c r="E259" s="87"/>
      <c r="F259" s="87" t="s">
        <v>681</v>
      </c>
      <c r="G259" s="101">
        <v>42166</v>
      </c>
      <c r="H259" s="87"/>
      <c r="I259" s="90">
        <v>5.6699999997457207</v>
      </c>
      <c r="J259" s="88" t="s">
        <v>691</v>
      </c>
      <c r="K259" s="88" t="s">
        <v>133</v>
      </c>
      <c r="L259" s="89">
        <v>4.4999999999999998E-2</v>
      </c>
      <c r="M259" s="89">
        <v>8.7099999997899427E-2</v>
      </c>
      <c r="N259" s="90">
        <v>5087.8560290000005</v>
      </c>
      <c r="O259" s="102">
        <v>88.89</v>
      </c>
      <c r="P259" s="90">
        <v>4.5225956450000009</v>
      </c>
      <c r="Q259" s="91">
        <f t="shared" si="4"/>
        <v>3.5941642263677306E-4</v>
      </c>
      <c r="R259" s="91">
        <f>P259/'סכום נכסי הקרן'!$C$42</f>
        <v>3.5228773201306206E-5</v>
      </c>
    </row>
    <row r="260" spans="2:18">
      <c r="B260" s="86" t="s">
        <v>3262</v>
      </c>
      <c r="C260" s="88" t="s">
        <v>2945</v>
      </c>
      <c r="D260" s="87" t="s">
        <v>3121</v>
      </c>
      <c r="E260" s="87"/>
      <c r="F260" s="87" t="s">
        <v>681</v>
      </c>
      <c r="G260" s="101">
        <v>42257</v>
      </c>
      <c r="H260" s="87"/>
      <c r="I260" s="90">
        <v>5.6700000012739418</v>
      </c>
      <c r="J260" s="88" t="s">
        <v>691</v>
      </c>
      <c r="K260" s="88" t="s">
        <v>133</v>
      </c>
      <c r="L260" s="89">
        <v>4.4999999999999998E-2</v>
      </c>
      <c r="M260" s="89">
        <v>8.7100000014750906E-2</v>
      </c>
      <c r="N260" s="90">
        <v>2703.7094040000006</v>
      </c>
      <c r="O260" s="102">
        <v>88.26</v>
      </c>
      <c r="P260" s="90">
        <v>2.3862940880000005</v>
      </c>
      <c r="Q260" s="91">
        <f t="shared" si="4"/>
        <v>1.8964182336673191E-4</v>
      </c>
      <c r="R260" s="91">
        <f>P260/'סכום נכסי הקרן'!$C$42</f>
        <v>1.8588045409434306E-5</v>
      </c>
    </row>
    <row r="261" spans="2:18">
      <c r="B261" s="86" t="s">
        <v>3262</v>
      </c>
      <c r="C261" s="88" t="s">
        <v>2945</v>
      </c>
      <c r="D261" s="87" t="s">
        <v>3122</v>
      </c>
      <c r="E261" s="87"/>
      <c r="F261" s="87" t="s">
        <v>681</v>
      </c>
      <c r="G261" s="101">
        <v>42348</v>
      </c>
      <c r="H261" s="87"/>
      <c r="I261" s="90">
        <v>5.6700000005032036</v>
      </c>
      <c r="J261" s="88" t="s">
        <v>691</v>
      </c>
      <c r="K261" s="88" t="s">
        <v>133</v>
      </c>
      <c r="L261" s="89">
        <v>4.4999999999999998E-2</v>
      </c>
      <c r="M261" s="89">
        <v>8.7100000007632336E-2</v>
      </c>
      <c r="N261" s="90">
        <v>4681.9797990000006</v>
      </c>
      <c r="O261" s="102">
        <v>88.71</v>
      </c>
      <c r="P261" s="90">
        <v>4.1533842730000003</v>
      </c>
      <c r="Q261" s="91">
        <f t="shared" si="4"/>
        <v>3.3007472575795452E-4</v>
      </c>
      <c r="R261" s="91">
        <f>P261/'סכום נכסי הקרן'!$C$42</f>
        <v>3.2352800041532132E-5</v>
      </c>
    </row>
    <row r="262" spans="2:18">
      <c r="B262" s="86" t="s">
        <v>3262</v>
      </c>
      <c r="C262" s="88" t="s">
        <v>2945</v>
      </c>
      <c r="D262" s="87" t="s">
        <v>3123</v>
      </c>
      <c r="E262" s="87"/>
      <c r="F262" s="87" t="s">
        <v>681</v>
      </c>
      <c r="G262" s="101">
        <v>42439</v>
      </c>
      <c r="H262" s="87"/>
      <c r="I262" s="90">
        <v>5.6700000003973541</v>
      </c>
      <c r="J262" s="88" t="s">
        <v>691</v>
      </c>
      <c r="K262" s="88" t="s">
        <v>133</v>
      </c>
      <c r="L262" s="89">
        <v>4.4999999999999998E-2</v>
      </c>
      <c r="M262" s="89">
        <v>8.7100000005498751E-2</v>
      </c>
      <c r="N262" s="90">
        <v>5560.7187450000001</v>
      </c>
      <c r="O262" s="102">
        <v>89.61</v>
      </c>
      <c r="P262" s="90">
        <v>4.9829606060000007</v>
      </c>
      <c r="Q262" s="91">
        <f t="shared" si="4"/>
        <v>3.9600221105959315E-4</v>
      </c>
      <c r="R262" s="91">
        <f>P262/'סכום נכסי הקרן'!$C$42</f>
        <v>3.8814787533325301E-5</v>
      </c>
    </row>
    <row r="263" spans="2:18">
      <c r="B263" s="86" t="s">
        <v>3262</v>
      </c>
      <c r="C263" s="88" t="s">
        <v>2945</v>
      </c>
      <c r="D263" s="87" t="s">
        <v>3124</v>
      </c>
      <c r="E263" s="87"/>
      <c r="F263" s="87" t="s">
        <v>681</v>
      </c>
      <c r="G263" s="101">
        <v>42549</v>
      </c>
      <c r="H263" s="87"/>
      <c r="I263" s="90">
        <v>5.6899999997556696</v>
      </c>
      <c r="J263" s="88" t="s">
        <v>691</v>
      </c>
      <c r="K263" s="88" t="s">
        <v>133</v>
      </c>
      <c r="L263" s="89">
        <v>4.4999999999999998E-2</v>
      </c>
      <c r="M263" s="89">
        <v>8.5899999995852086E-2</v>
      </c>
      <c r="N263" s="90">
        <v>3911.3446630000003</v>
      </c>
      <c r="O263" s="102">
        <v>89.99</v>
      </c>
      <c r="P263" s="90">
        <v>3.5198193940000002</v>
      </c>
      <c r="Q263" s="91">
        <f t="shared" si="4"/>
        <v>2.7972451977165743E-4</v>
      </c>
      <c r="R263" s="91">
        <f>P263/'סכום נכסי הקרן'!$C$42</f>
        <v>2.7417644395840086E-5</v>
      </c>
    </row>
    <row r="264" spans="2:18">
      <c r="B264" s="86" t="s">
        <v>3262</v>
      </c>
      <c r="C264" s="88" t="s">
        <v>2945</v>
      </c>
      <c r="D264" s="87" t="s">
        <v>3125</v>
      </c>
      <c r="E264" s="87"/>
      <c r="F264" s="87" t="s">
        <v>681</v>
      </c>
      <c r="G264" s="101">
        <v>42604</v>
      </c>
      <c r="H264" s="87"/>
      <c r="I264" s="90">
        <v>5.6699999994649817</v>
      </c>
      <c r="J264" s="88" t="s">
        <v>691</v>
      </c>
      <c r="K264" s="88" t="s">
        <v>133</v>
      </c>
      <c r="L264" s="89">
        <v>4.4999999999999998E-2</v>
      </c>
      <c r="M264" s="89">
        <v>8.7099999992095847E-2</v>
      </c>
      <c r="N264" s="90">
        <v>5114.7639450000006</v>
      </c>
      <c r="O264" s="102">
        <v>88.8</v>
      </c>
      <c r="P264" s="90">
        <v>4.5419108290000016</v>
      </c>
      <c r="Q264" s="91">
        <f t="shared" si="4"/>
        <v>3.6095142485248661E-4</v>
      </c>
      <c r="R264" s="91">
        <f>P264/'סכום נכסי הקרן'!$C$42</f>
        <v>3.537922888867896E-5</v>
      </c>
    </row>
    <row r="265" spans="2:18">
      <c r="B265" s="92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90"/>
      <c r="O265" s="102"/>
      <c r="P265" s="87"/>
      <c r="Q265" s="91"/>
      <c r="R265" s="87"/>
    </row>
    <row r="266" spans="2:18">
      <c r="B266" s="79" t="s">
        <v>39</v>
      </c>
      <c r="C266" s="81"/>
      <c r="D266" s="80"/>
      <c r="E266" s="80"/>
      <c r="F266" s="80"/>
      <c r="G266" s="99"/>
      <c r="H266" s="80"/>
      <c r="I266" s="83">
        <v>2.1512876285489893</v>
      </c>
      <c r="J266" s="81"/>
      <c r="K266" s="81"/>
      <c r="L266" s="82"/>
      <c r="M266" s="82">
        <v>0.41361791520757846</v>
      </c>
      <c r="N266" s="83"/>
      <c r="O266" s="100"/>
      <c r="P266" s="83">
        <v>4863.5153769810004</v>
      </c>
      <c r="Q266" s="84">
        <f t="shared" si="4"/>
        <v>0.38650974693393081</v>
      </c>
      <c r="R266" s="84">
        <f>P266/'סכום נכסי הקרן'!$C$42</f>
        <v>3.7884368540917583E-2</v>
      </c>
    </row>
    <row r="267" spans="2:18">
      <c r="B267" s="85" t="s">
        <v>37</v>
      </c>
      <c r="C267" s="81"/>
      <c r="D267" s="80"/>
      <c r="E267" s="80"/>
      <c r="F267" s="80"/>
      <c r="G267" s="99"/>
      <c r="H267" s="80"/>
      <c r="I267" s="83">
        <v>2.1512876285489888</v>
      </c>
      <c r="J267" s="81"/>
      <c r="K267" s="81"/>
      <c r="L267" s="82"/>
      <c r="M267" s="82">
        <v>0.41361791520757846</v>
      </c>
      <c r="N267" s="83"/>
      <c r="O267" s="100"/>
      <c r="P267" s="83">
        <v>4863.5153769810013</v>
      </c>
      <c r="Q267" s="84">
        <f t="shared" si="4"/>
        <v>0.38650974693393092</v>
      </c>
      <c r="R267" s="84">
        <f>P267/'סכום נכסי הקרן'!$C$42</f>
        <v>3.788436854091759E-2</v>
      </c>
    </row>
    <row r="268" spans="2:18">
      <c r="B268" s="86" t="s">
        <v>3263</v>
      </c>
      <c r="C268" s="88" t="s">
        <v>2945</v>
      </c>
      <c r="D268" s="87">
        <v>9645</v>
      </c>
      <c r="E268" s="87"/>
      <c r="F268" s="87" t="s">
        <v>2975</v>
      </c>
      <c r="G268" s="101">
        <v>45114</v>
      </c>
      <c r="H268" s="87" t="s">
        <v>2935</v>
      </c>
      <c r="I268" s="90">
        <v>2.5599999999999996</v>
      </c>
      <c r="J268" s="88" t="s">
        <v>1037</v>
      </c>
      <c r="K268" s="88" t="s">
        <v>2884</v>
      </c>
      <c r="L268" s="89">
        <v>7.5800000000000006E-2</v>
      </c>
      <c r="M268" s="89">
        <v>8.3200000001122182E-2</v>
      </c>
      <c r="N268" s="90">
        <v>24593.491416000001</v>
      </c>
      <c r="O268" s="102">
        <v>100.65</v>
      </c>
      <c r="P268" s="90">
        <v>8.9112060750000026</v>
      </c>
      <c r="Q268" s="91">
        <f t="shared" si="4"/>
        <v>7.0818486998644339E-4</v>
      </c>
      <c r="R268" s="91">
        <f>P268/'סכום נכסי הקרן'!$C$42</f>
        <v>6.9413868143031185E-5</v>
      </c>
    </row>
    <row r="269" spans="2:18">
      <c r="B269" s="86" t="s">
        <v>3263</v>
      </c>
      <c r="C269" s="88" t="s">
        <v>2945</v>
      </c>
      <c r="D269" s="87">
        <v>9722</v>
      </c>
      <c r="E269" s="87"/>
      <c r="F269" s="87" t="s">
        <v>2975</v>
      </c>
      <c r="G269" s="101">
        <v>45169</v>
      </c>
      <c r="H269" s="87" t="s">
        <v>2935</v>
      </c>
      <c r="I269" s="90">
        <v>2.5799999998989351</v>
      </c>
      <c r="J269" s="88" t="s">
        <v>1037</v>
      </c>
      <c r="K269" s="88" t="s">
        <v>2884</v>
      </c>
      <c r="L269" s="89">
        <v>7.7300000000000008E-2</v>
      </c>
      <c r="M269" s="89">
        <v>8.1800000000053205E-2</v>
      </c>
      <c r="N269" s="90">
        <v>10405.799366000001</v>
      </c>
      <c r="O269" s="102">
        <v>100.37</v>
      </c>
      <c r="P269" s="90">
        <v>3.7599482610000003</v>
      </c>
      <c r="Q269" s="91">
        <f t="shared" si="4"/>
        <v>2.9880786595680187E-4</v>
      </c>
      <c r="R269" s="91">
        <f>P269/'סכום נכסי הקרן'!$C$42</f>
        <v>2.9288128971214857E-5</v>
      </c>
    </row>
    <row r="270" spans="2:18">
      <c r="B270" s="86" t="s">
        <v>3263</v>
      </c>
      <c r="C270" s="88" t="s">
        <v>2945</v>
      </c>
      <c r="D270" s="87">
        <v>9788</v>
      </c>
      <c r="E270" s="87"/>
      <c r="F270" s="87" t="s">
        <v>2975</v>
      </c>
      <c r="G270" s="101">
        <v>45198</v>
      </c>
      <c r="H270" s="87" t="s">
        <v>2935</v>
      </c>
      <c r="I270" s="90">
        <v>2.6000000003081807</v>
      </c>
      <c r="J270" s="88" t="s">
        <v>1037</v>
      </c>
      <c r="K270" s="88" t="s">
        <v>2884</v>
      </c>
      <c r="L270" s="89">
        <v>7.7300000000000008E-2</v>
      </c>
      <c r="M270" s="89">
        <v>8.1700000011402707E-2</v>
      </c>
      <c r="N270" s="90">
        <v>7228.1144050000012</v>
      </c>
      <c r="O270" s="102">
        <v>99.76</v>
      </c>
      <c r="P270" s="90">
        <v>2.5958762120000007</v>
      </c>
      <c r="Q270" s="91">
        <f t="shared" si="4"/>
        <v>2.0629758107082281E-4</v>
      </c>
      <c r="R270" s="91">
        <f>P270/'סכום נכסי הקרן'!$C$42</f>
        <v>2.0220586032783362E-5</v>
      </c>
    </row>
    <row r="271" spans="2:18">
      <c r="B271" s="86" t="s">
        <v>3264</v>
      </c>
      <c r="C271" s="88" t="s">
        <v>2945</v>
      </c>
      <c r="D271" s="87">
        <v>8763</v>
      </c>
      <c r="E271" s="87"/>
      <c r="F271" s="87" t="s">
        <v>2975</v>
      </c>
      <c r="G271" s="101">
        <v>44529</v>
      </c>
      <c r="H271" s="87" t="s">
        <v>2935</v>
      </c>
      <c r="I271" s="90">
        <v>2.5600000000059988</v>
      </c>
      <c r="J271" s="88" t="s">
        <v>1037</v>
      </c>
      <c r="K271" s="88" t="s">
        <v>2884</v>
      </c>
      <c r="L271" s="89">
        <v>7.6299999999999993E-2</v>
      </c>
      <c r="M271" s="89">
        <v>8.0700000000137273E-2</v>
      </c>
      <c r="N271" s="90">
        <v>237767.92043200004</v>
      </c>
      <c r="O271" s="102">
        <v>101.27</v>
      </c>
      <c r="P271" s="90">
        <v>86.683522483000004</v>
      </c>
      <c r="Q271" s="91">
        <f t="shared" si="4"/>
        <v>6.8888496779141405E-3</v>
      </c>
      <c r="R271" s="91">
        <f>P271/'סכום נכסי הקרן'!$C$42</f>
        <v>6.7522157485382127E-4</v>
      </c>
    </row>
    <row r="272" spans="2:18">
      <c r="B272" s="86" t="s">
        <v>3264</v>
      </c>
      <c r="C272" s="88" t="s">
        <v>2945</v>
      </c>
      <c r="D272" s="87">
        <v>9327</v>
      </c>
      <c r="E272" s="87"/>
      <c r="F272" s="87" t="s">
        <v>2975</v>
      </c>
      <c r="G272" s="101">
        <v>44880</v>
      </c>
      <c r="H272" s="87" t="s">
        <v>2935</v>
      </c>
      <c r="I272" s="90">
        <v>2.5899999999054875</v>
      </c>
      <c r="J272" s="88" t="s">
        <v>1037</v>
      </c>
      <c r="K272" s="88" t="s">
        <v>138</v>
      </c>
      <c r="L272" s="89">
        <v>6.9459999999999994E-2</v>
      </c>
      <c r="M272" s="89">
        <v>7.3199999997594217E-2</v>
      </c>
      <c r="N272" s="90">
        <v>6517.6108970000005</v>
      </c>
      <c r="O272" s="102">
        <v>101.26</v>
      </c>
      <c r="P272" s="90">
        <v>2.3277256580000003</v>
      </c>
      <c r="Q272" s="91">
        <f t="shared" si="4"/>
        <v>1.8498731581345886E-4</v>
      </c>
      <c r="R272" s="91">
        <f>P272/'סכום נכסי הקרן'!$C$42</f>
        <v>1.8131826437148404E-5</v>
      </c>
    </row>
    <row r="273" spans="2:18">
      <c r="B273" s="86" t="s">
        <v>3264</v>
      </c>
      <c r="C273" s="88" t="s">
        <v>2945</v>
      </c>
      <c r="D273" s="87">
        <v>9474</v>
      </c>
      <c r="E273" s="87"/>
      <c r="F273" s="87" t="s">
        <v>2975</v>
      </c>
      <c r="G273" s="101">
        <v>44977</v>
      </c>
      <c r="H273" s="87" t="s">
        <v>2935</v>
      </c>
      <c r="I273" s="90">
        <v>2.5899999985906423</v>
      </c>
      <c r="J273" s="88" t="s">
        <v>1037</v>
      </c>
      <c r="K273" s="88" t="s">
        <v>138</v>
      </c>
      <c r="L273" s="89">
        <v>6.9459999999999994E-2</v>
      </c>
      <c r="M273" s="89">
        <v>7.3199999967151971E-2</v>
      </c>
      <c r="N273" s="90">
        <v>2523.1266260000007</v>
      </c>
      <c r="O273" s="102">
        <v>101.26</v>
      </c>
      <c r="P273" s="90">
        <v>0.90111955300000013</v>
      </c>
      <c r="Q273" s="91">
        <f t="shared" si="4"/>
        <v>7.1613115902893857E-5</v>
      </c>
      <c r="R273" s="91">
        <f>P273/'סכום נכסי הקרן'!$C$42</f>
        <v>7.0192736321664732E-6</v>
      </c>
    </row>
    <row r="274" spans="2:18">
      <c r="B274" s="86" t="s">
        <v>3264</v>
      </c>
      <c r="C274" s="88" t="s">
        <v>2945</v>
      </c>
      <c r="D274" s="87">
        <v>9571</v>
      </c>
      <c r="E274" s="87"/>
      <c r="F274" s="87" t="s">
        <v>2975</v>
      </c>
      <c r="G274" s="101">
        <v>45069</v>
      </c>
      <c r="H274" s="87" t="s">
        <v>2935</v>
      </c>
      <c r="I274" s="90">
        <v>2.5900000007710227</v>
      </c>
      <c r="J274" s="88" t="s">
        <v>1037</v>
      </c>
      <c r="K274" s="88" t="s">
        <v>138</v>
      </c>
      <c r="L274" s="89">
        <v>6.9459999999999994E-2</v>
      </c>
      <c r="M274" s="89">
        <v>7.3200000011632974E-2</v>
      </c>
      <c r="N274" s="90">
        <v>4139.9416890000011</v>
      </c>
      <c r="O274" s="102">
        <v>101.26</v>
      </c>
      <c r="P274" s="90">
        <v>1.4785553540000003</v>
      </c>
      <c r="Q274" s="91">
        <f t="shared" si="4"/>
        <v>1.1750267273897037E-4</v>
      </c>
      <c r="R274" s="91">
        <f>P274/'סכום נכסי הקרן'!$C$42</f>
        <v>1.1517211645756805E-5</v>
      </c>
    </row>
    <row r="275" spans="2:18">
      <c r="B275" s="86" t="s">
        <v>3265</v>
      </c>
      <c r="C275" s="88" t="s">
        <v>2945</v>
      </c>
      <c r="D275" s="87">
        <v>9382</v>
      </c>
      <c r="E275" s="87"/>
      <c r="F275" s="87" t="s">
        <v>2975</v>
      </c>
      <c r="G275" s="101">
        <v>44341</v>
      </c>
      <c r="H275" s="87" t="s">
        <v>2935</v>
      </c>
      <c r="I275" s="90">
        <v>0.48000000000042825</v>
      </c>
      <c r="J275" s="88" t="s">
        <v>1037</v>
      </c>
      <c r="K275" s="88" t="s">
        <v>132</v>
      </c>
      <c r="L275" s="89">
        <v>7.9393000000000005E-2</v>
      </c>
      <c r="M275" s="89">
        <v>8.9699999999872604E-2</v>
      </c>
      <c r="N275" s="90">
        <v>24436.975128999999</v>
      </c>
      <c r="O275" s="102">
        <v>99.95</v>
      </c>
      <c r="P275" s="90">
        <v>93.400269727000023</v>
      </c>
      <c r="Q275" s="91">
        <f t="shared" si="4"/>
        <v>7.4226381161670348E-3</v>
      </c>
      <c r="R275" s="91">
        <f>P275/'סכום נכסי הקרן'!$C$42</f>
        <v>7.2754169893366816E-4</v>
      </c>
    </row>
    <row r="276" spans="2:18">
      <c r="B276" s="86" t="s">
        <v>3265</v>
      </c>
      <c r="C276" s="88" t="s">
        <v>2945</v>
      </c>
      <c r="D276" s="87">
        <v>9410</v>
      </c>
      <c r="E276" s="87"/>
      <c r="F276" s="87" t="s">
        <v>2975</v>
      </c>
      <c r="G276" s="101">
        <v>44946</v>
      </c>
      <c r="H276" s="87" t="s">
        <v>2935</v>
      </c>
      <c r="I276" s="90">
        <v>0.48000000230327705</v>
      </c>
      <c r="J276" s="88" t="s">
        <v>1037</v>
      </c>
      <c r="K276" s="88" t="s">
        <v>132</v>
      </c>
      <c r="L276" s="89">
        <v>7.9393000000000005E-2</v>
      </c>
      <c r="M276" s="89">
        <v>8.9700000082534093E-2</v>
      </c>
      <c r="N276" s="90">
        <v>68.156042000000014</v>
      </c>
      <c r="O276" s="102">
        <v>99.95</v>
      </c>
      <c r="P276" s="90">
        <v>0.26049840500000004</v>
      </c>
      <c r="Q276" s="91">
        <f t="shared" si="4"/>
        <v>2.0702139252974334E-5</v>
      </c>
      <c r="R276" s="91">
        <f>P276/'סכום נכסי הקרן'!$C$42</f>
        <v>2.0291531565933329E-6</v>
      </c>
    </row>
    <row r="277" spans="2:18">
      <c r="B277" s="86" t="s">
        <v>3265</v>
      </c>
      <c r="C277" s="88" t="s">
        <v>2945</v>
      </c>
      <c r="D277" s="87">
        <v>9460</v>
      </c>
      <c r="E277" s="87"/>
      <c r="F277" s="87" t="s">
        <v>2975</v>
      </c>
      <c r="G277" s="101">
        <v>44978</v>
      </c>
      <c r="H277" s="87" t="s">
        <v>2935</v>
      </c>
      <c r="I277" s="90">
        <v>0.47999999932537196</v>
      </c>
      <c r="J277" s="88" t="s">
        <v>1037</v>
      </c>
      <c r="K277" s="88" t="s">
        <v>132</v>
      </c>
      <c r="L277" s="89">
        <v>7.9393000000000005E-2</v>
      </c>
      <c r="M277" s="89">
        <v>8.9700000053126963E-2</v>
      </c>
      <c r="N277" s="90">
        <v>93.077808000000019</v>
      </c>
      <c r="O277" s="102">
        <v>99.95</v>
      </c>
      <c r="P277" s="90">
        <v>0.35575156300000005</v>
      </c>
      <c r="Q277" s="91">
        <f t="shared" si="4"/>
        <v>2.8272028754607046E-5</v>
      </c>
      <c r="R277" s="91">
        <f>P277/'סכום נכסי הקרן'!$C$42</f>
        <v>2.7711279346392231E-6</v>
      </c>
    </row>
    <row r="278" spans="2:18">
      <c r="B278" s="86" t="s">
        <v>3265</v>
      </c>
      <c r="C278" s="88" t="s">
        <v>2945</v>
      </c>
      <c r="D278" s="87">
        <v>9511</v>
      </c>
      <c r="E278" s="87"/>
      <c r="F278" s="87" t="s">
        <v>2975</v>
      </c>
      <c r="G278" s="101">
        <v>45005</v>
      </c>
      <c r="H278" s="87" t="s">
        <v>2935</v>
      </c>
      <c r="I278" s="90">
        <v>0.47999999913386343</v>
      </c>
      <c r="J278" s="88" t="s">
        <v>1037</v>
      </c>
      <c r="K278" s="88" t="s">
        <v>132</v>
      </c>
      <c r="L278" s="89">
        <v>7.9328999999999997E-2</v>
      </c>
      <c r="M278" s="89">
        <v>8.9599999820276666E-2</v>
      </c>
      <c r="N278" s="90">
        <v>48.331798000000006</v>
      </c>
      <c r="O278" s="102">
        <v>99.95</v>
      </c>
      <c r="P278" s="90">
        <v>0.18472839200000007</v>
      </c>
      <c r="Q278" s="91">
        <f t="shared" si="4"/>
        <v>1.4680600041148164E-5</v>
      </c>
      <c r="R278" s="91">
        <f>P278/'סכום נכסי הקרן'!$C$42</f>
        <v>1.4389423986653992E-6</v>
      </c>
    </row>
    <row r="279" spans="2:18">
      <c r="B279" s="86" t="s">
        <v>3265</v>
      </c>
      <c r="C279" s="88" t="s">
        <v>2945</v>
      </c>
      <c r="D279" s="87">
        <v>9540</v>
      </c>
      <c r="E279" s="87"/>
      <c r="F279" s="87" t="s">
        <v>2975</v>
      </c>
      <c r="G279" s="101">
        <v>45036</v>
      </c>
      <c r="H279" s="87" t="s">
        <v>2935</v>
      </c>
      <c r="I279" s="90">
        <v>0.48000000011852301</v>
      </c>
      <c r="J279" s="88" t="s">
        <v>1037</v>
      </c>
      <c r="K279" s="88" t="s">
        <v>132</v>
      </c>
      <c r="L279" s="89">
        <v>7.9393000000000005E-2</v>
      </c>
      <c r="M279" s="89">
        <v>8.97000000054817E-2</v>
      </c>
      <c r="N279" s="90">
        <v>176.59836400000003</v>
      </c>
      <c r="O279" s="102">
        <v>99.95</v>
      </c>
      <c r="P279" s="90">
        <v>0.67497447900000007</v>
      </c>
      <c r="Q279" s="91">
        <f t="shared" si="4"/>
        <v>5.3641079516251931E-5</v>
      </c>
      <c r="R279" s="91">
        <f>P279/'סכום נכסי הקרן'!$C$42</f>
        <v>5.2577158569657654E-6</v>
      </c>
    </row>
    <row r="280" spans="2:18">
      <c r="B280" s="86" t="s">
        <v>3265</v>
      </c>
      <c r="C280" s="88" t="s">
        <v>2945</v>
      </c>
      <c r="D280" s="87">
        <v>9562</v>
      </c>
      <c r="E280" s="87"/>
      <c r="F280" s="87" t="s">
        <v>2975</v>
      </c>
      <c r="G280" s="101">
        <v>45068</v>
      </c>
      <c r="H280" s="87" t="s">
        <v>2935</v>
      </c>
      <c r="I280" s="90">
        <v>0.47999999967102486</v>
      </c>
      <c r="J280" s="88" t="s">
        <v>1037</v>
      </c>
      <c r="K280" s="88" t="s">
        <v>132</v>
      </c>
      <c r="L280" s="89">
        <v>7.9393000000000005E-2</v>
      </c>
      <c r="M280" s="89">
        <v>8.9700000104723718E-2</v>
      </c>
      <c r="N280" s="90">
        <v>95.437177000000005</v>
      </c>
      <c r="O280" s="102">
        <v>99.95</v>
      </c>
      <c r="P280" s="90">
        <v>0.36476929400000008</v>
      </c>
      <c r="Q280" s="91">
        <f t="shared" si="4"/>
        <v>2.8988679295741315E-5</v>
      </c>
      <c r="R280" s="91">
        <f>P280/'סכום נכסי הקרן'!$C$42</f>
        <v>2.8413715790252974E-6</v>
      </c>
    </row>
    <row r="281" spans="2:18">
      <c r="B281" s="86" t="s">
        <v>3265</v>
      </c>
      <c r="C281" s="88" t="s">
        <v>2945</v>
      </c>
      <c r="D281" s="87">
        <v>9603</v>
      </c>
      <c r="E281" s="87"/>
      <c r="F281" s="87" t="s">
        <v>2975</v>
      </c>
      <c r="G281" s="101">
        <v>45097</v>
      </c>
      <c r="H281" s="87" t="s">
        <v>2935</v>
      </c>
      <c r="I281" s="90">
        <v>0.47999999999999993</v>
      </c>
      <c r="J281" s="88" t="s">
        <v>1037</v>
      </c>
      <c r="K281" s="88" t="s">
        <v>132</v>
      </c>
      <c r="L281" s="89">
        <v>7.9393000000000005E-2</v>
      </c>
      <c r="M281" s="89">
        <v>8.9700000078987763E-2</v>
      </c>
      <c r="N281" s="90">
        <v>74.528450000000021</v>
      </c>
      <c r="O281" s="102">
        <v>99.95</v>
      </c>
      <c r="P281" s="90">
        <v>0.28485427500000005</v>
      </c>
      <c r="Q281" s="91">
        <f t="shared" si="4"/>
        <v>2.2637731190158517E-5</v>
      </c>
      <c r="R281" s="91">
        <f>P281/'סכום נכסי הקרן'!$C$42</f>
        <v>2.2188732836400869E-6</v>
      </c>
    </row>
    <row r="282" spans="2:18">
      <c r="B282" s="86" t="s">
        <v>3265</v>
      </c>
      <c r="C282" s="88" t="s">
        <v>2945</v>
      </c>
      <c r="D282" s="87">
        <v>9659</v>
      </c>
      <c r="E282" s="87"/>
      <c r="F282" s="87" t="s">
        <v>2975</v>
      </c>
      <c r="G282" s="101">
        <v>45159</v>
      </c>
      <c r="H282" s="87" t="s">
        <v>2935</v>
      </c>
      <c r="I282" s="90">
        <v>0.48000000085829292</v>
      </c>
      <c r="J282" s="88" t="s">
        <v>1037</v>
      </c>
      <c r="K282" s="88" t="s">
        <v>132</v>
      </c>
      <c r="L282" s="89">
        <v>7.9393000000000005E-2</v>
      </c>
      <c r="M282" s="89">
        <v>8.9700000030755511E-2</v>
      </c>
      <c r="N282" s="90">
        <v>182.900577</v>
      </c>
      <c r="O282" s="102">
        <v>99.95</v>
      </c>
      <c r="P282" s="90">
        <v>0.69906210499999999</v>
      </c>
      <c r="Q282" s="91">
        <f t="shared" si="4"/>
        <v>5.5555353761906385E-5</v>
      </c>
      <c r="R282" s="91">
        <f>P282/'סכום נכסי הקרן'!$C$42</f>
        <v>5.4453464965189689E-6</v>
      </c>
    </row>
    <row r="283" spans="2:18">
      <c r="B283" s="86" t="s">
        <v>3265</v>
      </c>
      <c r="C283" s="88" t="s">
        <v>2945</v>
      </c>
      <c r="D283" s="87">
        <v>9749</v>
      </c>
      <c r="E283" s="87"/>
      <c r="F283" s="87" t="s">
        <v>2975</v>
      </c>
      <c r="G283" s="101">
        <v>45189</v>
      </c>
      <c r="H283" s="87" t="s">
        <v>2935</v>
      </c>
      <c r="I283" s="90">
        <v>0.4799999992060614</v>
      </c>
      <c r="J283" s="88" t="s">
        <v>1037</v>
      </c>
      <c r="K283" s="88" t="s">
        <v>132</v>
      </c>
      <c r="L283" s="89">
        <v>7.9393000000000005E-2</v>
      </c>
      <c r="M283" s="89">
        <v>8.9899999910965464E-2</v>
      </c>
      <c r="N283" s="90">
        <v>92.28133600000001</v>
      </c>
      <c r="O283" s="102">
        <v>99.94</v>
      </c>
      <c r="P283" s="90">
        <v>0.35267208600000005</v>
      </c>
      <c r="Q283" s="91">
        <f t="shared" si="4"/>
        <v>2.8027298804416636E-5</v>
      </c>
      <c r="R283" s="91">
        <f>P283/'סכום נכסי הקרן'!$C$42</f>
        <v>2.7471403387258945E-6</v>
      </c>
    </row>
    <row r="284" spans="2:18">
      <c r="B284" s="86" t="s">
        <v>3266</v>
      </c>
      <c r="C284" s="88" t="s">
        <v>2936</v>
      </c>
      <c r="D284" s="87">
        <v>6211</v>
      </c>
      <c r="E284" s="87"/>
      <c r="F284" s="87" t="s">
        <v>482</v>
      </c>
      <c r="G284" s="101">
        <v>43186</v>
      </c>
      <c r="H284" s="87" t="s">
        <v>326</v>
      </c>
      <c r="I284" s="90">
        <v>3.5700000000076684</v>
      </c>
      <c r="J284" s="88" t="s">
        <v>691</v>
      </c>
      <c r="K284" s="88" t="s">
        <v>132</v>
      </c>
      <c r="L284" s="89">
        <v>4.8000000000000001E-2</v>
      </c>
      <c r="M284" s="89">
        <v>6.3700000000156923E-2</v>
      </c>
      <c r="N284" s="90">
        <v>61652.35603000001</v>
      </c>
      <c r="O284" s="102">
        <v>95.14</v>
      </c>
      <c r="P284" s="90">
        <v>224.30074330400006</v>
      </c>
      <c r="Q284" s="91">
        <f t="shared" si="4"/>
        <v>1.7825465082694305E-2</v>
      </c>
      <c r="R284" s="91">
        <f>P284/'סכום נכסי הקרן'!$C$42</f>
        <v>1.7471913553618206E-3</v>
      </c>
    </row>
    <row r="285" spans="2:18">
      <c r="B285" s="86" t="s">
        <v>3266</v>
      </c>
      <c r="C285" s="88" t="s">
        <v>2936</v>
      </c>
      <c r="D285" s="87">
        <v>6831</v>
      </c>
      <c r="E285" s="87"/>
      <c r="F285" s="87" t="s">
        <v>482</v>
      </c>
      <c r="G285" s="101">
        <v>43552</v>
      </c>
      <c r="H285" s="87" t="s">
        <v>326</v>
      </c>
      <c r="I285" s="90">
        <v>3.560000000000731</v>
      </c>
      <c r="J285" s="88" t="s">
        <v>691</v>
      </c>
      <c r="K285" s="88" t="s">
        <v>132</v>
      </c>
      <c r="L285" s="89">
        <v>4.5999999999999999E-2</v>
      </c>
      <c r="M285" s="89">
        <v>6.819999999993237E-2</v>
      </c>
      <c r="N285" s="90">
        <v>30747.707663000008</v>
      </c>
      <c r="O285" s="102">
        <v>93.06</v>
      </c>
      <c r="P285" s="90">
        <v>109.41923975700001</v>
      </c>
      <c r="Q285" s="91">
        <f t="shared" si="4"/>
        <v>8.6956860192829184E-3</v>
      </c>
      <c r="R285" s="91">
        <f>P285/'סכום נכסי הקרן'!$C$42</f>
        <v>8.5232151707400749E-4</v>
      </c>
    </row>
    <row r="286" spans="2:18">
      <c r="B286" s="86" t="s">
        <v>3266</v>
      </c>
      <c r="C286" s="88" t="s">
        <v>2936</v>
      </c>
      <c r="D286" s="87">
        <v>7598</v>
      </c>
      <c r="E286" s="87"/>
      <c r="F286" s="87" t="s">
        <v>482</v>
      </c>
      <c r="G286" s="101">
        <v>43942</v>
      </c>
      <c r="H286" s="87" t="s">
        <v>326</v>
      </c>
      <c r="I286" s="90">
        <v>3.49</v>
      </c>
      <c r="J286" s="88" t="s">
        <v>691</v>
      </c>
      <c r="K286" s="88" t="s">
        <v>132</v>
      </c>
      <c r="L286" s="89">
        <v>5.4400000000000004E-2</v>
      </c>
      <c r="M286" s="89">
        <v>7.9600000000090598E-2</v>
      </c>
      <c r="N286" s="90">
        <v>31244.946094000003</v>
      </c>
      <c r="O286" s="102">
        <v>92.39</v>
      </c>
      <c r="P286" s="90">
        <v>110.38818950000001</v>
      </c>
      <c r="Q286" s="91">
        <f t="shared" si="4"/>
        <v>8.772689686574929E-3</v>
      </c>
      <c r="R286" s="91">
        <f>P286/'סכום נכסי הקרן'!$C$42</f>
        <v>8.5986915418751972E-4</v>
      </c>
    </row>
    <row r="287" spans="2:18">
      <c r="B287" s="86" t="s">
        <v>3267</v>
      </c>
      <c r="C287" s="88" t="s">
        <v>2945</v>
      </c>
      <c r="D287" s="87">
        <v>9459</v>
      </c>
      <c r="E287" s="87"/>
      <c r="F287" s="87" t="s">
        <v>309</v>
      </c>
      <c r="G287" s="101">
        <v>44195</v>
      </c>
      <c r="H287" s="87" t="s">
        <v>2935</v>
      </c>
      <c r="I287" s="90">
        <v>2.81</v>
      </c>
      <c r="J287" s="88" t="s">
        <v>1037</v>
      </c>
      <c r="K287" s="88" t="s">
        <v>135</v>
      </c>
      <c r="L287" s="89">
        <v>7.5261999999999996E-2</v>
      </c>
      <c r="M287" s="89">
        <v>7.5499999999999998E-2</v>
      </c>
      <c r="N287" s="90">
        <v>4270.420000000001</v>
      </c>
      <c r="O287" s="102">
        <v>100.65</v>
      </c>
      <c r="P287" s="90">
        <v>20.106460000000002</v>
      </c>
      <c r="Q287" s="91">
        <f t="shared" si="4"/>
        <v>1.5978859248844857E-3</v>
      </c>
      <c r="R287" s="91">
        <f>P287/'סכום נכסי הקרן'!$C$42</f>
        <v>1.5661933429848669E-4</v>
      </c>
    </row>
    <row r="288" spans="2:18">
      <c r="B288" s="86" t="s">
        <v>3267</v>
      </c>
      <c r="C288" s="88" t="s">
        <v>2945</v>
      </c>
      <c r="D288" s="87">
        <v>9448</v>
      </c>
      <c r="E288" s="87"/>
      <c r="F288" s="87" t="s">
        <v>309</v>
      </c>
      <c r="G288" s="101">
        <v>43788</v>
      </c>
      <c r="H288" s="87" t="s">
        <v>2935</v>
      </c>
      <c r="I288" s="90">
        <v>2.8899999999999992</v>
      </c>
      <c r="J288" s="88" t="s">
        <v>1037</v>
      </c>
      <c r="K288" s="88" t="s">
        <v>134</v>
      </c>
      <c r="L288" s="89">
        <v>5.8159999999999996E-2</v>
      </c>
      <c r="M288" s="89">
        <v>5.8999999999999983E-2</v>
      </c>
      <c r="N288" s="90">
        <v>17322.830000000005</v>
      </c>
      <c r="O288" s="102">
        <v>100.39</v>
      </c>
      <c r="P288" s="90">
        <v>70.484990000000025</v>
      </c>
      <c r="Q288" s="91">
        <f t="shared" si="4"/>
        <v>5.6015317184936455E-3</v>
      </c>
      <c r="R288" s="91">
        <f>P288/'סכום נכסי הקרן'!$C$42</f>
        <v>5.4904305441313365E-4</v>
      </c>
    </row>
    <row r="289" spans="2:18">
      <c r="B289" s="86" t="s">
        <v>3267</v>
      </c>
      <c r="C289" s="88" t="s">
        <v>2945</v>
      </c>
      <c r="D289" s="87">
        <v>9617</v>
      </c>
      <c r="E289" s="87"/>
      <c r="F289" s="87" t="s">
        <v>309</v>
      </c>
      <c r="G289" s="101">
        <v>45099</v>
      </c>
      <c r="H289" s="87" t="s">
        <v>2935</v>
      </c>
      <c r="I289" s="90">
        <v>2.89</v>
      </c>
      <c r="J289" s="88" t="s">
        <v>1037</v>
      </c>
      <c r="K289" s="88" t="s">
        <v>134</v>
      </c>
      <c r="L289" s="89">
        <v>5.8159999999999996E-2</v>
      </c>
      <c r="M289" s="89">
        <v>5.9000000000000004E-2</v>
      </c>
      <c r="N289" s="90">
        <v>309.69000000000005</v>
      </c>
      <c r="O289" s="102">
        <v>100.41</v>
      </c>
      <c r="P289" s="90">
        <v>1.2603600000000001</v>
      </c>
      <c r="Q289" s="91">
        <f t="shared" si="4"/>
        <v>1.001624107022027E-4</v>
      </c>
      <c r="R289" s="91">
        <f>P289/'סכום נכסי הקרן'!$C$42</f>
        <v>9.8175782398513064E-6</v>
      </c>
    </row>
    <row r="290" spans="2:18">
      <c r="B290" s="86" t="s">
        <v>3268</v>
      </c>
      <c r="C290" s="88" t="s">
        <v>2945</v>
      </c>
      <c r="D290" s="87">
        <v>9047</v>
      </c>
      <c r="E290" s="87"/>
      <c r="F290" s="87" t="s">
        <v>309</v>
      </c>
      <c r="G290" s="101">
        <v>44677</v>
      </c>
      <c r="H290" s="87" t="s">
        <v>2935</v>
      </c>
      <c r="I290" s="90">
        <v>2.8099999999643677</v>
      </c>
      <c r="J290" s="88" t="s">
        <v>1037</v>
      </c>
      <c r="K290" s="88" t="s">
        <v>2884</v>
      </c>
      <c r="L290" s="89">
        <v>0.1149</v>
      </c>
      <c r="M290" s="89">
        <v>0.12179999999826055</v>
      </c>
      <c r="N290" s="90">
        <v>72499.678556000013</v>
      </c>
      <c r="O290" s="102">
        <v>100</v>
      </c>
      <c r="P290" s="90">
        <v>26.099885152999999</v>
      </c>
      <c r="Q290" s="91">
        <f t="shared" si="4"/>
        <v>2.0741910374616045E-3</v>
      </c>
      <c r="R290" s="91">
        <f>P290/'סכום נכסי הקרן'!$C$42</f>
        <v>2.033051386434915E-4</v>
      </c>
    </row>
    <row r="291" spans="2:18">
      <c r="B291" s="86" t="s">
        <v>3268</v>
      </c>
      <c r="C291" s="88" t="s">
        <v>2945</v>
      </c>
      <c r="D291" s="87">
        <v>9048</v>
      </c>
      <c r="E291" s="87"/>
      <c r="F291" s="87" t="s">
        <v>309</v>
      </c>
      <c r="G291" s="101">
        <v>44677</v>
      </c>
      <c r="H291" s="87" t="s">
        <v>2935</v>
      </c>
      <c r="I291" s="90">
        <v>2.9800000000155147</v>
      </c>
      <c r="J291" s="88" t="s">
        <v>1037</v>
      </c>
      <c r="K291" s="88" t="s">
        <v>2884</v>
      </c>
      <c r="L291" s="89">
        <v>7.5700000000000003E-2</v>
      </c>
      <c r="M291" s="89">
        <v>7.9100000000399809E-2</v>
      </c>
      <c r="N291" s="90">
        <v>232748.04985400007</v>
      </c>
      <c r="O291" s="102">
        <v>100</v>
      </c>
      <c r="P291" s="90">
        <v>83.789294215000012</v>
      </c>
      <c r="Q291" s="91">
        <f t="shared" si="4"/>
        <v>6.6588416798458588E-3</v>
      </c>
      <c r="R291" s="91">
        <f>P291/'סכום נכסי הקרן'!$C$42</f>
        <v>6.5267697452924792E-4</v>
      </c>
    </row>
    <row r="292" spans="2:18">
      <c r="B292" s="86" t="s">
        <v>3268</v>
      </c>
      <c r="C292" s="88" t="s">
        <v>2945</v>
      </c>
      <c r="D292" s="87">
        <v>9074</v>
      </c>
      <c r="E292" s="87"/>
      <c r="F292" s="87" t="s">
        <v>309</v>
      </c>
      <c r="G292" s="101">
        <v>44684</v>
      </c>
      <c r="H292" s="87" t="s">
        <v>2935</v>
      </c>
      <c r="I292" s="90">
        <v>2.9099999999410184</v>
      </c>
      <c r="J292" s="88" t="s">
        <v>1037</v>
      </c>
      <c r="K292" s="88" t="s">
        <v>2884</v>
      </c>
      <c r="L292" s="89">
        <v>7.7699999999999991E-2</v>
      </c>
      <c r="M292" s="89">
        <v>8.8699999997050943E-2</v>
      </c>
      <c r="N292" s="90">
        <v>11774.010215000002</v>
      </c>
      <c r="O292" s="102">
        <v>100</v>
      </c>
      <c r="P292" s="90">
        <v>4.2386436750000014</v>
      </c>
      <c r="Q292" s="91">
        <f t="shared" si="4"/>
        <v>3.3685039877149692E-4</v>
      </c>
      <c r="R292" s="91">
        <f>P292/'סכום נכסי הקרן'!$C$42</f>
        <v>3.3016928425341473E-5</v>
      </c>
    </row>
    <row r="293" spans="2:18">
      <c r="B293" s="86" t="s">
        <v>3268</v>
      </c>
      <c r="C293" s="88" t="s">
        <v>2945</v>
      </c>
      <c r="D293" s="87">
        <v>9220</v>
      </c>
      <c r="E293" s="87"/>
      <c r="F293" s="87" t="s">
        <v>309</v>
      </c>
      <c r="G293" s="101">
        <v>44811</v>
      </c>
      <c r="H293" s="87" t="s">
        <v>2935</v>
      </c>
      <c r="I293" s="90">
        <v>2.9499999999450028</v>
      </c>
      <c r="J293" s="88" t="s">
        <v>1037</v>
      </c>
      <c r="K293" s="88" t="s">
        <v>2884</v>
      </c>
      <c r="L293" s="89">
        <v>7.9600000000000004E-2</v>
      </c>
      <c r="M293" s="89">
        <v>7.9799999997894389E-2</v>
      </c>
      <c r="N293" s="90">
        <v>17423.214785000004</v>
      </c>
      <c r="O293" s="102">
        <v>101.46</v>
      </c>
      <c r="P293" s="90">
        <v>6.363933533</v>
      </c>
      <c r="Q293" s="91">
        <f t="shared" si="4"/>
        <v>5.0574988432976751E-4</v>
      </c>
      <c r="R293" s="91">
        <f>P293/'סכום נכסי הקרן'!$C$42</f>
        <v>4.9571880552731632E-5</v>
      </c>
    </row>
    <row r="294" spans="2:18">
      <c r="B294" s="86" t="s">
        <v>3268</v>
      </c>
      <c r="C294" s="88" t="s">
        <v>2945</v>
      </c>
      <c r="D294" s="87">
        <v>9599</v>
      </c>
      <c r="E294" s="87"/>
      <c r="F294" s="87" t="s">
        <v>309</v>
      </c>
      <c r="G294" s="101">
        <v>45089</v>
      </c>
      <c r="H294" s="87" t="s">
        <v>2935</v>
      </c>
      <c r="I294" s="90">
        <v>2.95000000001665</v>
      </c>
      <c r="J294" s="88" t="s">
        <v>1037</v>
      </c>
      <c r="K294" s="88" t="s">
        <v>2884</v>
      </c>
      <c r="L294" s="89">
        <v>0.08</v>
      </c>
      <c r="M294" s="89">
        <v>8.2999999999001026E-2</v>
      </c>
      <c r="N294" s="90">
        <v>16602.212292</v>
      </c>
      <c r="O294" s="102">
        <v>100.49</v>
      </c>
      <c r="P294" s="90">
        <v>6.0060828620000013</v>
      </c>
      <c r="Q294" s="91">
        <f t="shared" si="4"/>
        <v>4.7731103679512604E-4</v>
      </c>
      <c r="R294" s="91">
        <f>P294/'סכום נכסי הקרן'!$C$42</f>
        <v>4.6784401609631427E-5</v>
      </c>
    </row>
    <row r="295" spans="2:18">
      <c r="B295" s="86" t="s">
        <v>3268</v>
      </c>
      <c r="C295" s="88" t="s">
        <v>2945</v>
      </c>
      <c r="D295" s="87">
        <v>9748</v>
      </c>
      <c r="E295" s="87"/>
      <c r="F295" s="87" t="s">
        <v>309</v>
      </c>
      <c r="G295" s="101">
        <v>45180</v>
      </c>
      <c r="H295" s="87" t="s">
        <v>2935</v>
      </c>
      <c r="I295" s="90">
        <v>2.9500000000287856</v>
      </c>
      <c r="J295" s="88" t="s">
        <v>1037</v>
      </c>
      <c r="K295" s="88" t="s">
        <v>2884</v>
      </c>
      <c r="L295" s="89">
        <v>0.08</v>
      </c>
      <c r="M295" s="89">
        <v>8.3600000001842256E-2</v>
      </c>
      <c r="N295" s="90">
        <v>24040.837025000004</v>
      </c>
      <c r="O295" s="102">
        <v>100.35</v>
      </c>
      <c r="P295" s="90">
        <v>8.6849931649999998</v>
      </c>
      <c r="Q295" s="91">
        <f t="shared" si="4"/>
        <v>6.9020744258668407E-4</v>
      </c>
      <c r="R295" s="91">
        <f>P295/'סכום נכסי הקרן'!$C$42</f>
        <v>6.7651781959092089E-5</v>
      </c>
    </row>
    <row r="296" spans="2:18">
      <c r="B296" s="86" t="s">
        <v>3269</v>
      </c>
      <c r="C296" s="88" t="s">
        <v>2945</v>
      </c>
      <c r="D296" s="87">
        <v>7088</v>
      </c>
      <c r="E296" s="87"/>
      <c r="F296" s="87" t="s">
        <v>905</v>
      </c>
      <c r="G296" s="101">
        <v>43684</v>
      </c>
      <c r="H296" s="87" t="s">
        <v>902</v>
      </c>
      <c r="I296" s="90">
        <v>7.21</v>
      </c>
      <c r="J296" s="88" t="s">
        <v>919</v>
      </c>
      <c r="K296" s="88" t="s">
        <v>132</v>
      </c>
      <c r="L296" s="89">
        <v>4.36E-2</v>
      </c>
      <c r="M296" s="89">
        <v>3.7900000000000003E-2</v>
      </c>
      <c r="N296" s="90">
        <v>7481.2600000000011</v>
      </c>
      <c r="O296" s="102">
        <v>105.4</v>
      </c>
      <c r="P296" s="90">
        <v>30.153200000000005</v>
      </c>
      <c r="Q296" s="91">
        <f t="shared" si="4"/>
        <v>2.3963131187800775E-3</v>
      </c>
      <c r="R296" s="91">
        <f>P296/'סכום נכסי הקרן'!$C$42</f>
        <v>2.3487844757203054E-4</v>
      </c>
    </row>
    <row r="297" spans="2:18">
      <c r="B297" s="86" t="s">
        <v>3270</v>
      </c>
      <c r="C297" s="88" t="s">
        <v>2945</v>
      </c>
      <c r="D297" s="87">
        <v>7310</v>
      </c>
      <c r="E297" s="87"/>
      <c r="F297" s="87" t="s">
        <v>1030</v>
      </c>
      <c r="G297" s="101">
        <v>43811</v>
      </c>
      <c r="H297" s="87" t="s">
        <v>938</v>
      </c>
      <c r="I297" s="90">
        <v>7.0700000000000021</v>
      </c>
      <c r="J297" s="88" t="s">
        <v>919</v>
      </c>
      <c r="K297" s="88" t="s">
        <v>132</v>
      </c>
      <c r="L297" s="89">
        <v>4.4800000000000006E-2</v>
      </c>
      <c r="M297" s="89">
        <v>7.0499999999999993E-2</v>
      </c>
      <c r="N297" s="90">
        <v>3724.9000000000005</v>
      </c>
      <c r="O297" s="102">
        <v>84.28</v>
      </c>
      <c r="P297" s="90">
        <v>12.004799999999999</v>
      </c>
      <c r="Q297" s="91">
        <f t="shared" si="4"/>
        <v>9.5403671014456404E-4</v>
      </c>
      <c r="R297" s="91">
        <f>P297/'סכום נכסי הקרן'!$C$42</f>
        <v>9.3511427888672241E-5</v>
      </c>
    </row>
    <row r="298" spans="2:18">
      <c r="B298" s="86" t="s">
        <v>3271</v>
      </c>
      <c r="C298" s="88" t="s">
        <v>2945</v>
      </c>
      <c r="D298" s="87" t="s">
        <v>3126</v>
      </c>
      <c r="E298" s="87"/>
      <c r="F298" s="87" t="s">
        <v>912</v>
      </c>
      <c r="G298" s="101">
        <v>43185</v>
      </c>
      <c r="H298" s="87" t="s">
        <v>310</v>
      </c>
      <c r="I298" s="90">
        <v>3.7999999999632008</v>
      </c>
      <c r="J298" s="88" t="s">
        <v>919</v>
      </c>
      <c r="K298" s="88" t="s">
        <v>140</v>
      </c>
      <c r="L298" s="89">
        <v>4.2199999999999994E-2</v>
      </c>
      <c r="M298" s="89">
        <v>7.9599999998927556E-2</v>
      </c>
      <c r="N298" s="90">
        <v>15175.974388000004</v>
      </c>
      <c r="O298" s="102">
        <v>88.19</v>
      </c>
      <c r="P298" s="90">
        <v>38.043145222999996</v>
      </c>
      <c r="Q298" s="91">
        <f t="shared" si="4"/>
        <v>3.0233370911720982E-3</v>
      </c>
      <c r="R298" s="91">
        <f>P298/'סכום נכסי הקרן'!$C$42</f>
        <v>2.9633720105115037E-4</v>
      </c>
    </row>
    <row r="299" spans="2:18">
      <c r="B299" s="86" t="s">
        <v>3272</v>
      </c>
      <c r="C299" s="88" t="s">
        <v>2945</v>
      </c>
      <c r="D299" s="87">
        <v>6812</v>
      </c>
      <c r="E299" s="87"/>
      <c r="F299" s="87" t="s">
        <v>681</v>
      </c>
      <c r="G299" s="101">
        <v>43536</v>
      </c>
      <c r="H299" s="87"/>
      <c r="I299" s="90">
        <v>2.4800000000015849</v>
      </c>
      <c r="J299" s="88" t="s">
        <v>919</v>
      </c>
      <c r="K299" s="88" t="s">
        <v>132</v>
      </c>
      <c r="L299" s="89">
        <v>7.6661000000000007E-2</v>
      </c>
      <c r="M299" s="89">
        <v>7.5300000000174366E-2</v>
      </c>
      <c r="N299" s="90">
        <v>12979.942673000001</v>
      </c>
      <c r="O299" s="102">
        <v>101.68</v>
      </c>
      <c r="P299" s="90">
        <v>50.469173504000004</v>
      </c>
      <c r="Q299" s="91">
        <f t="shared" si="4"/>
        <v>4.0108493480500605E-3</v>
      </c>
      <c r="R299" s="91">
        <f>P299/'סכום נכסי הקרן'!$C$42</f>
        <v>3.9312978797815742E-4</v>
      </c>
    </row>
    <row r="300" spans="2:18">
      <c r="B300" s="86" t="s">
        <v>3272</v>
      </c>
      <c r="C300" s="88" t="s">
        <v>2945</v>
      </c>
      <c r="D300" s="87">
        <v>6872</v>
      </c>
      <c r="E300" s="87"/>
      <c r="F300" s="87" t="s">
        <v>681</v>
      </c>
      <c r="G300" s="101">
        <v>43570</v>
      </c>
      <c r="H300" s="87"/>
      <c r="I300" s="90">
        <v>2.4800000000275007</v>
      </c>
      <c r="J300" s="88" t="s">
        <v>919</v>
      </c>
      <c r="K300" s="88" t="s">
        <v>132</v>
      </c>
      <c r="L300" s="89">
        <v>7.6661000000000007E-2</v>
      </c>
      <c r="M300" s="89">
        <v>7.5200000000952699E-2</v>
      </c>
      <c r="N300" s="90">
        <v>10473.121138000002</v>
      </c>
      <c r="O300" s="102">
        <v>101.69</v>
      </c>
      <c r="P300" s="90">
        <v>40.726046681000007</v>
      </c>
      <c r="Q300" s="91">
        <f t="shared" si="4"/>
        <v>3.2365506791229496E-3</v>
      </c>
      <c r="R300" s="91">
        <f>P300/'סכום נכסי הקרן'!$C$42</f>
        <v>3.172356705152132E-4</v>
      </c>
    </row>
    <row r="301" spans="2:18">
      <c r="B301" s="86" t="s">
        <v>3272</v>
      </c>
      <c r="C301" s="88" t="s">
        <v>2945</v>
      </c>
      <c r="D301" s="87">
        <v>7258</v>
      </c>
      <c r="E301" s="87"/>
      <c r="F301" s="87" t="s">
        <v>681</v>
      </c>
      <c r="G301" s="101">
        <v>43774</v>
      </c>
      <c r="H301" s="87"/>
      <c r="I301" s="90">
        <v>2.4799999999860192</v>
      </c>
      <c r="J301" s="88" t="s">
        <v>919</v>
      </c>
      <c r="K301" s="88" t="s">
        <v>132</v>
      </c>
      <c r="L301" s="89">
        <v>7.6661000000000007E-2</v>
      </c>
      <c r="M301" s="89">
        <v>7.3499999999354734E-2</v>
      </c>
      <c r="N301" s="90">
        <v>9564.6757970000017</v>
      </c>
      <c r="O301" s="102">
        <v>101.69</v>
      </c>
      <c r="P301" s="90">
        <v>37.193442924000003</v>
      </c>
      <c r="Q301" s="91">
        <f t="shared" si="4"/>
        <v>2.9558101697789697E-3</v>
      </c>
      <c r="R301" s="91">
        <f>P301/'סכום נכסי הקרן'!$C$42</f>
        <v>2.8971844228300954E-4</v>
      </c>
    </row>
    <row r="302" spans="2:18">
      <c r="B302" s="86" t="s">
        <v>3273</v>
      </c>
      <c r="C302" s="88" t="s">
        <v>2945</v>
      </c>
      <c r="D302" s="87">
        <v>6861</v>
      </c>
      <c r="E302" s="87"/>
      <c r="F302" s="87" t="s">
        <v>681</v>
      </c>
      <c r="G302" s="101">
        <v>43563</v>
      </c>
      <c r="H302" s="87"/>
      <c r="I302" s="90">
        <v>0.51000000000226475</v>
      </c>
      <c r="J302" s="88" t="s">
        <v>959</v>
      </c>
      <c r="K302" s="88" t="s">
        <v>132</v>
      </c>
      <c r="L302" s="89">
        <v>8.0297000000000007E-2</v>
      </c>
      <c r="M302" s="89">
        <v>8.9900000000067232E-2</v>
      </c>
      <c r="N302" s="90">
        <v>72464.225242000015</v>
      </c>
      <c r="O302" s="102">
        <v>100.39</v>
      </c>
      <c r="P302" s="90">
        <v>278.18389978700003</v>
      </c>
      <c r="Q302" s="91">
        <f t="shared" si="4"/>
        <v>2.2107627996132764E-2</v>
      </c>
      <c r="R302" s="91">
        <f>P302/'סכום נכסי הקרן'!$C$42</f>
        <v>2.1669143746436159E-3</v>
      </c>
    </row>
    <row r="303" spans="2:18">
      <c r="B303" s="86" t="s">
        <v>3274</v>
      </c>
      <c r="C303" s="88" t="s">
        <v>2945</v>
      </c>
      <c r="D303" s="87">
        <v>6932</v>
      </c>
      <c r="E303" s="87"/>
      <c r="F303" s="87" t="s">
        <v>681</v>
      </c>
      <c r="G303" s="101">
        <v>43098</v>
      </c>
      <c r="H303" s="87"/>
      <c r="I303" s="90">
        <v>1.5799999999975478</v>
      </c>
      <c r="J303" s="88" t="s">
        <v>919</v>
      </c>
      <c r="K303" s="88" t="s">
        <v>132</v>
      </c>
      <c r="L303" s="89">
        <v>8.1652000000000002E-2</v>
      </c>
      <c r="M303" s="89">
        <v>7.0700000000131824E-2</v>
      </c>
      <c r="N303" s="90">
        <v>16771.583668000003</v>
      </c>
      <c r="O303" s="102">
        <v>101.72</v>
      </c>
      <c r="P303" s="90">
        <v>65.237651202000009</v>
      </c>
      <c r="Q303" s="91">
        <f t="shared" si="4"/>
        <v>5.1845190365782563E-3</v>
      </c>
      <c r="R303" s="91">
        <f>P303/'סכום נכסי הקרן'!$C$42</f>
        <v>5.0816889211000396E-4</v>
      </c>
    </row>
    <row r="304" spans="2:18">
      <c r="B304" s="86" t="s">
        <v>3274</v>
      </c>
      <c r="C304" s="88" t="s">
        <v>2945</v>
      </c>
      <c r="D304" s="87">
        <v>9335</v>
      </c>
      <c r="E304" s="87"/>
      <c r="F304" s="87" t="s">
        <v>681</v>
      </c>
      <c r="G304" s="101">
        <v>44064</v>
      </c>
      <c r="H304" s="87"/>
      <c r="I304" s="90">
        <v>2.4399999999955191</v>
      </c>
      <c r="J304" s="88" t="s">
        <v>919</v>
      </c>
      <c r="K304" s="88" t="s">
        <v>132</v>
      </c>
      <c r="L304" s="89">
        <v>8.9152000000000009E-2</v>
      </c>
      <c r="M304" s="89">
        <v>0.10159999999980356</v>
      </c>
      <c r="N304" s="90">
        <v>61825.412866000013</v>
      </c>
      <c r="O304" s="102">
        <v>98.17</v>
      </c>
      <c r="P304" s="90">
        <v>232.09388261600003</v>
      </c>
      <c r="Q304" s="91">
        <f t="shared" si="4"/>
        <v>1.8444795766330742E-2</v>
      </c>
      <c r="R304" s="91">
        <f>P304/'סכום נכסי הקרן'!$C$42</f>
        <v>1.8078960388884485E-3</v>
      </c>
    </row>
    <row r="305" spans="2:18">
      <c r="B305" s="86" t="s">
        <v>3274</v>
      </c>
      <c r="C305" s="88" t="s">
        <v>2945</v>
      </c>
      <c r="D305" s="87" t="s">
        <v>3127</v>
      </c>
      <c r="E305" s="87"/>
      <c r="F305" s="87" t="s">
        <v>681</v>
      </c>
      <c r="G305" s="101">
        <v>42817</v>
      </c>
      <c r="H305" s="87"/>
      <c r="I305" s="90">
        <v>1.6400000000235844</v>
      </c>
      <c r="J305" s="88" t="s">
        <v>919</v>
      </c>
      <c r="K305" s="88" t="s">
        <v>132</v>
      </c>
      <c r="L305" s="89">
        <v>5.7820000000000003E-2</v>
      </c>
      <c r="M305" s="89">
        <v>8.6300000001377164E-2</v>
      </c>
      <c r="N305" s="90">
        <v>6471.3248500000009</v>
      </c>
      <c r="O305" s="102">
        <v>95.95</v>
      </c>
      <c r="P305" s="90">
        <v>23.744119771000008</v>
      </c>
      <c r="Q305" s="91">
        <f t="shared" si="4"/>
        <v>1.8869753691526179E-3</v>
      </c>
      <c r="R305" s="91">
        <f>P305/'סכום נכסי הקרן'!$C$42</f>
        <v>1.8495489668681394E-4</v>
      </c>
    </row>
    <row r="306" spans="2:18">
      <c r="B306" s="86" t="s">
        <v>3274</v>
      </c>
      <c r="C306" s="88" t="s">
        <v>2945</v>
      </c>
      <c r="D306" s="87">
        <v>7291</v>
      </c>
      <c r="E306" s="87"/>
      <c r="F306" s="87" t="s">
        <v>681</v>
      </c>
      <c r="G306" s="101">
        <v>43798</v>
      </c>
      <c r="H306" s="87"/>
      <c r="I306" s="90">
        <v>1.5900000000078742</v>
      </c>
      <c r="J306" s="88" t="s">
        <v>919</v>
      </c>
      <c r="K306" s="88" t="s">
        <v>132</v>
      </c>
      <c r="L306" s="89">
        <v>8.1652000000000002E-2</v>
      </c>
      <c r="M306" s="89">
        <v>7.9399999994698114E-2</v>
      </c>
      <c r="N306" s="90">
        <v>986.56376900000021</v>
      </c>
      <c r="O306" s="102">
        <v>100.99</v>
      </c>
      <c r="P306" s="90">
        <v>3.8099688830000003</v>
      </c>
      <c r="Q306" s="91">
        <f t="shared" si="4"/>
        <v>3.0278306834686787E-4</v>
      </c>
      <c r="R306" s="91">
        <f>P306/'סכום נכסי הקרן'!$C$42</f>
        <v>2.9677764765821977E-5</v>
      </c>
    </row>
    <row r="307" spans="2:18">
      <c r="B307" s="86" t="s">
        <v>3275</v>
      </c>
      <c r="C307" s="88" t="s">
        <v>2945</v>
      </c>
      <c r="D307" s="87" t="s">
        <v>3128</v>
      </c>
      <c r="E307" s="87"/>
      <c r="F307" s="87" t="s">
        <v>681</v>
      </c>
      <c r="G307" s="101">
        <v>43083</v>
      </c>
      <c r="H307" s="87"/>
      <c r="I307" s="90">
        <v>0.52000000003120583</v>
      </c>
      <c r="J307" s="88" t="s">
        <v>919</v>
      </c>
      <c r="K307" s="88" t="s">
        <v>140</v>
      </c>
      <c r="L307" s="89">
        <v>7.0540000000000005E-2</v>
      </c>
      <c r="M307" s="89">
        <v>7.8000000006631251E-2</v>
      </c>
      <c r="N307" s="90">
        <v>1775.1991990000001</v>
      </c>
      <c r="O307" s="102">
        <v>101.61</v>
      </c>
      <c r="P307" s="90">
        <v>5.1272444170000009</v>
      </c>
      <c r="Q307" s="91">
        <f t="shared" si="4"/>
        <v>4.0746862885693757E-4</v>
      </c>
      <c r="R307" s="91">
        <f>P307/'סכום נכסי הקרן'!$C$42</f>
        <v>3.9938686739295357E-5</v>
      </c>
    </row>
    <row r="308" spans="2:18">
      <c r="B308" s="86" t="s">
        <v>3275</v>
      </c>
      <c r="C308" s="88" t="s">
        <v>2945</v>
      </c>
      <c r="D308" s="87" t="s">
        <v>3129</v>
      </c>
      <c r="E308" s="87"/>
      <c r="F308" s="87" t="s">
        <v>681</v>
      </c>
      <c r="G308" s="101">
        <v>43083</v>
      </c>
      <c r="H308" s="87"/>
      <c r="I308" s="90">
        <v>4.9600000001147055</v>
      </c>
      <c r="J308" s="88" t="s">
        <v>919</v>
      </c>
      <c r="K308" s="88" t="s">
        <v>140</v>
      </c>
      <c r="L308" s="89">
        <v>7.195E-2</v>
      </c>
      <c r="M308" s="89">
        <v>7.4700000002428546E-2</v>
      </c>
      <c r="N308" s="90">
        <v>3848.4171200000005</v>
      </c>
      <c r="O308" s="102">
        <v>102.01</v>
      </c>
      <c r="P308" s="90">
        <v>11.159001707000002</v>
      </c>
      <c r="Q308" s="91">
        <f t="shared" si="4"/>
        <v>8.8682004506896036E-4</v>
      </c>
      <c r="R308" s="91">
        <f>P308/'סכום נכסי הקרן'!$C$42</f>
        <v>8.6923079387719998E-5</v>
      </c>
    </row>
    <row r="309" spans="2:18">
      <c r="B309" s="86" t="s">
        <v>3275</v>
      </c>
      <c r="C309" s="88" t="s">
        <v>2945</v>
      </c>
      <c r="D309" s="87" t="s">
        <v>3130</v>
      </c>
      <c r="E309" s="87"/>
      <c r="F309" s="87" t="s">
        <v>681</v>
      </c>
      <c r="G309" s="101">
        <v>43083</v>
      </c>
      <c r="H309" s="87"/>
      <c r="I309" s="90">
        <v>5.2099999999963327</v>
      </c>
      <c r="J309" s="88" t="s">
        <v>919</v>
      </c>
      <c r="K309" s="88" t="s">
        <v>140</v>
      </c>
      <c r="L309" s="89">
        <v>4.4999999999999998E-2</v>
      </c>
      <c r="M309" s="89">
        <v>7.5099999999910919E-2</v>
      </c>
      <c r="N309" s="90">
        <v>15393.668464000002</v>
      </c>
      <c r="O309" s="102">
        <v>87.24</v>
      </c>
      <c r="P309" s="90">
        <v>38.173170834000004</v>
      </c>
      <c r="Q309" s="91">
        <f t="shared" si="4"/>
        <v>3.0336703916979697E-3</v>
      </c>
      <c r="R309" s="91">
        <f>P309/'סכום נכסי הקרן'!$C$42</f>
        <v>2.9735003596274471E-4</v>
      </c>
    </row>
    <row r="310" spans="2:18">
      <c r="B310" s="86" t="s">
        <v>3276</v>
      </c>
      <c r="C310" s="88" t="s">
        <v>2945</v>
      </c>
      <c r="D310" s="87">
        <v>9186</v>
      </c>
      <c r="E310" s="87"/>
      <c r="F310" s="87" t="s">
        <v>681</v>
      </c>
      <c r="G310" s="101">
        <v>44778</v>
      </c>
      <c r="H310" s="87"/>
      <c r="I310" s="90">
        <v>3.3799999999828261</v>
      </c>
      <c r="J310" s="88" t="s">
        <v>949</v>
      </c>
      <c r="K310" s="88" t="s">
        <v>134</v>
      </c>
      <c r="L310" s="89">
        <v>7.1870000000000003E-2</v>
      </c>
      <c r="M310" s="89">
        <v>7.3099999999629114E-2</v>
      </c>
      <c r="N310" s="90">
        <v>25869.977728000005</v>
      </c>
      <c r="O310" s="102">
        <v>104.4</v>
      </c>
      <c r="P310" s="90">
        <v>109.46716892600001</v>
      </c>
      <c r="Q310" s="91">
        <f t="shared" si="4"/>
        <v>8.6994950112455269E-3</v>
      </c>
      <c r="R310" s="91">
        <f>P310/'סכום נכסי הקרן'!$C$42</f>
        <v>8.5269486148880052E-4</v>
      </c>
    </row>
    <row r="311" spans="2:18">
      <c r="B311" s="86" t="s">
        <v>3276</v>
      </c>
      <c r="C311" s="88" t="s">
        <v>2945</v>
      </c>
      <c r="D311" s="87">
        <v>9187</v>
      </c>
      <c r="E311" s="87"/>
      <c r="F311" s="87" t="s">
        <v>681</v>
      </c>
      <c r="G311" s="101">
        <v>44778</v>
      </c>
      <c r="H311" s="87"/>
      <c r="I311" s="90">
        <v>3.2999999999939975</v>
      </c>
      <c r="J311" s="88" t="s">
        <v>949</v>
      </c>
      <c r="K311" s="88" t="s">
        <v>132</v>
      </c>
      <c r="L311" s="89">
        <v>8.2722999999999991E-2</v>
      </c>
      <c r="M311" s="89">
        <v>8.9099999999834409E-2</v>
      </c>
      <c r="N311" s="90">
        <v>71237.631524000011</v>
      </c>
      <c r="O311" s="102">
        <v>103.96</v>
      </c>
      <c r="P311" s="90">
        <v>283.200254159</v>
      </c>
      <c r="Q311" s="91">
        <f t="shared" ref="Q311:Q357" si="5">IFERROR(P311/$P$10,0)</f>
        <v>2.2506284052208846E-2</v>
      </c>
      <c r="R311" s="91">
        <f>P311/'סכום נכסי הקרן'!$C$42</f>
        <v>2.2059892830237054E-3</v>
      </c>
    </row>
    <row r="312" spans="2:18">
      <c r="B312" s="86" t="s">
        <v>3277</v>
      </c>
      <c r="C312" s="88" t="s">
        <v>2945</v>
      </c>
      <c r="D312" s="87" t="s">
        <v>3131</v>
      </c>
      <c r="E312" s="87"/>
      <c r="F312" s="87" t="s">
        <v>681</v>
      </c>
      <c r="G312" s="101">
        <v>45116</v>
      </c>
      <c r="H312" s="87"/>
      <c r="I312" s="90">
        <v>0.73000000003804577</v>
      </c>
      <c r="J312" s="88" t="s">
        <v>919</v>
      </c>
      <c r="K312" s="88" t="s">
        <v>132</v>
      </c>
      <c r="L312" s="89">
        <v>8.1645999999999996E-2</v>
      </c>
      <c r="M312" s="89">
        <v>8.6000000000895208E-2</v>
      </c>
      <c r="N312" s="90">
        <v>3526.9810310000003</v>
      </c>
      <c r="O312" s="102">
        <v>99.39</v>
      </c>
      <c r="P312" s="90">
        <v>13.404903313000002</v>
      </c>
      <c r="Q312" s="91">
        <f t="shared" si="5"/>
        <v>1.0653046994985747E-3</v>
      </c>
      <c r="R312" s="91">
        <f>P312/'סכום נכסי הקרן'!$C$42</f>
        <v>1.0441753711084094E-4</v>
      </c>
    </row>
    <row r="313" spans="2:18">
      <c r="B313" s="86" t="s">
        <v>3278</v>
      </c>
      <c r="C313" s="88" t="s">
        <v>2945</v>
      </c>
      <c r="D313" s="87">
        <v>8706</v>
      </c>
      <c r="E313" s="87"/>
      <c r="F313" s="87" t="s">
        <v>681</v>
      </c>
      <c r="G313" s="101">
        <v>44498</v>
      </c>
      <c r="H313" s="87"/>
      <c r="I313" s="90">
        <v>3.0900000000000003</v>
      </c>
      <c r="J313" s="88" t="s">
        <v>919</v>
      </c>
      <c r="K313" s="88" t="s">
        <v>132</v>
      </c>
      <c r="L313" s="89">
        <v>8.6401000000000006E-2</v>
      </c>
      <c r="M313" s="89">
        <v>8.900000000000001E-2</v>
      </c>
      <c r="N313" s="90">
        <v>16299.240000000002</v>
      </c>
      <c r="O313" s="102">
        <v>100.47</v>
      </c>
      <c r="P313" s="90">
        <v>62.621210000000005</v>
      </c>
      <c r="Q313" s="91">
        <f t="shared" si="5"/>
        <v>4.9765871296208082E-3</v>
      </c>
      <c r="R313" s="91">
        <f>P313/'סכום נכסי הקרן'!$C$42</f>
        <v>4.8778811502202463E-4</v>
      </c>
    </row>
    <row r="314" spans="2:18">
      <c r="B314" s="86" t="s">
        <v>3279</v>
      </c>
      <c r="C314" s="88" t="s">
        <v>2945</v>
      </c>
      <c r="D314" s="87">
        <v>8702</v>
      </c>
      <c r="E314" s="87"/>
      <c r="F314" s="87" t="s">
        <v>681</v>
      </c>
      <c r="G314" s="101">
        <v>44497</v>
      </c>
      <c r="H314" s="87"/>
      <c r="I314" s="90">
        <v>0.11000000027274469</v>
      </c>
      <c r="J314" s="88" t="s">
        <v>959</v>
      </c>
      <c r="K314" s="88" t="s">
        <v>132</v>
      </c>
      <c r="L314" s="89">
        <v>7.2742000000000001E-2</v>
      </c>
      <c r="M314" s="89">
        <v>7.9500000122735129E-2</v>
      </c>
      <c r="N314" s="90">
        <v>57.372803000000005</v>
      </c>
      <c r="O314" s="102">
        <v>100.27</v>
      </c>
      <c r="P314" s="90">
        <v>0.21998595400000001</v>
      </c>
      <c r="Q314" s="91">
        <f t="shared" si="5"/>
        <v>1.7482563294030171E-5</v>
      </c>
      <c r="R314" s="91">
        <f>P314/'סכום נכסי הקרן'!$C$42</f>
        <v>1.7135812903165208E-6</v>
      </c>
    </row>
    <row r="315" spans="2:18">
      <c r="B315" s="86" t="s">
        <v>3279</v>
      </c>
      <c r="C315" s="88" t="s">
        <v>2945</v>
      </c>
      <c r="D315" s="87">
        <v>9118</v>
      </c>
      <c r="E315" s="87"/>
      <c r="F315" s="87" t="s">
        <v>681</v>
      </c>
      <c r="G315" s="101">
        <v>44733</v>
      </c>
      <c r="H315" s="87"/>
      <c r="I315" s="90">
        <v>0.11000000017122946</v>
      </c>
      <c r="J315" s="88" t="s">
        <v>959</v>
      </c>
      <c r="K315" s="88" t="s">
        <v>132</v>
      </c>
      <c r="L315" s="89">
        <v>7.2742000000000001E-2</v>
      </c>
      <c r="M315" s="89">
        <v>7.9499999974315588E-2</v>
      </c>
      <c r="N315" s="90">
        <v>228.46723300000002</v>
      </c>
      <c r="O315" s="102">
        <v>100.27</v>
      </c>
      <c r="P315" s="90">
        <v>0.87601753500000001</v>
      </c>
      <c r="Q315" s="91">
        <f t="shared" si="5"/>
        <v>6.961822663604146E-5</v>
      </c>
      <c r="R315" s="91">
        <f>P315/'סכום נכסי הקרן'!$C$42</f>
        <v>6.8237413828939187E-6</v>
      </c>
    </row>
    <row r="316" spans="2:18">
      <c r="B316" s="86" t="s">
        <v>3279</v>
      </c>
      <c r="C316" s="88" t="s">
        <v>2945</v>
      </c>
      <c r="D316" s="87">
        <v>9233</v>
      </c>
      <c r="E316" s="87"/>
      <c r="F316" s="87" t="s">
        <v>681</v>
      </c>
      <c r="G316" s="101">
        <v>44819</v>
      </c>
      <c r="H316" s="87"/>
      <c r="I316" s="90">
        <v>0.10999999866240336</v>
      </c>
      <c r="J316" s="88" t="s">
        <v>959</v>
      </c>
      <c r="K316" s="88" t="s">
        <v>132</v>
      </c>
      <c r="L316" s="89">
        <v>7.2742000000000001E-2</v>
      </c>
      <c r="M316" s="89">
        <v>7.9500000095958021E-2</v>
      </c>
      <c r="N316" s="90">
        <v>44.844982999999999</v>
      </c>
      <c r="O316" s="102">
        <v>100.27</v>
      </c>
      <c r="P316" s="90">
        <v>0.17195019300000003</v>
      </c>
      <c r="Q316" s="91">
        <f t="shared" si="5"/>
        <v>1.3665100329738345E-5</v>
      </c>
      <c r="R316" s="91">
        <f>P316/'סכום נכסי הקרן'!$C$42</f>
        <v>1.3394065767995116E-6</v>
      </c>
    </row>
    <row r="317" spans="2:18">
      <c r="B317" s="86" t="s">
        <v>3279</v>
      </c>
      <c r="C317" s="88" t="s">
        <v>2945</v>
      </c>
      <c r="D317" s="87">
        <v>9276</v>
      </c>
      <c r="E317" s="87"/>
      <c r="F317" s="87" t="s">
        <v>681</v>
      </c>
      <c r="G317" s="101">
        <v>44854</v>
      </c>
      <c r="H317" s="87"/>
      <c r="I317" s="90">
        <v>0.10999999030449695</v>
      </c>
      <c r="J317" s="88" t="s">
        <v>959</v>
      </c>
      <c r="K317" s="88" t="s">
        <v>132</v>
      </c>
      <c r="L317" s="89">
        <v>7.2742000000000001E-2</v>
      </c>
      <c r="M317" s="89">
        <v>7.950000024238757E-2</v>
      </c>
      <c r="N317" s="90">
        <v>10.759713000000001</v>
      </c>
      <c r="O317" s="102">
        <v>100.27</v>
      </c>
      <c r="P317" s="90">
        <v>4.1256240000000007E-2</v>
      </c>
      <c r="Q317" s="91">
        <f t="shared" si="5"/>
        <v>3.2786858158848605E-6</v>
      </c>
      <c r="R317" s="91">
        <f>P317/'סכום נכסי הקרן'!$C$42</f>
        <v>3.2136561306458716E-7</v>
      </c>
    </row>
    <row r="318" spans="2:18">
      <c r="B318" s="86" t="s">
        <v>3279</v>
      </c>
      <c r="C318" s="88" t="s">
        <v>2945</v>
      </c>
      <c r="D318" s="87">
        <v>9430</v>
      </c>
      <c r="E318" s="87"/>
      <c r="F318" s="87" t="s">
        <v>681</v>
      </c>
      <c r="G318" s="101">
        <v>44950</v>
      </c>
      <c r="H318" s="87"/>
      <c r="I318" s="90">
        <v>0.10999999831451175</v>
      </c>
      <c r="J318" s="88" t="s">
        <v>959</v>
      </c>
      <c r="K318" s="88" t="s">
        <v>132</v>
      </c>
      <c r="L318" s="89">
        <v>7.2742000000000001E-2</v>
      </c>
      <c r="M318" s="89">
        <v>7.9500000172984323E-2</v>
      </c>
      <c r="N318" s="90">
        <v>58.798878000000016</v>
      </c>
      <c r="O318" s="102">
        <v>100.27</v>
      </c>
      <c r="P318" s="90">
        <v>0.22545395800000004</v>
      </c>
      <c r="Q318" s="91">
        <f t="shared" si="5"/>
        <v>1.7917112519941252E-5</v>
      </c>
      <c r="R318" s="91">
        <f>P318/'סכום נכסי הקרן'!$C$42</f>
        <v>1.7561743249144295E-6</v>
      </c>
    </row>
    <row r="319" spans="2:18">
      <c r="B319" s="86" t="s">
        <v>3279</v>
      </c>
      <c r="C319" s="88" t="s">
        <v>2945</v>
      </c>
      <c r="D319" s="87">
        <v>9539</v>
      </c>
      <c r="E319" s="87"/>
      <c r="F319" s="87" t="s">
        <v>681</v>
      </c>
      <c r="G319" s="101">
        <v>45029</v>
      </c>
      <c r="H319" s="87"/>
      <c r="I319" s="90">
        <v>0.10999999454434146</v>
      </c>
      <c r="J319" s="88" t="s">
        <v>959</v>
      </c>
      <c r="K319" s="88" t="s">
        <v>132</v>
      </c>
      <c r="L319" s="89">
        <v>7.2742000000000001E-2</v>
      </c>
      <c r="M319" s="89">
        <v>7.9500000073185667E-2</v>
      </c>
      <c r="N319" s="90">
        <v>19.599629000000004</v>
      </c>
      <c r="O319" s="102">
        <v>100.27</v>
      </c>
      <c r="P319" s="90">
        <v>7.5151331000000016E-2</v>
      </c>
      <c r="Q319" s="91">
        <f t="shared" si="5"/>
        <v>5.972371767145242E-6</v>
      </c>
      <c r="R319" s="91">
        <f>P319/'סכום נכסי הקרן'!$C$42</f>
        <v>5.8539153251568046E-7</v>
      </c>
    </row>
    <row r="320" spans="2:18">
      <c r="B320" s="86" t="s">
        <v>3279</v>
      </c>
      <c r="C320" s="88" t="s">
        <v>2945</v>
      </c>
      <c r="D320" s="87">
        <v>8060</v>
      </c>
      <c r="E320" s="87"/>
      <c r="F320" s="87" t="s">
        <v>681</v>
      </c>
      <c r="G320" s="101">
        <v>44150</v>
      </c>
      <c r="H320" s="87"/>
      <c r="I320" s="90">
        <v>0.11000000000016943</v>
      </c>
      <c r="J320" s="88" t="s">
        <v>959</v>
      </c>
      <c r="K320" s="88" t="s">
        <v>132</v>
      </c>
      <c r="L320" s="89">
        <v>7.2742000000000001E-2</v>
      </c>
      <c r="M320" s="89">
        <v>7.949999999987295E-2</v>
      </c>
      <c r="N320" s="90">
        <v>76971.972800000018</v>
      </c>
      <c r="O320" s="102">
        <v>100.27</v>
      </c>
      <c r="P320" s="90">
        <v>295.13553504500004</v>
      </c>
      <c r="Q320" s="91">
        <f t="shared" si="5"/>
        <v>2.3454795990027949E-2</v>
      </c>
      <c r="R320" s="91">
        <f>P320/'סכום נכסי הקרן'!$C$42</f>
        <v>2.2989591915521476E-3</v>
      </c>
    </row>
    <row r="321" spans="2:18">
      <c r="B321" s="86" t="s">
        <v>3279</v>
      </c>
      <c r="C321" s="88" t="s">
        <v>2945</v>
      </c>
      <c r="D321" s="87">
        <v>8119</v>
      </c>
      <c r="E321" s="87"/>
      <c r="F321" s="87" t="s">
        <v>681</v>
      </c>
      <c r="G321" s="101">
        <v>44169</v>
      </c>
      <c r="H321" s="87"/>
      <c r="I321" s="90">
        <v>0.1100000000857469</v>
      </c>
      <c r="J321" s="88" t="s">
        <v>959</v>
      </c>
      <c r="K321" s="88" t="s">
        <v>132</v>
      </c>
      <c r="L321" s="89">
        <v>7.2742000000000001E-2</v>
      </c>
      <c r="M321" s="89">
        <v>7.9500000052877232E-2</v>
      </c>
      <c r="N321" s="90">
        <v>182.49209900000002</v>
      </c>
      <c r="O321" s="102">
        <v>100.27</v>
      </c>
      <c r="P321" s="90">
        <v>0.69973395400000005</v>
      </c>
      <c r="Q321" s="91">
        <f t="shared" si="5"/>
        <v>5.5608746455635056E-5</v>
      </c>
      <c r="R321" s="91">
        <f>P321/'סכום נכסי הקרן'!$C$42</f>
        <v>5.4505798664472965E-6</v>
      </c>
    </row>
    <row r="322" spans="2:18">
      <c r="B322" s="86" t="s">
        <v>3279</v>
      </c>
      <c r="C322" s="88" t="s">
        <v>2945</v>
      </c>
      <c r="D322" s="87">
        <v>8418</v>
      </c>
      <c r="E322" s="87"/>
      <c r="F322" s="87" t="s">
        <v>681</v>
      </c>
      <c r="G322" s="101">
        <v>44326</v>
      </c>
      <c r="H322" s="87"/>
      <c r="I322" s="90">
        <v>0.11000000033770675</v>
      </c>
      <c r="J322" s="88" t="s">
        <v>959</v>
      </c>
      <c r="K322" s="88" t="s">
        <v>132</v>
      </c>
      <c r="L322" s="89">
        <v>7.2742000000000001E-2</v>
      </c>
      <c r="M322" s="89">
        <v>7.9500000151968037E-2</v>
      </c>
      <c r="N322" s="90">
        <v>38.613690000000005</v>
      </c>
      <c r="O322" s="102">
        <v>100.27</v>
      </c>
      <c r="P322" s="90">
        <v>0.14805744500000004</v>
      </c>
      <c r="Q322" s="91">
        <f t="shared" si="5"/>
        <v>1.17663132863696E-5</v>
      </c>
      <c r="R322" s="91">
        <f>P322/'סכום נכסי הקרן'!$C$42</f>
        <v>1.1532939400488605E-6</v>
      </c>
    </row>
    <row r="323" spans="2:18">
      <c r="B323" s="86" t="s">
        <v>3280</v>
      </c>
      <c r="C323" s="88" t="s">
        <v>2945</v>
      </c>
      <c r="D323" s="87">
        <v>8718</v>
      </c>
      <c r="E323" s="87"/>
      <c r="F323" s="87" t="s">
        <v>681</v>
      </c>
      <c r="G323" s="101">
        <v>44508</v>
      </c>
      <c r="H323" s="87"/>
      <c r="I323" s="90">
        <v>3.0100000000011802</v>
      </c>
      <c r="J323" s="88" t="s">
        <v>919</v>
      </c>
      <c r="K323" s="88" t="s">
        <v>132</v>
      </c>
      <c r="L323" s="89">
        <v>8.7911000000000003E-2</v>
      </c>
      <c r="M323" s="89">
        <v>9.010000000001181E-2</v>
      </c>
      <c r="N323" s="90">
        <v>63848.773709000016</v>
      </c>
      <c r="O323" s="102">
        <v>100.63</v>
      </c>
      <c r="P323" s="90">
        <v>245.69590207100003</v>
      </c>
      <c r="Q323" s="91">
        <f t="shared" si="5"/>
        <v>1.9525765536103714E-2</v>
      </c>
      <c r="R323" s="91">
        <f>P323/'סכום נכסי הקרן'!$C$42</f>
        <v>1.91384901281609E-3</v>
      </c>
    </row>
    <row r="324" spans="2:18">
      <c r="B324" s="86" t="s">
        <v>3281</v>
      </c>
      <c r="C324" s="88" t="s">
        <v>2945</v>
      </c>
      <c r="D324" s="87">
        <v>8806</v>
      </c>
      <c r="E324" s="87"/>
      <c r="F324" s="87" t="s">
        <v>681</v>
      </c>
      <c r="G324" s="101">
        <v>44137</v>
      </c>
      <c r="H324" s="87"/>
      <c r="I324" s="90">
        <v>0.9300000000016625</v>
      </c>
      <c r="J324" s="88" t="s">
        <v>959</v>
      </c>
      <c r="K324" s="88" t="s">
        <v>132</v>
      </c>
      <c r="L324" s="89">
        <v>7.4443999999999996E-2</v>
      </c>
      <c r="M324" s="89">
        <v>8.8300000000040374E-2</v>
      </c>
      <c r="N324" s="90">
        <v>88346.227884000022</v>
      </c>
      <c r="O324" s="102">
        <v>99.72</v>
      </c>
      <c r="P324" s="90">
        <v>336.89001780799998</v>
      </c>
      <c r="Q324" s="91">
        <f t="shared" si="5"/>
        <v>2.6773077791390768E-2</v>
      </c>
      <c r="R324" s="91">
        <f>P324/'סכום נכסי הקרן'!$C$42</f>
        <v>2.6242058682082415E-3</v>
      </c>
    </row>
    <row r="325" spans="2:18">
      <c r="B325" s="86" t="s">
        <v>3281</v>
      </c>
      <c r="C325" s="88" t="s">
        <v>2945</v>
      </c>
      <c r="D325" s="87">
        <v>9044</v>
      </c>
      <c r="E325" s="87"/>
      <c r="F325" s="87" t="s">
        <v>681</v>
      </c>
      <c r="G325" s="101">
        <v>44679</v>
      </c>
      <c r="H325" s="87"/>
      <c r="I325" s="90">
        <v>0.93000000009651684</v>
      </c>
      <c r="J325" s="88" t="s">
        <v>959</v>
      </c>
      <c r="K325" s="88" t="s">
        <v>132</v>
      </c>
      <c r="L325" s="89">
        <v>7.4450000000000002E-2</v>
      </c>
      <c r="M325" s="89">
        <v>8.8299999998896941E-2</v>
      </c>
      <c r="N325" s="90">
        <v>760.77127600000006</v>
      </c>
      <c r="O325" s="102">
        <v>99.72</v>
      </c>
      <c r="P325" s="90">
        <v>2.9010435040000009</v>
      </c>
      <c r="Q325" s="91">
        <f t="shared" si="5"/>
        <v>2.3054961353312169E-4</v>
      </c>
      <c r="R325" s="91">
        <f>P325/'סכום נכסי הקרן'!$C$42</f>
        <v>2.259768762713224E-5</v>
      </c>
    </row>
    <row r="326" spans="2:18">
      <c r="B326" s="86" t="s">
        <v>3281</v>
      </c>
      <c r="C326" s="88" t="s">
        <v>2945</v>
      </c>
      <c r="D326" s="87">
        <v>9224</v>
      </c>
      <c r="E326" s="87"/>
      <c r="F326" s="87" t="s">
        <v>681</v>
      </c>
      <c r="G326" s="101">
        <v>44810</v>
      </c>
      <c r="H326" s="87"/>
      <c r="I326" s="90">
        <v>0.92999999994094862</v>
      </c>
      <c r="J326" s="88" t="s">
        <v>959</v>
      </c>
      <c r="K326" s="88" t="s">
        <v>132</v>
      </c>
      <c r="L326" s="89">
        <v>7.4450000000000002E-2</v>
      </c>
      <c r="M326" s="89">
        <v>8.8299999995028258E-2</v>
      </c>
      <c r="N326" s="90">
        <v>1376.6739250000001</v>
      </c>
      <c r="O326" s="102">
        <v>99.72</v>
      </c>
      <c r="P326" s="90">
        <v>5.2496605670000012</v>
      </c>
      <c r="Q326" s="91">
        <f t="shared" si="5"/>
        <v>4.1719719584802146E-4</v>
      </c>
      <c r="R326" s="91">
        <f>P326/'סכום נכסי הקרן'!$C$42</f>
        <v>4.0892247730160171E-5</v>
      </c>
    </row>
    <row r="327" spans="2:18">
      <c r="B327" s="86" t="s">
        <v>3282</v>
      </c>
      <c r="C327" s="88" t="s">
        <v>2945</v>
      </c>
      <c r="D327" s="87" t="s">
        <v>3132</v>
      </c>
      <c r="E327" s="87"/>
      <c r="F327" s="87" t="s">
        <v>681</v>
      </c>
      <c r="G327" s="101">
        <v>42921</v>
      </c>
      <c r="H327" s="87"/>
      <c r="I327" s="90">
        <v>5.3899999999909545</v>
      </c>
      <c r="J327" s="88" t="s">
        <v>919</v>
      </c>
      <c r="K327" s="88" t="s">
        <v>132</v>
      </c>
      <c r="L327" s="89">
        <v>7.8939999999999996E-2</v>
      </c>
      <c r="M327" s="89">
        <v>0</v>
      </c>
      <c r="N327" s="90">
        <v>9862.956932000001</v>
      </c>
      <c r="O327" s="102">
        <v>14.656955999999999</v>
      </c>
      <c r="P327" s="90">
        <v>5.5280095950000012</v>
      </c>
      <c r="Q327" s="91">
        <f t="shared" si="5"/>
        <v>4.3931794679306484E-4</v>
      </c>
      <c r="R327" s="91">
        <f>P327/'סכום נכסי הקרן'!$C$42</f>
        <v>4.3060448371545618E-5</v>
      </c>
    </row>
    <row r="328" spans="2:18">
      <c r="B328" s="86" t="s">
        <v>3282</v>
      </c>
      <c r="C328" s="88" t="s">
        <v>2945</v>
      </c>
      <c r="D328" s="87">
        <v>6497</v>
      </c>
      <c r="E328" s="87"/>
      <c r="F328" s="87" t="s">
        <v>681</v>
      </c>
      <c r="G328" s="101">
        <v>43342</v>
      </c>
      <c r="H328" s="87"/>
      <c r="I328" s="90">
        <v>1.0499999998570382</v>
      </c>
      <c r="J328" s="88" t="s">
        <v>919</v>
      </c>
      <c r="K328" s="88" t="s">
        <v>132</v>
      </c>
      <c r="L328" s="89">
        <v>7.8939999999999996E-2</v>
      </c>
      <c r="M328" s="89">
        <v>0</v>
      </c>
      <c r="N328" s="90">
        <v>1872.0156850000003</v>
      </c>
      <c r="O328" s="102">
        <v>14.656955999999999</v>
      </c>
      <c r="P328" s="90">
        <v>1.0492310630000001</v>
      </c>
      <c r="Q328" s="91">
        <f t="shared" si="5"/>
        <v>8.338372580351226E-5</v>
      </c>
      <c r="R328" s="91">
        <f>P328/'סכום נכסי הקרן'!$C$42</f>
        <v>8.1729887117052699E-6</v>
      </c>
    </row>
    <row r="329" spans="2:18">
      <c r="B329" s="86" t="s">
        <v>3283</v>
      </c>
      <c r="C329" s="88" t="s">
        <v>2945</v>
      </c>
      <c r="D329" s="87">
        <v>9405</v>
      </c>
      <c r="E329" s="87"/>
      <c r="F329" s="87" t="s">
        <v>681</v>
      </c>
      <c r="G329" s="101">
        <v>43866</v>
      </c>
      <c r="H329" s="87"/>
      <c r="I329" s="90">
        <v>1.0600000000017553</v>
      </c>
      <c r="J329" s="88" t="s">
        <v>959</v>
      </c>
      <c r="K329" s="88" t="s">
        <v>132</v>
      </c>
      <c r="L329" s="89">
        <v>7.6938000000000006E-2</v>
      </c>
      <c r="M329" s="89">
        <v>9.6000000000105321E-2</v>
      </c>
      <c r="N329" s="90">
        <v>75256.565558000017</v>
      </c>
      <c r="O329" s="102">
        <v>98.98</v>
      </c>
      <c r="P329" s="90">
        <v>284.84573157500006</v>
      </c>
      <c r="Q329" s="91">
        <f t="shared" si="5"/>
        <v>2.2637052233317891E-2</v>
      </c>
      <c r="R329" s="91">
        <f>P329/'סכום נכסי הקרן'!$C$42</f>
        <v>2.2188067346038008E-3</v>
      </c>
    </row>
    <row r="330" spans="2:18">
      <c r="B330" s="86" t="s">
        <v>3283</v>
      </c>
      <c r="C330" s="88" t="s">
        <v>2945</v>
      </c>
      <c r="D330" s="87">
        <v>9439</v>
      </c>
      <c r="E330" s="87"/>
      <c r="F330" s="87" t="s">
        <v>681</v>
      </c>
      <c r="G330" s="101">
        <v>44953</v>
      </c>
      <c r="H330" s="87"/>
      <c r="I330" s="90">
        <v>1.0599999996821725</v>
      </c>
      <c r="J330" s="88" t="s">
        <v>959</v>
      </c>
      <c r="K330" s="88" t="s">
        <v>132</v>
      </c>
      <c r="L330" s="89">
        <v>7.6938000000000006E-2</v>
      </c>
      <c r="M330" s="89">
        <v>9.6000000017113771E-2</v>
      </c>
      <c r="N330" s="90">
        <v>216.13079100000002</v>
      </c>
      <c r="O330" s="102">
        <v>98.98</v>
      </c>
      <c r="P330" s="90">
        <v>0.81805397100000021</v>
      </c>
      <c r="Q330" s="91">
        <f t="shared" si="5"/>
        <v>6.501178855237378E-5</v>
      </c>
      <c r="R330" s="91">
        <f>P330/'סכום נכסי הקרן'!$C$42</f>
        <v>6.3722340162442101E-6</v>
      </c>
    </row>
    <row r="331" spans="2:18">
      <c r="B331" s="86" t="s">
        <v>3283</v>
      </c>
      <c r="C331" s="88" t="s">
        <v>2945</v>
      </c>
      <c r="D331" s="87">
        <v>9447</v>
      </c>
      <c r="E331" s="87"/>
      <c r="F331" s="87" t="s">
        <v>681</v>
      </c>
      <c r="G331" s="101">
        <v>44959</v>
      </c>
      <c r="H331" s="87"/>
      <c r="I331" s="90">
        <v>1.0600000014787123</v>
      </c>
      <c r="J331" s="88" t="s">
        <v>959</v>
      </c>
      <c r="K331" s="88" t="s">
        <v>132</v>
      </c>
      <c r="L331" s="89">
        <v>7.6938000000000006E-2</v>
      </c>
      <c r="M331" s="89">
        <v>9.6000000104379701E-2</v>
      </c>
      <c r="N331" s="90">
        <v>121.49540800000001</v>
      </c>
      <c r="O331" s="102">
        <v>98.98</v>
      </c>
      <c r="P331" s="90">
        <v>0.45985952200000008</v>
      </c>
      <c r="Q331" s="91">
        <f t="shared" si="5"/>
        <v>3.6545620543243692E-5</v>
      </c>
      <c r="R331" s="91">
        <f>P331/'סכום נכסי הקרן'!$C$42</f>
        <v>3.5820772133165313E-6</v>
      </c>
    </row>
    <row r="332" spans="2:18">
      <c r="B332" s="86" t="s">
        <v>3283</v>
      </c>
      <c r="C332" s="88" t="s">
        <v>2945</v>
      </c>
      <c r="D332" s="87">
        <v>9467</v>
      </c>
      <c r="E332" s="87"/>
      <c r="F332" s="87" t="s">
        <v>681</v>
      </c>
      <c r="G332" s="101">
        <v>44966</v>
      </c>
      <c r="H332" s="87"/>
      <c r="I332" s="90">
        <v>1.0599999995062017</v>
      </c>
      <c r="J332" s="88" t="s">
        <v>959</v>
      </c>
      <c r="K332" s="88" t="s">
        <v>132</v>
      </c>
      <c r="L332" s="89">
        <v>7.6938000000000006E-2</v>
      </c>
      <c r="M332" s="89">
        <v>9.669999996906499E-2</v>
      </c>
      <c r="N332" s="90">
        <v>182.041833</v>
      </c>
      <c r="O332" s="102">
        <v>98.91</v>
      </c>
      <c r="P332" s="90">
        <v>0.68854013900000011</v>
      </c>
      <c r="Q332" s="91">
        <f t="shared" si="5"/>
        <v>5.4719159753935174E-5</v>
      </c>
      <c r="R332" s="91">
        <f>P332/'סכום נכסי הקרן'!$C$42</f>
        <v>5.3633856088027184E-6</v>
      </c>
    </row>
    <row r="333" spans="2:18">
      <c r="B333" s="86" t="s">
        <v>3283</v>
      </c>
      <c r="C333" s="88" t="s">
        <v>2945</v>
      </c>
      <c r="D333" s="87">
        <v>9491</v>
      </c>
      <c r="E333" s="87"/>
      <c r="F333" s="87" t="s">
        <v>681</v>
      </c>
      <c r="G333" s="101">
        <v>44986</v>
      </c>
      <c r="H333" s="87"/>
      <c r="I333" s="90">
        <v>1.060000000089605</v>
      </c>
      <c r="J333" s="88" t="s">
        <v>959</v>
      </c>
      <c r="K333" s="88" t="s">
        <v>132</v>
      </c>
      <c r="L333" s="89">
        <v>7.6938000000000006E-2</v>
      </c>
      <c r="M333" s="89">
        <v>9.6700000006272366E-2</v>
      </c>
      <c r="N333" s="90">
        <v>708.14299000000017</v>
      </c>
      <c r="O333" s="102">
        <v>98.91</v>
      </c>
      <c r="P333" s="90">
        <v>2.6784221960000001</v>
      </c>
      <c r="Q333" s="91">
        <f t="shared" si="5"/>
        <v>2.1285761530804502E-4</v>
      </c>
      <c r="R333" s="91">
        <f>P333/'סכום נכסי הקרן'!$C$42</f>
        <v>2.0863578238427392E-5</v>
      </c>
    </row>
    <row r="334" spans="2:18">
      <c r="B334" s="86" t="s">
        <v>3283</v>
      </c>
      <c r="C334" s="88" t="s">
        <v>2945</v>
      </c>
      <c r="D334" s="87">
        <v>9510</v>
      </c>
      <c r="E334" s="87"/>
      <c r="F334" s="87" t="s">
        <v>681</v>
      </c>
      <c r="G334" s="101">
        <v>44994</v>
      </c>
      <c r="H334" s="87"/>
      <c r="I334" s="90">
        <v>1.0600000003825618</v>
      </c>
      <c r="J334" s="88" t="s">
        <v>959</v>
      </c>
      <c r="K334" s="88" t="s">
        <v>132</v>
      </c>
      <c r="L334" s="89">
        <v>7.6938000000000006E-2</v>
      </c>
      <c r="M334" s="89">
        <v>9.6700000065035499E-2</v>
      </c>
      <c r="N334" s="90">
        <v>138.21982900000003</v>
      </c>
      <c r="O334" s="102">
        <v>98.91</v>
      </c>
      <c r="P334" s="90">
        <v>0.52279138000000014</v>
      </c>
      <c r="Q334" s="91">
        <f t="shared" si="5"/>
        <v>4.1546895264155736E-5</v>
      </c>
      <c r="R334" s="91">
        <f>P334/'סכום נכסי הקרן'!$C$42</f>
        <v>4.0722851219253518E-6</v>
      </c>
    </row>
    <row r="335" spans="2:18">
      <c r="B335" s="86" t="s">
        <v>3283</v>
      </c>
      <c r="C335" s="88" t="s">
        <v>2945</v>
      </c>
      <c r="D335" s="87">
        <v>9560</v>
      </c>
      <c r="E335" s="87"/>
      <c r="F335" s="87" t="s">
        <v>681</v>
      </c>
      <c r="G335" s="101">
        <v>45058</v>
      </c>
      <c r="H335" s="87"/>
      <c r="I335" s="90">
        <v>1.06000000004953</v>
      </c>
      <c r="J335" s="88" t="s">
        <v>959</v>
      </c>
      <c r="K335" s="88" t="s">
        <v>132</v>
      </c>
      <c r="L335" s="89">
        <v>7.6938000000000006E-2</v>
      </c>
      <c r="M335" s="89">
        <v>9.6700000013196202E-2</v>
      </c>
      <c r="N335" s="90">
        <v>747.31211399999995</v>
      </c>
      <c r="O335" s="102">
        <v>98.91</v>
      </c>
      <c r="P335" s="90">
        <v>2.8265722810000007</v>
      </c>
      <c r="Q335" s="91">
        <f t="shared" si="5"/>
        <v>2.2463129081292958E-4</v>
      </c>
      <c r="R335" s="91">
        <f>P335/'סכום נכסי הקרן'!$C$42</f>
        <v>2.2017593798051727E-5</v>
      </c>
    </row>
    <row r="336" spans="2:18">
      <c r="B336" s="86" t="s">
        <v>3284</v>
      </c>
      <c r="C336" s="88" t="s">
        <v>2945</v>
      </c>
      <c r="D336" s="87">
        <v>9606</v>
      </c>
      <c r="E336" s="87"/>
      <c r="F336" s="87" t="s">
        <v>681</v>
      </c>
      <c r="G336" s="101">
        <v>44136</v>
      </c>
      <c r="H336" s="87"/>
      <c r="I336" s="90">
        <v>8.9999999997586608E-2</v>
      </c>
      <c r="J336" s="88" t="s">
        <v>959</v>
      </c>
      <c r="K336" s="88" t="s">
        <v>132</v>
      </c>
      <c r="L336" s="89">
        <v>7.0095999999999992E-2</v>
      </c>
      <c r="M336" s="89">
        <v>0</v>
      </c>
      <c r="N336" s="90">
        <v>51358.021108000008</v>
      </c>
      <c r="O336" s="102">
        <v>86.502415999999997</v>
      </c>
      <c r="P336" s="90">
        <v>169.88474934900003</v>
      </c>
      <c r="Q336" s="91">
        <f t="shared" si="5"/>
        <v>1.3500956898295171E-2</v>
      </c>
      <c r="R336" s="91">
        <f>P336/'סכום נכסי הקרן'!$C$42</f>
        <v>1.3233177968924243E-3</v>
      </c>
    </row>
    <row r="337" spans="2:18">
      <c r="B337" s="86" t="s">
        <v>3285</v>
      </c>
      <c r="C337" s="88" t="s">
        <v>2945</v>
      </c>
      <c r="D337" s="87">
        <v>6588</v>
      </c>
      <c r="E337" s="87"/>
      <c r="F337" s="87" t="s">
        <v>681</v>
      </c>
      <c r="G337" s="101">
        <v>43397</v>
      </c>
      <c r="H337" s="87"/>
      <c r="I337" s="90">
        <v>0.75000000000280387</v>
      </c>
      <c r="J337" s="88" t="s">
        <v>959</v>
      </c>
      <c r="K337" s="88" t="s">
        <v>132</v>
      </c>
      <c r="L337" s="89">
        <v>7.6938000000000006E-2</v>
      </c>
      <c r="M337" s="89">
        <v>8.8300000000211973E-2</v>
      </c>
      <c r="N337" s="90">
        <v>46668.025435000003</v>
      </c>
      <c r="O337" s="102">
        <v>99.93</v>
      </c>
      <c r="P337" s="90">
        <v>178.33360343400003</v>
      </c>
      <c r="Q337" s="91">
        <f t="shared" si="5"/>
        <v>1.4172398068139304E-2</v>
      </c>
      <c r="R337" s="91">
        <f>P337/'סכום נכסי הקרן'!$C$42</f>
        <v>1.3891301727347032E-3</v>
      </c>
    </row>
    <row r="338" spans="2:18">
      <c r="B338" s="86" t="s">
        <v>3286</v>
      </c>
      <c r="C338" s="88" t="s">
        <v>2945</v>
      </c>
      <c r="D338" s="87" t="s">
        <v>3133</v>
      </c>
      <c r="E338" s="87"/>
      <c r="F338" s="87" t="s">
        <v>681</v>
      </c>
      <c r="G338" s="101">
        <v>44144</v>
      </c>
      <c r="H338" s="87"/>
      <c r="I338" s="90">
        <v>0.25</v>
      </c>
      <c r="J338" s="88" t="s">
        <v>959</v>
      </c>
      <c r="K338" s="88" t="s">
        <v>132</v>
      </c>
      <c r="L338" s="89">
        <v>7.8763E-2</v>
      </c>
      <c r="M338" s="89">
        <v>0</v>
      </c>
      <c r="N338" s="90">
        <v>58103.957249000006</v>
      </c>
      <c r="O338" s="102">
        <v>76.690121000000005</v>
      </c>
      <c r="P338" s="90">
        <v>170.39741933600001</v>
      </c>
      <c r="Q338" s="91">
        <f t="shared" si="5"/>
        <v>1.3541699433596659E-2</v>
      </c>
      <c r="R338" s="91">
        <f>P338/'סכום נכסי הקרן'!$C$42</f>
        <v>1.3273112413912944E-3</v>
      </c>
    </row>
    <row r="339" spans="2:18">
      <c r="B339" s="86" t="s">
        <v>3287</v>
      </c>
      <c r="C339" s="88" t="s">
        <v>2945</v>
      </c>
      <c r="D339" s="87">
        <v>6826</v>
      </c>
      <c r="E339" s="87"/>
      <c r="F339" s="87" t="s">
        <v>681</v>
      </c>
      <c r="G339" s="101">
        <v>43550</v>
      </c>
      <c r="H339" s="87"/>
      <c r="I339" s="90">
        <v>1.9600000000105446</v>
      </c>
      <c r="J339" s="88" t="s">
        <v>919</v>
      </c>
      <c r="K339" s="88" t="s">
        <v>132</v>
      </c>
      <c r="L339" s="89">
        <v>8.4161E-2</v>
      </c>
      <c r="M339" s="89">
        <v>8.5500000000334989E-2</v>
      </c>
      <c r="N339" s="90">
        <v>23661.339782000003</v>
      </c>
      <c r="O339" s="102">
        <v>100.62</v>
      </c>
      <c r="P339" s="90">
        <v>91.041941649000009</v>
      </c>
      <c r="Q339" s="91">
        <f t="shared" si="5"/>
        <v>7.2352187871505842E-3</v>
      </c>
      <c r="R339" s="91">
        <f>P339/'סכום נכסי הקרן'!$C$42</f>
        <v>7.0917149484832484E-4</v>
      </c>
    </row>
    <row r="340" spans="2:18">
      <c r="B340" s="86" t="s">
        <v>3288</v>
      </c>
      <c r="C340" s="88" t="s">
        <v>2945</v>
      </c>
      <c r="D340" s="87">
        <v>6528</v>
      </c>
      <c r="E340" s="87"/>
      <c r="F340" s="87" t="s">
        <v>681</v>
      </c>
      <c r="G340" s="101">
        <v>43373</v>
      </c>
      <c r="H340" s="87"/>
      <c r="I340" s="90">
        <v>4.3000000000076541</v>
      </c>
      <c r="J340" s="88" t="s">
        <v>919</v>
      </c>
      <c r="K340" s="88" t="s">
        <v>135</v>
      </c>
      <c r="L340" s="89">
        <v>3.032E-2</v>
      </c>
      <c r="M340" s="89">
        <v>7.5500000000140344E-2</v>
      </c>
      <c r="N340" s="90">
        <v>40483.303789000005</v>
      </c>
      <c r="O340" s="102">
        <v>82.78</v>
      </c>
      <c r="P340" s="90">
        <v>156.76616079600004</v>
      </c>
      <c r="Q340" s="91">
        <f t="shared" si="5"/>
        <v>1.24584059965855E-2</v>
      </c>
      <c r="R340" s="91">
        <f>P340/'סכום נכסי הקרן'!$C$42</f>
        <v>1.221130509517789E-3</v>
      </c>
    </row>
    <row r="341" spans="2:18">
      <c r="B341" s="86" t="s">
        <v>3289</v>
      </c>
      <c r="C341" s="88" t="s">
        <v>2945</v>
      </c>
      <c r="D341" s="87">
        <v>8860</v>
      </c>
      <c r="E341" s="87"/>
      <c r="F341" s="87" t="s">
        <v>681</v>
      </c>
      <c r="G341" s="101">
        <v>44585</v>
      </c>
      <c r="H341" s="87"/>
      <c r="I341" s="90">
        <v>2.3400000000523953</v>
      </c>
      <c r="J341" s="88" t="s">
        <v>1037</v>
      </c>
      <c r="K341" s="88" t="s">
        <v>134</v>
      </c>
      <c r="L341" s="89">
        <v>6.1120000000000001E-2</v>
      </c>
      <c r="M341" s="89">
        <v>7.0200000001571866E-2</v>
      </c>
      <c r="N341" s="90">
        <v>2487.0913650000007</v>
      </c>
      <c r="O341" s="102">
        <v>102.24</v>
      </c>
      <c r="P341" s="90">
        <v>10.306232069000002</v>
      </c>
      <c r="Q341" s="91">
        <f t="shared" si="5"/>
        <v>8.1904935834792466E-4</v>
      </c>
      <c r="R341" s="91">
        <f>P341/'סכום נכסי הקרן'!$C$42</f>
        <v>8.0280427572655515E-5</v>
      </c>
    </row>
    <row r="342" spans="2:18">
      <c r="B342" s="86" t="s">
        <v>3289</v>
      </c>
      <c r="C342" s="88" t="s">
        <v>2945</v>
      </c>
      <c r="D342" s="87">
        <v>8977</v>
      </c>
      <c r="E342" s="87"/>
      <c r="F342" s="87" t="s">
        <v>681</v>
      </c>
      <c r="G342" s="101">
        <v>44553</v>
      </c>
      <c r="H342" s="87"/>
      <c r="I342" s="90">
        <v>2.3399999994468286</v>
      </c>
      <c r="J342" s="88" t="s">
        <v>1037</v>
      </c>
      <c r="K342" s="88" t="s">
        <v>134</v>
      </c>
      <c r="L342" s="89">
        <v>6.1120000000000001E-2</v>
      </c>
      <c r="M342" s="89">
        <v>7.0299999994863416E-2</v>
      </c>
      <c r="N342" s="90">
        <v>366.51872400000008</v>
      </c>
      <c r="O342" s="102">
        <v>102.22</v>
      </c>
      <c r="P342" s="90">
        <v>1.5185160260000001</v>
      </c>
      <c r="Q342" s="91">
        <f t="shared" si="5"/>
        <v>1.2067839811965526E-4</v>
      </c>
      <c r="R342" s="91">
        <f>P342/'סכום נכסי הקרן'!$C$42</f>
        <v>1.1828485427753245E-5</v>
      </c>
    </row>
    <row r="343" spans="2:18">
      <c r="B343" s="86" t="s">
        <v>3289</v>
      </c>
      <c r="C343" s="88" t="s">
        <v>2945</v>
      </c>
      <c r="D343" s="87">
        <v>8978</v>
      </c>
      <c r="E343" s="87"/>
      <c r="F343" s="87" t="s">
        <v>681</v>
      </c>
      <c r="G343" s="101">
        <v>44553</v>
      </c>
      <c r="H343" s="87"/>
      <c r="I343" s="90">
        <v>2.3399999995584748</v>
      </c>
      <c r="J343" s="88" t="s">
        <v>1037</v>
      </c>
      <c r="K343" s="88" t="s">
        <v>134</v>
      </c>
      <c r="L343" s="89">
        <v>6.1120000000000001E-2</v>
      </c>
      <c r="M343" s="89">
        <v>7.1299999985778781E-2</v>
      </c>
      <c r="N343" s="90">
        <v>471.23836800000004</v>
      </c>
      <c r="O343" s="102">
        <v>101.98</v>
      </c>
      <c r="P343" s="90">
        <v>1.9477938290000001</v>
      </c>
      <c r="Q343" s="91">
        <f t="shared" si="5"/>
        <v>1.5479365059468242E-4</v>
      </c>
      <c r="R343" s="91">
        <f>P343/'סכום נכסי הקרן'!$C$42</f>
        <v>1.5172346243380506E-5</v>
      </c>
    </row>
    <row r="344" spans="2:18">
      <c r="B344" s="86" t="s">
        <v>3289</v>
      </c>
      <c r="C344" s="88" t="s">
        <v>2945</v>
      </c>
      <c r="D344" s="87">
        <v>8979</v>
      </c>
      <c r="E344" s="87"/>
      <c r="F344" s="87" t="s">
        <v>681</v>
      </c>
      <c r="G344" s="101">
        <v>44553</v>
      </c>
      <c r="H344" s="87"/>
      <c r="I344" s="90">
        <v>2.3399999999495127</v>
      </c>
      <c r="J344" s="88" t="s">
        <v>1037</v>
      </c>
      <c r="K344" s="88" t="s">
        <v>134</v>
      </c>
      <c r="L344" s="89">
        <v>6.1120000000000001E-2</v>
      </c>
      <c r="M344" s="89">
        <v>7.0299999997728055E-2</v>
      </c>
      <c r="N344" s="90">
        <v>2199.1123240000002</v>
      </c>
      <c r="O344" s="102">
        <v>102.22</v>
      </c>
      <c r="P344" s="90">
        <v>9.1110960689999985</v>
      </c>
      <c r="Q344" s="91">
        <f t="shared" si="5"/>
        <v>7.2407038180393075E-4</v>
      </c>
      <c r="R344" s="91">
        <f>P344/'סכום נכסי הקרן'!$C$42</f>
        <v>7.097091188883268E-5</v>
      </c>
    </row>
    <row r="345" spans="2:18">
      <c r="B345" s="86" t="s">
        <v>3289</v>
      </c>
      <c r="C345" s="88" t="s">
        <v>2945</v>
      </c>
      <c r="D345" s="87">
        <v>8918</v>
      </c>
      <c r="E345" s="87"/>
      <c r="F345" s="87" t="s">
        <v>681</v>
      </c>
      <c r="G345" s="101">
        <v>44553</v>
      </c>
      <c r="H345" s="87"/>
      <c r="I345" s="90">
        <v>2.3399999991547111</v>
      </c>
      <c r="J345" s="88" t="s">
        <v>1037</v>
      </c>
      <c r="K345" s="88" t="s">
        <v>134</v>
      </c>
      <c r="L345" s="89">
        <v>6.1120000000000001E-2</v>
      </c>
      <c r="M345" s="89">
        <v>7.0399999980020431E-2</v>
      </c>
      <c r="N345" s="90">
        <v>314.15890600000006</v>
      </c>
      <c r="O345" s="102">
        <v>102.2</v>
      </c>
      <c r="P345" s="90">
        <v>1.3013305150000003</v>
      </c>
      <c r="Q345" s="91">
        <f t="shared" si="5"/>
        <v>1.0341838958927525E-4</v>
      </c>
      <c r="R345" s="91">
        <f>P345/'סכום נכסי הקרן'!$C$42</f>
        <v>1.0136718197117089E-5</v>
      </c>
    </row>
    <row r="346" spans="2:18">
      <c r="B346" s="86" t="s">
        <v>3289</v>
      </c>
      <c r="C346" s="88" t="s">
        <v>2945</v>
      </c>
      <c r="D346" s="87">
        <v>9037</v>
      </c>
      <c r="E346" s="87"/>
      <c r="F346" s="87" t="s">
        <v>681</v>
      </c>
      <c r="G346" s="101">
        <v>44671</v>
      </c>
      <c r="H346" s="87"/>
      <c r="I346" s="90">
        <v>2.340000000294967</v>
      </c>
      <c r="J346" s="88" t="s">
        <v>1037</v>
      </c>
      <c r="K346" s="88" t="s">
        <v>134</v>
      </c>
      <c r="L346" s="89">
        <v>6.1120000000000001E-2</v>
      </c>
      <c r="M346" s="89">
        <v>7.0200000008849003E-2</v>
      </c>
      <c r="N346" s="90">
        <v>196.34932100000003</v>
      </c>
      <c r="O346" s="102">
        <v>102.24</v>
      </c>
      <c r="P346" s="90">
        <v>0.81364991400000009</v>
      </c>
      <c r="Q346" s="91">
        <f t="shared" si="5"/>
        <v>6.4661792546478705E-5</v>
      </c>
      <c r="R346" s="91">
        <f>P346/'סכום נכסי הקרן'!$C$42</f>
        <v>6.3379286001962028E-6</v>
      </c>
    </row>
    <row r="347" spans="2:18">
      <c r="B347" s="86" t="s">
        <v>3289</v>
      </c>
      <c r="C347" s="88" t="s">
        <v>2945</v>
      </c>
      <c r="D347" s="87">
        <v>9130</v>
      </c>
      <c r="E347" s="87"/>
      <c r="F347" s="87" t="s">
        <v>681</v>
      </c>
      <c r="G347" s="101">
        <v>44742</v>
      </c>
      <c r="H347" s="87"/>
      <c r="I347" s="90">
        <v>2.339999999889387</v>
      </c>
      <c r="J347" s="88" t="s">
        <v>1037</v>
      </c>
      <c r="K347" s="88" t="s">
        <v>134</v>
      </c>
      <c r="L347" s="89">
        <v>6.1120000000000001E-2</v>
      </c>
      <c r="M347" s="89">
        <v>7.0199999996681625E-2</v>
      </c>
      <c r="N347" s="90">
        <v>1178.0959060000002</v>
      </c>
      <c r="O347" s="102">
        <v>102.24</v>
      </c>
      <c r="P347" s="90">
        <v>4.8818993810000011</v>
      </c>
      <c r="Q347" s="91">
        <f t="shared" si="5"/>
        <v>3.8797074709333139E-4</v>
      </c>
      <c r="R347" s="91">
        <f>P347/'סכום נכסי הקרן'!$C$42</f>
        <v>3.8027570798858395E-5</v>
      </c>
    </row>
    <row r="348" spans="2:18">
      <c r="B348" s="86" t="s">
        <v>3289</v>
      </c>
      <c r="C348" s="88" t="s">
        <v>2945</v>
      </c>
      <c r="D348" s="87">
        <v>9313</v>
      </c>
      <c r="E348" s="87"/>
      <c r="F348" s="87" t="s">
        <v>681</v>
      </c>
      <c r="G348" s="101">
        <v>44886</v>
      </c>
      <c r="H348" s="87"/>
      <c r="I348" s="90">
        <v>2.3400000002068366</v>
      </c>
      <c r="J348" s="88" t="s">
        <v>1037</v>
      </c>
      <c r="K348" s="88" t="s">
        <v>134</v>
      </c>
      <c r="L348" s="89">
        <v>6.1120000000000001E-2</v>
      </c>
      <c r="M348" s="89">
        <v>7.0200000006205091E-2</v>
      </c>
      <c r="N348" s="90">
        <v>536.68813499999999</v>
      </c>
      <c r="O348" s="102">
        <v>102.24</v>
      </c>
      <c r="P348" s="90">
        <v>2.2239764310000005</v>
      </c>
      <c r="Q348" s="91">
        <f t="shared" si="5"/>
        <v>1.7674223291269238E-4</v>
      </c>
      <c r="R348" s="91">
        <f>P348/'סכום נכסי הקרן'!$C$42</f>
        <v>1.7323671502529254E-5</v>
      </c>
    </row>
    <row r="349" spans="2:18">
      <c r="B349" s="86" t="s">
        <v>3289</v>
      </c>
      <c r="C349" s="88" t="s">
        <v>2945</v>
      </c>
      <c r="D349" s="87">
        <v>9496</v>
      </c>
      <c r="E349" s="87"/>
      <c r="F349" s="87" t="s">
        <v>681</v>
      </c>
      <c r="G349" s="101">
        <v>44985</v>
      </c>
      <c r="H349" s="87"/>
      <c r="I349" s="90">
        <v>2.3399999999366283</v>
      </c>
      <c r="J349" s="88" t="s">
        <v>1037</v>
      </c>
      <c r="K349" s="88" t="s">
        <v>134</v>
      </c>
      <c r="L349" s="89">
        <v>6.1120000000000001E-2</v>
      </c>
      <c r="M349" s="89">
        <v>7.0199999995218296E-2</v>
      </c>
      <c r="N349" s="90">
        <v>837.75709100000006</v>
      </c>
      <c r="O349" s="102">
        <v>102.24</v>
      </c>
      <c r="P349" s="90">
        <v>3.4715729330000005</v>
      </c>
      <c r="Q349" s="91">
        <f t="shared" si="5"/>
        <v>2.7589031221063537E-4</v>
      </c>
      <c r="R349" s="91">
        <f>P349/'סכום נכסי הקרן'!$C$42</f>
        <v>2.704182843400106E-5</v>
      </c>
    </row>
    <row r="350" spans="2:18">
      <c r="B350" s="86" t="s">
        <v>3289</v>
      </c>
      <c r="C350" s="88" t="s">
        <v>2945</v>
      </c>
      <c r="D350" s="87">
        <v>9547</v>
      </c>
      <c r="E350" s="87"/>
      <c r="F350" s="87" t="s">
        <v>681</v>
      </c>
      <c r="G350" s="101">
        <v>45036</v>
      </c>
      <c r="H350" s="87"/>
      <c r="I350" s="90">
        <v>2.339999999975424</v>
      </c>
      <c r="J350" s="88" t="s">
        <v>1037</v>
      </c>
      <c r="K350" s="88" t="s">
        <v>134</v>
      </c>
      <c r="L350" s="89">
        <v>6.1120000000000001E-2</v>
      </c>
      <c r="M350" s="89">
        <v>7.0100000011919253E-2</v>
      </c>
      <c r="N350" s="90">
        <v>196.34932100000003</v>
      </c>
      <c r="O350" s="102">
        <v>102.26</v>
      </c>
      <c r="P350" s="90">
        <v>0.8138091030000002</v>
      </c>
      <c r="Q350" s="91">
        <f t="shared" si="5"/>
        <v>6.467444349858547E-5</v>
      </c>
      <c r="R350" s="91">
        <f>P350/'סכום נכסי הקרן'!$C$42</f>
        <v>6.3391686034194286E-6</v>
      </c>
    </row>
    <row r="351" spans="2:18">
      <c r="B351" s="86" t="s">
        <v>3289</v>
      </c>
      <c r="C351" s="88" t="s">
        <v>2945</v>
      </c>
      <c r="D351" s="87">
        <v>9718</v>
      </c>
      <c r="E351" s="87"/>
      <c r="F351" s="87" t="s">
        <v>681</v>
      </c>
      <c r="G351" s="101">
        <v>45163</v>
      </c>
      <c r="H351" s="87"/>
      <c r="I351" s="90">
        <v>2.3800000000956114</v>
      </c>
      <c r="J351" s="88" t="s">
        <v>1037</v>
      </c>
      <c r="K351" s="88" t="s">
        <v>134</v>
      </c>
      <c r="L351" s="89">
        <v>6.4320000000000002E-2</v>
      </c>
      <c r="M351" s="89">
        <v>7.2400000000819531E-2</v>
      </c>
      <c r="N351" s="90">
        <v>1812.6969070000005</v>
      </c>
      <c r="O351" s="102">
        <v>99.65</v>
      </c>
      <c r="P351" s="90">
        <v>7.321326935000001</v>
      </c>
      <c r="Q351" s="91">
        <f t="shared" si="5"/>
        <v>5.8183515451820818E-4</v>
      </c>
      <c r="R351" s="91">
        <f>P351/'סכום נכסי הקרן'!$C$42</f>
        <v>5.7029499511166065E-5</v>
      </c>
    </row>
    <row r="352" spans="2:18">
      <c r="B352" s="86" t="s">
        <v>3289</v>
      </c>
      <c r="C352" s="88" t="s">
        <v>2945</v>
      </c>
      <c r="D352" s="87">
        <v>8829</v>
      </c>
      <c r="E352" s="87"/>
      <c r="F352" s="87" t="s">
        <v>681</v>
      </c>
      <c r="G352" s="101">
        <v>44553</v>
      </c>
      <c r="H352" s="87"/>
      <c r="I352" s="90">
        <v>2.3399999999981715</v>
      </c>
      <c r="J352" s="88" t="s">
        <v>1037</v>
      </c>
      <c r="K352" s="88" t="s">
        <v>134</v>
      </c>
      <c r="L352" s="89">
        <v>6.1180000000000005E-2</v>
      </c>
      <c r="M352" s="89">
        <v>6.9900000000128998E-2</v>
      </c>
      <c r="N352" s="90">
        <v>23758.267552000005</v>
      </c>
      <c r="O352" s="102">
        <v>102.24</v>
      </c>
      <c r="P352" s="90">
        <v>98.45163722700002</v>
      </c>
      <c r="Q352" s="91">
        <f t="shared" si="5"/>
        <v>7.8240767100154259E-3</v>
      </c>
      <c r="R352" s="91">
        <f>P352/'סכום נכסי הקרן'!$C$42</f>
        <v>7.6688934218598656E-4</v>
      </c>
    </row>
    <row r="353" spans="2:18">
      <c r="B353" s="86" t="s">
        <v>3290</v>
      </c>
      <c r="C353" s="88" t="s">
        <v>2945</v>
      </c>
      <c r="D353" s="87">
        <v>7382</v>
      </c>
      <c r="E353" s="87"/>
      <c r="F353" s="87" t="s">
        <v>681</v>
      </c>
      <c r="G353" s="101">
        <v>43860</v>
      </c>
      <c r="H353" s="87"/>
      <c r="I353" s="90">
        <v>2.6399999999954882</v>
      </c>
      <c r="J353" s="88" t="s">
        <v>919</v>
      </c>
      <c r="K353" s="88" t="s">
        <v>132</v>
      </c>
      <c r="L353" s="89">
        <v>8.1652000000000002E-2</v>
      </c>
      <c r="M353" s="89">
        <v>8.3599999999846075E-2</v>
      </c>
      <c r="N353" s="90">
        <v>39122.941107000006</v>
      </c>
      <c r="O353" s="102">
        <v>100.74</v>
      </c>
      <c r="P353" s="90">
        <v>150.71321503700003</v>
      </c>
      <c r="Q353" s="91">
        <f t="shared" si="5"/>
        <v>1.1977370705818485E-2</v>
      </c>
      <c r="R353" s="91">
        <f>P353/'סכום נכסי הקרן'!$C$42</f>
        <v>1.1739810692225094E-3</v>
      </c>
    </row>
    <row r="354" spans="2:18">
      <c r="B354" s="86" t="s">
        <v>3291</v>
      </c>
      <c r="C354" s="88" t="s">
        <v>2945</v>
      </c>
      <c r="D354" s="87">
        <v>9158</v>
      </c>
      <c r="E354" s="87"/>
      <c r="F354" s="87" t="s">
        <v>681</v>
      </c>
      <c r="G354" s="101">
        <v>44179</v>
      </c>
      <c r="H354" s="87"/>
      <c r="I354" s="90">
        <v>2.4699999999983104</v>
      </c>
      <c r="J354" s="88" t="s">
        <v>919</v>
      </c>
      <c r="K354" s="88" t="s">
        <v>132</v>
      </c>
      <c r="L354" s="89">
        <v>8.0410999999999996E-2</v>
      </c>
      <c r="M354" s="89">
        <v>9.6600000000064495E-2</v>
      </c>
      <c r="N354" s="90">
        <v>17486.006625000002</v>
      </c>
      <c r="O354" s="102">
        <v>97.38</v>
      </c>
      <c r="P354" s="90">
        <v>65.114589113000008</v>
      </c>
      <c r="Q354" s="91">
        <f t="shared" si="5"/>
        <v>5.174739135994067E-3</v>
      </c>
      <c r="R354" s="91">
        <f>P354/'סכום נכסי הקרן'!$C$42</f>
        <v>5.0721029957523844E-4</v>
      </c>
    </row>
    <row r="355" spans="2:18">
      <c r="B355" s="86" t="s">
        <v>3292</v>
      </c>
      <c r="C355" s="88" t="s">
        <v>2945</v>
      </c>
      <c r="D355" s="87">
        <v>7823</v>
      </c>
      <c r="E355" s="87"/>
      <c r="F355" s="87" t="s">
        <v>681</v>
      </c>
      <c r="G355" s="101">
        <v>44027</v>
      </c>
      <c r="H355" s="87"/>
      <c r="I355" s="90">
        <v>3.3599999999936871</v>
      </c>
      <c r="J355" s="88" t="s">
        <v>1037</v>
      </c>
      <c r="K355" s="88" t="s">
        <v>134</v>
      </c>
      <c r="L355" s="89">
        <v>2.35E-2</v>
      </c>
      <c r="M355" s="89">
        <v>2.1299999999977205E-2</v>
      </c>
      <c r="N355" s="90">
        <v>27732.377976000003</v>
      </c>
      <c r="O355" s="102">
        <v>101.47</v>
      </c>
      <c r="P355" s="90">
        <v>114.05441580200002</v>
      </c>
      <c r="Q355" s="91">
        <f t="shared" si="5"/>
        <v>9.0640493493602797E-3</v>
      </c>
      <c r="R355" s="91">
        <f>P355/'סכום נכסי הקרן'!$C$42</f>
        <v>8.88427235660183E-4</v>
      </c>
    </row>
    <row r="356" spans="2:18">
      <c r="B356" s="86" t="s">
        <v>3292</v>
      </c>
      <c r="C356" s="88" t="s">
        <v>2945</v>
      </c>
      <c r="D356" s="87">
        <v>7993</v>
      </c>
      <c r="E356" s="87"/>
      <c r="F356" s="87" t="s">
        <v>681</v>
      </c>
      <c r="G356" s="101">
        <v>44119</v>
      </c>
      <c r="H356" s="87"/>
      <c r="I356" s="90">
        <v>3.3600000000038572</v>
      </c>
      <c r="J356" s="88" t="s">
        <v>1037</v>
      </c>
      <c r="K356" s="88" t="s">
        <v>134</v>
      </c>
      <c r="L356" s="89">
        <v>2.35E-2</v>
      </c>
      <c r="M356" s="89">
        <v>2.1299999999979828E-2</v>
      </c>
      <c r="N356" s="90">
        <v>27732.377994000002</v>
      </c>
      <c r="O356" s="102">
        <v>101.47</v>
      </c>
      <c r="P356" s="90">
        <v>114.05441587100003</v>
      </c>
      <c r="Q356" s="91">
        <f t="shared" si="5"/>
        <v>9.0640493548437978E-3</v>
      </c>
      <c r="R356" s="91">
        <f>P356/'סכום נכסי הקרן'!$C$42</f>
        <v>8.8842723619765877E-4</v>
      </c>
    </row>
    <row r="357" spans="2:18">
      <c r="B357" s="86" t="s">
        <v>3292</v>
      </c>
      <c r="C357" s="88" t="s">
        <v>2945</v>
      </c>
      <c r="D357" s="87">
        <v>8187</v>
      </c>
      <c r="E357" s="87"/>
      <c r="F357" s="87" t="s">
        <v>681</v>
      </c>
      <c r="G357" s="101">
        <v>44211</v>
      </c>
      <c r="H357" s="87"/>
      <c r="I357" s="90">
        <v>3.3599999999936871</v>
      </c>
      <c r="J357" s="88" t="s">
        <v>1037</v>
      </c>
      <c r="K357" s="88" t="s">
        <v>134</v>
      </c>
      <c r="L357" s="89">
        <v>2.35E-2</v>
      </c>
      <c r="M357" s="89">
        <v>2.1299999999977205E-2</v>
      </c>
      <c r="N357" s="90">
        <v>27732.377976000003</v>
      </c>
      <c r="O357" s="102">
        <v>101.47</v>
      </c>
      <c r="P357" s="90">
        <v>114.05441580200002</v>
      </c>
      <c r="Q357" s="91">
        <f t="shared" si="5"/>
        <v>9.0640493493602797E-3</v>
      </c>
      <c r="R357" s="91">
        <f>P357/'סכום נכסי הקרן'!$C$42</f>
        <v>8.88427235660183E-4</v>
      </c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111" t="s">
        <v>222</v>
      </c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111" t="s">
        <v>112</v>
      </c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111" t="s">
        <v>205</v>
      </c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111" t="s">
        <v>213</v>
      </c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35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9455</v>
      </c>
    </row>
    <row r="6" spans="2:15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s="3" customFormat="1" ht="63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55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6" t="s">
        <v>3146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7">
        <v>0</v>
      </c>
      <c r="N10" s="118">
        <v>0</v>
      </c>
      <c r="O10" s="118">
        <v>0</v>
      </c>
    </row>
    <row r="11" spans="2:15" ht="20.25" customHeight="1">
      <c r="B11" s="111" t="s">
        <v>222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1" t="s">
        <v>205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1" t="s">
        <v>213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3"/>
  <sheetViews>
    <sheetView rightToLeft="1" workbookViewId="0"/>
  </sheetViews>
  <sheetFormatPr defaultColWidth="9.140625" defaultRowHeight="18"/>
  <cols>
    <col min="1" max="1" width="6.28515625" style="1" customWidth="1"/>
    <col min="2" max="2" width="25.140625" style="2" bestFit="1" customWidth="1"/>
    <col min="3" max="3" width="43.140625" style="2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7.8554687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231</v>
      </c>
    </row>
    <row r="2" spans="2:10">
      <c r="B2" s="46" t="s">
        <v>145</v>
      </c>
      <c r="C2" s="46" t="s">
        <v>232</v>
      </c>
    </row>
    <row r="3" spans="2:10">
      <c r="B3" s="46" t="s">
        <v>147</v>
      </c>
      <c r="C3" s="46" t="s">
        <v>233</v>
      </c>
    </row>
    <row r="4" spans="2:10">
      <c r="B4" s="46" t="s">
        <v>148</v>
      </c>
      <c r="C4" s="46">
        <v>9455</v>
      </c>
    </row>
    <row r="6" spans="2:10" ht="26.25" customHeight="1">
      <c r="B6" s="151" t="s">
        <v>177</v>
      </c>
      <c r="C6" s="152"/>
      <c r="D6" s="152"/>
      <c r="E6" s="152"/>
      <c r="F6" s="152"/>
      <c r="G6" s="152"/>
      <c r="H6" s="152"/>
      <c r="I6" s="152"/>
      <c r="J6" s="153"/>
    </row>
    <row r="7" spans="2:10" s="3" customFormat="1" ht="63">
      <c r="B7" s="47" t="s">
        <v>116</v>
      </c>
      <c r="C7" s="49" t="s">
        <v>57</v>
      </c>
      <c r="D7" s="49" t="s">
        <v>86</v>
      </c>
      <c r="E7" s="49" t="s">
        <v>58</v>
      </c>
      <c r="F7" s="49" t="s">
        <v>103</v>
      </c>
      <c r="G7" s="49" t="s">
        <v>188</v>
      </c>
      <c r="H7" s="49" t="s">
        <v>149</v>
      </c>
      <c r="I7" s="49" t="s">
        <v>150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7" t="s">
        <v>42</v>
      </c>
      <c r="C10" s="135"/>
      <c r="D10" s="67"/>
      <c r="E10" s="130">
        <v>9.4217428866502969E-3</v>
      </c>
      <c r="F10" s="136"/>
      <c r="G10" s="137">
        <f>G11</f>
        <v>494.9320100000001</v>
      </c>
      <c r="H10" s="91">
        <f>IFERROR(G10/$G$10,0)</f>
        <v>1</v>
      </c>
      <c r="I10" s="91">
        <f>G10/'סכום נכסי הקרן'!$C$42</f>
        <v>3.8552744704543696E-3</v>
      </c>
      <c r="J10" s="87"/>
    </row>
    <row r="11" spans="2:10" ht="22.5" customHeight="1">
      <c r="B11" s="138" t="s">
        <v>204</v>
      </c>
      <c r="C11" s="135"/>
      <c r="D11" s="67"/>
      <c r="E11" s="130">
        <v>9.4217428866502969E-3</v>
      </c>
      <c r="F11" s="136"/>
      <c r="G11" s="137">
        <f>G12+G17</f>
        <v>494.9320100000001</v>
      </c>
      <c r="H11" s="91">
        <f t="shared" ref="H11:H19" si="0">IFERROR(G11/$G$10,0)</f>
        <v>1</v>
      </c>
      <c r="I11" s="91">
        <f>G11/'סכום נכסי הקרן'!$C$42</f>
        <v>3.8552744704543696E-3</v>
      </c>
      <c r="J11" s="87"/>
    </row>
    <row r="12" spans="2:10">
      <c r="B12" s="139" t="s">
        <v>87</v>
      </c>
      <c r="C12" s="140"/>
      <c r="D12" s="141"/>
      <c r="E12" s="131">
        <v>9.9886087102050089E-3</v>
      </c>
      <c r="F12" s="142"/>
      <c r="G12" s="143">
        <f>SUM(G13:G15)</f>
        <v>466.84401000000008</v>
      </c>
      <c r="H12" s="84">
        <f t="shared" si="0"/>
        <v>0.94324877067458213</v>
      </c>
      <c r="I12" s="84">
        <f>G12/'סכום נכסי הקרן'!$C$42</f>
        <v>3.6364829048691847E-3</v>
      </c>
      <c r="J12" s="80"/>
    </row>
    <row r="13" spans="2:10">
      <c r="B13" s="144" t="s">
        <v>3134</v>
      </c>
      <c r="C13" s="135">
        <v>44834</v>
      </c>
      <c r="D13" s="67" t="s">
        <v>3135</v>
      </c>
      <c r="E13" s="130">
        <v>9.2883575254452705E-4</v>
      </c>
      <c r="F13" s="136" t="s">
        <v>133</v>
      </c>
      <c r="G13" s="137">
        <v>83.31301000000002</v>
      </c>
      <c r="H13" s="91">
        <f t="shared" si="0"/>
        <v>0.16833223213830925</v>
      </c>
      <c r="I13" s="91">
        <f>G13/'סכום נכסי הקרן'!$C$42</f>
        <v>6.4896695711742227E-4</v>
      </c>
      <c r="J13" s="87" t="s">
        <v>3136</v>
      </c>
    </row>
    <row r="14" spans="2:10">
      <c r="B14" s="144" t="s">
        <v>3137</v>
      </c>
      <c r="C14" s="135">
        <v>44977</v>
      </c>
      <c r="D14" s="67" t="s">
        <v>3135</v>
      </c>
      <c r="E14" s="130">
        <v>1.5207678865906626E-2</v>
      </c>
      <c r="F14" s="136" t="s">
        <v>133</v>
      </c>
      <c r="G14" s="137">
        <v>212.26600000000002</v>
      </c>
      <c r="H14" s="91">
        <f t="shared" si="0"/>
        <v>0.42887911008221102</v>
      </c>
      <c r="I14" s="91">
        <f>G14/'סכום נכסי הקרן'!$C$42</f>
        <v>1.6534466840111375E-3</v>
      </c>
      <c r="J14" s="87" t="s">
        <v>3138</v>
      </c>
    </row>
    <row r="15" spans="2:10">
      <c r="B15" s="144" t="s">
        <v>3143</v>
      </c>
      <c r="C15" s="135">
        <v>45077</v>
      </c>
      <c r="D15" s="67" t="s">
        <v>3135</v>
      </c>
      <c r="E15" s="130">
        <v>7.9272757428686461E-3</v>
      </c>
      <c r="F15" s="136" t="s">
        <v>133</v>
      </c>
      <c r="G15" s="137">
        <v>171.26500000000004</v>
      </c>
      <c r="H15" s="91">
        <f>IFERROR(G15/$G$10,0)</f>
        <v>0.34603742845406182</v>
      </c>
      <c r="I15" s="91">
        <f>G15/'סכום נכסי הקרן'!$C$42</f>
        <v>1.3340692637406251E-3</v>
      </c>
      <c r="J15" s="87" t="s">
        <v>3144</v>
      </c>
    </row>
    <row r="16" spans="2:10">
      <c r="B16" s="138"/>
      <c r="C16" s="135"/>
      <c r="D16" s="67"/>
      <c r="E16" s="130"/>
      <c r="F16" s="67"/>
      <c r="G16" s="67"/>
      <c r="H16" s="91"/>
      <c r="I16" s="87"/>
      <c r="J16" s="87"/>
    </row>
    <row r="17" spans="2:10">
      <c r="B17" s="139" t="s">
        <v>88</v>
      </c>
      <c r="C17" s="140"/>
      <c r="D17" s="141"/>
      <c r="E17" s="131">
        <v>0</v>
      </c>
      <c r="F17" s="142"/>
      <c r="G17" s="143">
        <f>SUM(G18:G19)</f>
        <v>28.088000000000005</v>
      </c>
      <c r="H17" s="84">
        <f t="shared" si="0"/>
        <v>5.6751229325417846E-2</v>
      </c>
      <c r="I17" s="84">
        <f>G17/'סכום נכסי הקרן'!$C$42</f>
        <v>2.1879156558518478E-4</v>
      </c>
      <c r="J17" s="80"/>
    </row>
    <row r="18" spans="2:10">
      <c r="B18" s="144" t="s">
        <v>3139</v>
      </c>
      <c r="C18" s="135">
        <v>44834</v>
      </c>
      <c r="D18" s="67" t="s">
        <v>28</v>
      </c>
      <c r="E18" s="130">
        <v>0</v>
      </c>
      <c r="F18" s="136" t="s">
        <v>133</v>
      </c>
      <c r="G18" s="137">
        <v>28.088010000000004</v>
      </c>
      <c r="H18" s="91">
        <f t="shared" si="0"/>
        <v>5.6751249530213245E-2</v>
      </c>
      <c r="I18" s="91">
        <f>G18/'סכום נכסי הקרן'!$C$42</f>
        <v>2.1879164348021667E-4</v>
      </c>
      <c r="J18" s="87" t="s">
        <v>3140</v>
      </c>
    </row>
    <row r="19" spans="2:10">
      <c r="B19" s="144" t="s">
        <v>3141</v>
      </c>
      <c r="C19" s="135">
        <v>44742</v>
      </c>
      <c r="D19" s="67" t="s">
        <v>28</v>
      </c>
      <c r="E19" s="130">
        <v>0</v>
      </c>
      <c r="F19" s="136" t="s">
        <v>133</v>
      </c>
      <c r="G19" s="137">
        <v>-1.0000000000218281E-5</v>
      </c>
      <c r="H19" s="91">
        <f t="shared" si="0"/>
        <v>-2.0204795402540803E-8</v>
      </c>
      <c r="I19" s="91">
        <f>G19/'סכום נכסי הקרן'!$C$42</f>
        <v>-7.789503189616938E-11</v>
      </c>
      <c r="J19" s="87" t="s">
        <v>3142</v>
      </c>
    </row>
    <row r="20" spans="2:10">
      <c r="C20" s="145"/>
      <c r="E20" s="132"/>
      <c r="H20" s="94"/>
      <c r="I20" s="94"/>
      <c r="J20" s="94"/>
    </row>
    <row r="21" spans="2:10">
      <c r="B21" s="138"/>
      <c r="C21" s="135"/>
      <c r="D21" s="67"/>
      <c r="E21" s="130"/>
      <c r="F21" s="67"/>
      <c r="G21" s="67"/>
      <c r="H21" s="91"/>
      <c r="I21" s="87"/>
      <c r="J21" s="87"/>
    </row>
    <row r="22" spans="2:10">
      <c r="B22" s="67"/>
      <c r="C22" s="135"/>
      <c r="D22" s="67"/>
      <c r="E22" s="130"/>
      <c r="F22" s="67"/>
      <c r="G22" s="67"/>
      <c r="H22" s="87"/>
      <c r="I22" s="87"/>
      <c r="J22" s="87"/>
    </row>
    <row r="23" spans="2:10">
      <c r="B23" s="67"/>
      <c r="C23" s="135"/>
      <c r="D23" s="67"/>
      <c r="E23" s="130"/>
      <c r="F23" s="67"/>
      <c r="G23" s="67"/>
      <c r="H23" s="87"/>
      <c r="I23" s="87"/>
      <c r="J23" s="87"/>
    </row>
    <row r="24" spans="2:10">
      <c r="B24" s="146"/>
      <c r="C24" s="135"/>
      <c r="D24" s="67"/>
      <c r="E24" s="130"/>
      <c r="F24" s="67"/>
      <c r="G24" s="67"/>
      <c r="H24" s="87"/>
      <c r="I24" s="87"/>
      <c r="J24" s="87"/>
    </row>
    <row r="25" spans="2:10">
      <c r="B25" s="146"/>
      <c r="C25" s="135"/>
      <c r="D25" s="67"/>
      <c r="E25" s="130"/>
      <c r="F25" s="67"/>
      <c r="G25" s="67"/>
      <c r="H25" s="87"/>
      <c r="I25" s="87"/>
      <c r="J25" s="87"/>
    </row>
    <row r="26" spans="2:10">
      <c r="B26" s="67"/>
      <c r="C26" s="135"/>
      <c r="D26" s="67"/>
      <c r="E26" s="130"/>
      <c r="F26" s="67"/>
      <c r="G26" s="67"/>
      <c r="H26" s="87"/>
      <c r="I26" s="87"/>
      <c r="J26" s="87"/>
    </row>
    <row r="27" spans="2:10">
      <c r="B27" s="67"/>
      <c r="C27" s="135"/>
      <c r="D27" s="67"/>
      <c r="E27" s="130"/>
      <c r="F27" s="67"/>
      <c r="G27" s="67"/>
      <c r="H27" s="87"/>
      <c r="I27" s="87"/>
      <c r="J27" s="87"/>
    </row>
    <row r="28" spans="2:10">
      <c r="B28" s="67"/>
      <c r="C28" s="135"/>
      <c r="D28" s="67"/>
      <c r="E28" s="130"/>
      <c r="F28" s="67"/>
      <c r="G28" s="67"/>
      <c r="H28" s="87"/>
      <c r="I28" s="87"/>
      <c r="J28" s="87"/>
    </row>
    <row r="29" spans="2:10">
      <c r="B29" s="67"/>
      <c r="C29" s="135"/>
      <c r="D29" s="67"/>
      <c r="E29" s="130"/>
      <c r="F29" s="67"/>
      <c r="G29" s="67"/>
      <c r="H29" s="87"/>
      <c r="I29" s="87"/>
      <c r="J29" s="87"/>
    </row>
    <row r="30" spans="2:10">
      <c r="B30" s="67"/>
      <c r="C30" s="135"/>
      <c r="D30" s="67"/>
      <c r="E30" s="130"/>
      <c r="F30" s="67"/>
      <c r="G30" s="67"/>
      <c r="H30" s="87"/>
      <c r="I30" s="87"/>
      <c r="J30" s="87"/>
    </row>
    <row r="31" spans="2:10">
      <c r="B31" s="67"/>
      <c r="C31" s="135"/>
      <c r="D31" s="67"/>
      <c r="E31" s="130"/>
      <c r="F31" s="67"/>
      <c r="G31" s="67"/>
      <c r="H31" s="87"/>
      <c r="I31" s="87"/>
      <c r="J31" s="87"/>
    </row>
    <row r="32" spans="2:10">
      <c r="B32" s="67"/>
      <c r="C32" s="135"/>
      <c r="D32" s="67"/>
      <c r="E32" s="130"/>
      <c r="F32" s="67"/>
      <c r="G32" s="67"/>
      <c r="H32" s="87"/>
      <c r="I32" s="87"/>
      <c r="J32" s="87"/>
    </row>
    <row r="33" spans="2:10">
      <c r="B33" s="67"/>
      <c r="C33" s="135"/>
      <c r="D33" s="67"/>
      <c r="E33" s="130"/>
      <c r="F33" s="67"/>
      <c r="G33" s="67"/>
      <c r="H33" s="87"/>
      <c r="I33" s="87"/>
      <c r="J33" s="87"/>
    </row>
    <row r="34" spans="2:10">
      <c r="B34" s="67"/>
      <c r="C34" s="135"/>
      <c r="D34" s="67"/>
      <c r="E34" s="130"/>
      <c r="F34" s="67"/>
      <c r="G34" s="67"/>
      <c r="H34" s="87"/>
      <c r="I34" s="87"/>
      <c r="J34" s="87"/>
    </row>
    <row r="35" spans="2:10">
      <c r="B35" s="67"/>
      <c r="C35" s="135"/>
      <c r="D35" s="67"/>
      <c r="E35" s="130"/>
      <c r="F35" s="67"/>
      <c r="G35" s="67"/>
      <c r="H35" s="87"/>
      <c r="I35" s="87"/>
      <c r="J35" s="87"/>
    </row>
    <row r="36" spans="2:10">
      <c r="B36" s="67"/>
      <c r="C36" s="135"/>
      <c r="D36" s="67"/>
      <c r="E36" s="130"/>
      <c r="F36" s="67"/>
      <c r="G36" s="67"/>
      <c r="H36" s="87"/>
      <c r="I36" s="87"/>
      <c r="J36" s="87"/>
    </row>
    <row r="37" spans="2:10">
      <c r="B37" s="67"/>
      <c r="C37" s="135"/>
      <c r="D37" s="67"/>
      <c r="E37" s="130"/>
      <c r="F37" s="67"/>
      <c r="G37" s="67"/>
      <c r="H37" s="87"/>
      <c r="I37" s="87"/>
      <c r="J37" s="87"/>
    </row>
    <row r="38" spans="2:10">
      <c r="B38" s="67"/>
      <c r="C38" s="135"/>
      <c r="D38" s="67"/>
      <c r="E38" s="130"/>
      <c r="F38" s="67"/>
      <c r="G38" s="67"/>
      <c r="H38" s="87"/>
      <c r="I38" s="87"/>
      <c r="J38" s="87"/>
    </row>
    <row r="39" spans="2:10">
      <c r="B39" s="67"/>
      <c r="C39" s="135"/>
      <c r="D39" s="67"/>
      <c r="E39" s="130"/>
      <c r="F39" s="67"/>
      <c r="G39" s="67"/>
      <c r="H39" s="87"/>
      <c r="I39" s="87"/>
      <c r="J39" s="87"/>
    </row>
    <row r="40" spans="2:10">
      <c r="B40" s="67"/>
      <c r="C40" s="135"/>
      <c r="D40" s="67"/>
      <c r="E40" s="130"/>
      <c r="F40" s="67"/>
      <c r="G40" s="67"/>
      <c r="H40" s="87"/>
      <c r="I40" s="87"/>
      <c r="J40" s="87"/>
    </row>
    <row r="41" spans="2:10">
      <c r="B41" s="67"/>
      <c r="C41" s="135"/>
      <c r="D41" s="67"/>
      <c r="E41" s="130"/>
      <c r="F41" s="67"/>
      <c r="G41" s="67"/>
      <c r="H41" s="87"/>
      <c r="I41" s="87"/>
      <c r="J41" s="87"/>
    </row>
    <row r="42" spans="2:10">
      <c r="B42" s="67"/>
      <c r="C42" s="135"/>
      <c r="D42" s="67"/>
      <c r="E42" s="130"/>
      <c r="F42" s="67"/>
      <c r="G42" s="67"/>
      <c r="H42" s="87"/>
      <c r="I42" s="87"/>
      <c r="J42" s="87"/>
    </row>
    <row r="43" spans="2:10">
      <c r="B43" s="67"/>
      <c r="C43" s="135"/>
      <c r="D43" s="67"/>
      <c r="E43" s="130"/>
      <c r="F43" s="67"/>
      <c r="G43" s="67"/>
      <c r="H43" s="87"/>
      <c r="I43" s="87"/>
      <c r="J43" s="87"/>
    </row>
    <row r="44" spans="2:10">
      <c r="B44" s="67"/>
      <c r="C44" s="135"/>
      <c r="D44" s="67"/>
      <c r="E44" s="130"/>
      <c r="F44" s="67"/>
      <c r="G44" s="67"/>
      <c r="H44" s="87"/>
      <c r="I44" s="87"/>
      <c r="J44" s="87"/>
    </row>
    <row r="45" spans="2:10">
      <c r="B45" s="67"/>
      <c r="C45" s="135"/>
      <c r="D45" s="67"/>
      <c r="E45" s="130"/>
      <c r="F45" s="67"/>
      <c r="G45" s="67"/>
      <c r="H45" s="87"/>
      <c r="I45" s="87"/>
      <c r="J45" s="87"/>
    </row>
    <row r="46" spans="2:10">
      <c r="B46" s="67"/>
      <c r="C46" s="135"/>
      <c r="D46" s="67"/>
      <c r="E46" s="130"/>
      <c r="F46" s="67"/>
      <c r="G46" s="67"/>
      <c r="H46" s="87"/>
      <c r="I46" s="87"/>
      <c r="J46" s="87"/>
    </row>
    <row r="47" spans="2:10">
      <c r="B47" s="67"/>
      <c r="C47" s="135"/>
      <c r="D47" s="67"/>
      <c r="E47" s="130"/>
      <c r="F47" s="67"/>
      <c r="G47" s="67"/>
      <c r="H47" s="87"/>
      <c r="I47" s="87"/>
      <c r="J47" s="87"/>
    </row>
    <row r="48" spans="2:10">
      <c r="B48" s="67"/>
      <c r="C48" s="135"/>
      <c r="D48" s="67"/>
      <c r="E48" s="130"/>
      <c r="F48" s="67"/>
      <c r="G48" s="67"/>
      <c r="H48" s="87"/>
      <c r="I48" s="87"/>
      <c r="J48" s="87"/>
    </row>
    <row r="49" spans="2:10">
      <c r="B49" s="67"/>
      <c r="C49" s="135"/>
      <c r="D49" s="67"/>
      <c r="E49" s="130"/>
      <c r="F49" s="67"/>
      <c r="G49" s="67"/>
      <c r="H49" s="87"/>
      <c r="I49" s="87"/>
      <c r="J49" s="87"/>
    </row>
    <row r="50" spans="2:10">
      <c r="B50" s="67"/>
      <c r="C50" s="135"/>
      <c r="D50" s="67"/>
      <c r="E50" s="130"/>
      <c r="F50" s="67"/>
      <c r="G50" s="67"/>
      <c r="H50" s="87"/>
      <c r="I50" s="87"/>
      <c r="J50" s="87"/>
    </row>
    <row r="51" spans="2:10">
      <c r="B51" s="67"/>
      <c r="C51" s="135"/>
      <c r="D51" s="67"/>
      <c r="E51" s="130"/>
      <c r="F51" s="67"/>
      <c r="G51" s="67"/>
      <c r="H51" s="87"/>
      <c r="I51" s="87"/>
      <c r="J51" s="87"/>
    </row>
    <row r="52" spans="2:10">
      <c r="B52" s="67"/>
      <c r="C52" s="135"/>
      <c r="D52" s="67"/>
      <c r="E52" s="130"/>
      <c r="F52" s="67"/>
      <c r="G52" s="67"/>
      <c r="H52" s="87"/>
      <c r="I52" s="87"/>
      <c r="J52" s="87"/>
    </row>
    <row r="53" spans="2:10">
      <c r="B53" s="67"/>
      <c r="C53" s="135"/>
      <c r="D53" s="67"/>
      <c r="E53" s="130"/>
      <c r="F53" s="67"/>
      <c r="G53" s="67"/>
      <c r="H53" s="87"/>
      <c r="I53" s="87"/>
      <c r="J53" s="87"/>
    </row>
    <row r="54" spans="2:10">
      <c r="B54" s="67"/>
      <c r="C54" s="135"/>
      <c r="D54" s="67"/>
      <c r="E54" s="130"/>
      <c r="F54" s="67"/>
      <c r="G54" s="67"/>
      <c r="H54" s="87"/>
      <c r="I54" s="87"/>
      <c r="J54" s="87"/>
    </row>
    <row r="55" spans="2:10">
      <c r="B55" s="67"/>
      <c r="C55" s="135"/>
      <c r="D55" s="67"/>
      <c r="E55" s="130"/>
      <c r="F55" s="67"/>
      <c r="G55" s="67"/>
      <c r="H55" s="87"/>
      <c r="I55" s="87"/>
      <c r="J55" s="87"/>
    </row>
    <row r="56" spans="2:10">
      <c r="B56" s="67"/>
      <c r="C56" s="135"/>
      <c r="D56" s="67"/>
      <c r="E56" s="130"/>
      <c r="F56" s="67"/>
      <c r="G56" s="67"/>
      <c r="H56" s="87"/>
      <c r="I56" s="87"/>
      <c r="J56" s="87"/>
    </row>
    <row r="57" spans="2:10">
      <c r="B57" s="67"/>
      <c r="C57" s="135"/>
      <c r="D57" s="67"/>
      <c r="E57" s="130"/>
      <c r="F57" s="67"/>
      <c r="G57" s="67"/>
      <c r="H57" s="87"/>
      <c r="I57" s="87"/>
      <c r="J57" s="87"/>
    </row>
    <row r="58" spans="2:10">
      <c r="B58" s="67"/>
      <c r="C58" s="135"/>
      <c r="D58" s="67"/>
      <c r="E58" s="130"/>
      <c r="F58" s="67"/>
      <c r="G58" s="67"/>
      <c r="H58" s="87"/>
      <c r="I58" s="87"/>
      <c r="J58" s="87"/>
    </row>
    <row r="59" spans="2:10">
      <c r="B59" s="67"/>
      <c r="C59" s="135"/>
      <c r="D59" s="67"/>
      <c r="E59" s="130"/>
      <c r="F59" s="67"/>
      <c r="G59" s="67"/>
      <c r="H59" s="87"/>
      <c r="I59" s="87"/>
      <c r="J59" s="87"/>
    </row>
    <row r="60" spans="2:10">
      <c r="B60" s="67"/>
      <c r="C60" s="135"/>
      <c r="D60" s="67"/>
      <c r="E60" s="130"/>
      <c r="F60" s="67"/>
      <c r="G60" s="67"/>
      <c r="H60" s="87"/>
      <c r="I60" s="87"/>
      <c r="J60" s="87"/>
    </row>
    <row r="61" spans="2:10">
      <c r="B61" s="67"/>
      <c r="C61" s="135"/>
      <c r="D61" s="67"/>
      <c r="E61" s="130"/>
      <c r="F61" s="67"/>
      <c r="G61" s="67"/>
      <c r="H61" s="87"/>
      <c r="I61" s="87"/>
      <c r="J61" s="87"/>
    </row>
    <row r="62" spans="2:10">
      <c r="B62" s="67"/>
      <c r="C62" s="135"/>
      <c r="D62" s="67"/>
      <c r="E62" s="130"/>
      <c r="F62" s="67"/>
      <c r="G62" s="67"/>
      <c r="H62" s="87"/>
      <c r="I62" s="87"/>
      <c r="J62" s="87"/>
    </row>
    <row r="63" spans="2:10">
      <c r="B63" s="67"/>
      <c r="C63" s="135"/>
      <c r="D63" s="67"/>
      <c r="E63" s="130"/>
      <c r="F63" s="67"/>
      <c r="G63" s="67"/>
      <c r="H63" s="87"/>
      <c r="I63" s="87"/>
      <c r="J63" s="87"/>
    </row>
    <row r="64" spans="2:10">
      <c r="B64" s="67"/>
      <c r="C64" s="135"/>
      <c r="D64" s="67"/>
      <c r="E64" s="130"/>
      <c r="F64" s="67"/>
      <c r="G64" s="67"/>
      <c r="H64" s="87"/>
      <c r="I64" s="87"/>
      <c r="J64" s="87"/>
    </row>
    <row r="65" spans="2:10">
      <c r="B65" s="67"/>
      <c r="C65" s="135"/>
      <c r="D65" s="67"/>
      <c r="E65" s="130"/>
      <c r="F65" s="67"/>
      <c r="G65" s="67"/>
      <c r="H65" s="87"/>
      <c r="I65" s="87"/>
      <c r="J65" s="87"/>
    </row>
    <row r="66" spans="2:10">
      <c r="B66" s="67"/>
      <c r="C66" s="135"/>
      <c r="D66" s="67"/>
      <c r="E66" s="130"/>
      <c r="F66" s="67"/>
      <c r="G66" s="67"/>
      <c r="H66" s="87"/>
      <c r="I66" s="87"/>
      <c r="J66" s="87"/>
    </row>
    <row r="67" spans="2:10">
      <c r="B67" s="67"/>
      <c r="C67" s="135"/>
      <c r="D67" s="67"/>
      <c r="E67" s="130"/>
      <c r="F67" s="67"/>
      <c r="G67" s="67"/>
      <c r="H67" s="87"/>
      <c r="I67" s="87"/>
      <c r="J67" s="87"/>
    </row>
    <row r="68" spans="2:10">
      <c r="B68" s="67"/>
      <c r="C68" s="135"/>
      <c r="D68" s="67"/>
      <c r="E68" s="130"/>
      <c r="F68" s="67"/>
      <c r="G68" s="67"/>
      <c r="H68" s="87"/>
      <c r="I68" s="87"/>
      <c r="J68" s="87"/>
    </row>
    <row r="69" spans="2:10">
      <c r="B69" s="67"/>
      <c r="C69" s="135"/>
      <c r="D69" s="67"/>
      <c r="E69" s="130"/>
      <c r="F69" s="67"/>
      <c r="G69" s="67"/>
      <c r="H69" s="87"/>
      <c r="I69" s="87"/>
      <c r="J69" s="87"/>
    </row>
    <row r="70" spans="2:10">
      <c r="B70" s="67"/>
      <c r="C70" s="135"/>
      <c r="D70" s="67"/>
      <c r="E70" s="130"/>
      <c r="F70" s="67"/>
      <c r="G70" s="67"/>
      <c r="H70" s="87"/>
      <c r="I70" s="87"/>
      <c r="J70" s="87"/>
    </row>
    <row r="71" spans="2:10">
      <c r="B71" s="67"/>
      <c r="C71" s="135"/>
      <c r="D71" s="67"/>
      <c r="E71" s="130"/>
      <c r="F71" s="67"/>
      <c r="G71" s="67"/>
      <c r="H71" s="87"/>
      <c r="I71" s="87"/>
      <c r="J71" s="87"/>
    </row>
    <row r="72" spans="2:10">
      <c r="B72" s="67"/>
      <c r="C72" s="135"/>
      <c r="D72" s="67"/>
      <c r="E72" s="130"/>
      <c r="F72" s="67"/>
      <c r="G72" s="67"/>
      <c r="H72" s="87"/>
      <c r="I72" s="87"/>
      <c r="J72" s="87"/>
    </row>
    <row r="73" spans="2:10">
      <c r="B73" s="67"/>
      <c r="C73" s="135"/>
      <c r="D73" s="67"/>
      <c r="E73" s="130"/>
      <c r="F73" s="67"/>
      <c r="G73" s="67"/>
      <c r="H73" s="87"/>
      <c r="I73" s="87"/>
      <c r="J73" s="87"/>
    </row>
    <row r="74" spans="2:10">
      <c r="B74" s="67"/>
      <c r="C74" s="135"/>
      <c r="D74" s="67"/>
      <c r="E74" s="130"/>
      <c r="F74" s="67"/>
      <c r="G74" s="67"/>
      <c r="H74" s="87"/>
      <c r="I74" s="87"/>
      <c r="J74" s="87"/>
    </row>
    <row r="75" spans="2:10">
      <c r="B75" s="67"/>
      <c r="C75" s="135"/>
      <c r="D75" s="67"/>
      <c r="E75" s="130"/>
      <c r="F75" s="67"/>
      <c r="G75" s="67"/>
      <c r="H75" s="87"/>
      <c r="I75" s="87"/>
      <c r="J75" s="87"/>
    </row>
    <row r="76" spans="2:10">
      <c r="B76" s="67"/>
      <c r="C76" s="135"/>
      <c r="D76" s="67"/>
      <c r="E76" s="130"/>
      <c r="F76" s="67"/>
      <c r="G76" s="67"/>
      <c r="H76" s="87"/>
      <c r="I76" s="87"/>
      <c r="J76" s="87"/>
    </row>
    <row r="77" spans="2:10">
      <c r="B77" s="67"/>
      <c r="C77" s="135"/>
      <c r="D77" s="67"/>
      <c r="E77" s="130"/>
      <c r="F77" s="67"/>
      <c r="G77" s="67"/>
      <c r="H77" s="87"/>
      <c r="I77" s="87"/>
      <c r="J77" s="87"/>
    </row>
    <row r="78" spans="2:10">
      <c r="B78" s="67"/>
      <c r="C78" s="135"/>
      <c r="D78" s="67"/>
      <c r="E78" s="130"/>
      <c r="F78" s="67"/>
      <c r="G78" s="67"/>
      <c r="H78" s="87"/>
      <c r="I78" s="87"/>
      <c r="J78" s="87"/>
    </row>
    <row r="79" spans="2:10">
      <c r="B79" s="67"/>
      <c r="C79" s="135"/>
      <c r="D79" s="67"/>
      <c r="E79" s="130"/>
      <c r="F79" s="67"/>
      <c r="G79" s="67"/>
      <c r="H79" s="87"/>
      <c r="I79" s="87"/>
      <c r="J79" s="87"/>
    </row>
    <row r="80" spans="2:10">
      <c r="B80" s="67"/>
      <c r="C80" s="135"/>
      <c r="D80" s="67"/>
      <c r="E80" s="130"/>
      <c r="F80" s="67"/>
      <c r="G80" s="67"/>
      <c r="H80" s="87"/>
      <c r="I80" s="87"/>
      <c r="J80" s="87"/>
    </row>
    <row r="81" spans="2:10">
      <c r="B81" s="67"/>
      <c r="C81" s="135"/>
      <c r="D81" s="67"/>
      <c r="E81" s="130"/>
      <c r="F81" s="67"/>
      <c r="G81" s="67"/>
      <c r="H81" s="87"/>
      <c r="I81" s="87"/>
      <c r="J81" s="87"/>
    </row>
    <row r="82" spans="2:10">
      <c r="B82" s="67"/>
      <c r="C82" s="135"/>
      <c r="D82" s="67"/>
      <c r="E82" s="130"/>
      <c r="F82" s="67"/>
      <c r="G82" s="67"/>
      <c r="H82" s="87"/>
      <c r="I82" s="87"/>
      <c r="J82" s="87"/>
    </row>
    <row r="83" spans="2:10">
      <c r="B83" s="67"/>
      <c r="C83" s="135"/>
      <c r="D83" s="67"/>
      <c r="E83" s="130"/>
      <c r="F83" s="67"/>
      <c r="G83" s="67"/>
      <c r="H83" s="87"/>
      <c r="I83" s="87"/>
      <c r="J83" s="87"/>
    </row>
    <row r="84" spans="2:10">
      <c r="B84" s="67"/>
      <c r="C84" s="135"/>
      <c r="D84" s="67"/>
      <c r="E84" s="130"/>
      <c r="F84" s="67"/>
      <c r="G84" s="67"/>
      <c r="H84" s="87"/>
      <c r="I84" s="87"/>
      <c r="J84" s="87"/>
    </row>
    <row r="85" spans="2:10">
      <c r="B85" s="67"/>
      <c r="C85" s="135"/>
      <c r="D85" s="67"/>
      <c r="E85" s="130"/>
      <c r="F85" s="67"/>
      <c r="G85" s="67"/>
      <c r="H85" s="87"/>
      <c r="I85" s="87"/>
      <c r="J85" s="87"/>
    </row>
    <row r="86" spans="2:10">
      <c r="B86" s="67"/>
      <c r="C86" s="135"/>
      <c r="D86" s="67"/>
      <c r="E86" s="130"/>
      <c r="F86" s="67"/>
      <c r="G86" s="67"/>
      <c r="H86" s="87"/>
      <c r="I86" s="87"/>
      <c r="J86" s="87"/>
    </row>
    <row r="87" spans="2:10">
      <c r="B87" s="67"/>
      <c r="C87" s="135"/>
      <c r="D87" s="67"/>
      <c r="E87" s="130"/>
      <c r="F87" s="67"/>
      <c r="G87" s="67"/>
      <c r="H87" s="87"/>
      <c r="I87" s="87"/>
      <c r="J87" s="87"/>
    </row>
    <row r="88" spans="2:10">
      <c r="B88" s="67"/>
      <c r="C88" s="135"/>
      <c r="D88" s="67"/>
      <c r="E88" s="130"/>
      <c r="F88" s="67"/>
      <c r="G88" s="67"/>
      <c r="H88" s="87"/>
      <c r="I88" s="87"/>
      <c r="J88" s="87"/>
    </row>
    <row r="89" spans="2:10">
      <c r="B89" s="67"/>
      <c r="C89" s="135"/>
      <c r="D89" s="67"/>
      <c r="E89" s="130"/>
      <c r="F89" s="67"/>
      <c r="G89" s="67"/>
      <c r="H89" s="87"/>
      <c r="I89" s="87"/>
      <c r="J89" s="87"/>
    </row>
    <row r="90" spans="2:10">
      <c r="B90" s="67"/>
      <c r="C90" s="135"/>
      <c r="D90" s="67"/>
      <c r="E90" s="130"/>
      <c r="F90" s="67"/>
      <c r="G90" s="67"/>
      <c r="H90" s="87"/>
      <c r="I90" s="87"/>
      <c r="J90" s="87"/>
    </row>
    <row r="91" spans="2:10">
      <c r="B91" s="67"/>
      <c r="C91" s="135"/>
      <c r="D91" s="67"/>
      <c r="E91" s="130"/>
      <c r="F91" s="67"/>
      <c r="G91" s="67"/>
      <c r="H91" s="87"/>
      <c r="I91" s="87"/>
      <c r="J91" s="87"/>
    </row>
    <row r="92" spans="2:10">
      <c r="B92" s="67"/>
      <c r="C92" s="135"/>
      <c r="D92" s="67"/>
      <c r="E92" s="130"/>
      <c r="F92" s="67"/>
      <c r="G92" s="67"/>
      <c r="H92" s="87"/>
      <c r="I92" s="87"/>
      <c r="J92" s="87"/>
    </row>
    <row r="93" spans="2:10">
      <c r="B93" s="67"/>
      <c r="C93" s="135"/>
      <c r="D93" s="67"/>
      <c r="E93" s="130"/>
      <c r="F93" s="67"/>
      <c r="G93" s="67"/>
      <c r="H93" s="87"/>
      <c r="I93" s="87"/>
      <c r="J93" s="87"/>
    </row>
    <row r="94" spans="2:10">
      <c r="B94" s="67"/>
      <c r="C94" s="135"/>
      <c r="D94" s="67"/>
      <c r="E94" s="130"/>
      <c r="F94" s="67"/>
      <c r="G94" s="67"/>
      <c r="H94" s="87"/>
      <c r="I94" s="87"/>
      <c r="J94" s="87"/>
    </row>
    <row r="95" spans="2:10">
      <c r="B95" s="67"/>
      <c r="C95" s="135"/>
      <c r="D95" s="67"/>
      <c r="E95" s="130"/>
      <c r="F95" s="67"/>
      <c r="G95" s="67"/>
      <c r="H95" s="87"/>
      <c r="I95" s="87"/>
      <c r="J95" s="87"/>
    </row>
    <row r="96" spans="2:10">
      <c r="B96" s="67"/>
      <c r="C96" s="135"/>
      <c r="D96" s="67"/>
      <c r="E96" s="130"/>
      <c r="F96" s="67"/>
      <c r="G96" s="67"/>
      <c r="H96" s="87"/>
      <c r="I96" s="87"/>
      <c r="J96" s="87"/>
    </row>
    <row r="97" spans="2:10">
      <c r="B97" s="67"/>
      <c r="C97" s="135"/>
      <c r="D97" s="67"/>
      <c r="E97" s="130"/>
      <c r="F97" s="67"/>
      <c r="G97" s="67"/>
      <c r="H97" s="87"/>
      <c r="I97" s="87"/>
      <c r="J97" s="87"/>
    </row>
    <row r="98" spans="2:10">
      <c r="B98" s="67"/>
      <c r="C98" s="135"/>
      <c r="D98" s="67"/>
      <c r="E98" s="130"/>
      <c r="F98" s="67"/>
      <c r="G98" s="67"/>
      <c r="H98" s="87"/>
      <c r="I98" s="87"/>
      <c r="J98" s="87"/>
    </row>
    <row r="99" spans="2:10">
      <c r="B99" s="67"/>
      <c r="C99" s="135"/>
      <c r="D99" s="67"/>
      <c r="E99" s="130"/>
      <c r="F99" s="67"/>
      <c r="G99" s="67"/>
      <c r="H99" s="87"/>
      <c r="I99" s="87"/>
      <c r="J99" s="87"/>
    </row>
    <row r="100" spans="2:10">
      <c r="B100" s="67"/>
      <c r="C100" s="135"/>
      <c r="D100" s="67"/>
      <c r="E100" s="130"/>
      <c r="F100" s="67"/>
      <c r="G100" s="6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2:10">
      <c r="B121" s="93"/>
      <c r="C121" s="93"/>
      <c r="D121" s="94"/>
      <c r="E121" s="94"/>
      <c r="F121" s="115"/>
      <c r="G121" s="115"/>
      <c r="H121" s="115"/>
      <c r="I121" s="115"/>
      <c r="J121" s="94"/>
    </row>
    <row r="122" spans="2:10">
      <c r="B122" s="93"/>
      <c r="C122" s="93"/>
      <c r="D122" s="94"/>
      <c r="E122" s="94"/>
      <c r="F122" s="115"/>
      <c r="G122" s="115"/>
      <c r="H122" s="115"/>
      <c r="I122" s="115"/>
      <c r="J122" s="94"/>
    </row>
    <row r="123" spans="2:10">
      <c r="B123" s="93"/>
      <c r="C123" s="93"/>
      <c r="D123" s="94"/>
      <c r="E123" s="94"/>
      <c r="F123" s="115"/>
      <c r="G123" s="115"/>
      <c r="H123" s="115"/>
      <c r="I123" s="115"/>
      <c r="J123" s="94"/>
    </row>
    <row r="124" spans="2:10">
      <c r="B124" s="93"/>
      <c r="C124" s="93"/>
      <c r="D124" s="94"/>
      <c r="E124" s="94"/>
      <c r="F124" s="115"/>
      <c r="G124" s="115"/>
      <c r="H124" s="115"/>
      <c r="I124" s="115"/>
      <c r="J124" s="94"/>
    </row>
    <row r="125" spans="2:10">
      <c r="B125" s="93"/>
      <c r="C125" s="93"/>
      <c r="D125" s="94"/>
      <c r="E125" s="94"/>
      <c r="F125" s="115"/>
      <c r="G125" s="115"/>
      <c r="H125" s="115"/>
      <c r="I125" s="115"/>
      <c r="J125" s="94"/>
    </row>
    <row r="126" spans="2:10">
      <c r="B126" s="93"/>
      <c r="C126" s="93"/>
      <c r="D126" s="94"/>
      <c r="E126" s="94"/>
      <c r="F126" s="115"/>
      <c r="G126" s="115"/>
      <c r="H126" s="115"/>
      <c r="I126" s="115"/>
      <c r="J126" s="94"/>
    </row>
    <row r="127" spans="2:10">
      <c r="B127" s="93"/>
      <c r="C127" s="93"/>
      <c r="D127" s="94"/>
      <c r="E127" s="94"/>
      <c r="F127" s="115"/>
      <c r="G127" s="115"/>
      <c r="H127" s="115"/>
      <c r="I127" s="115"/>
      <c r="J127" s="94"/>
    </row>
    <row r="128" spans="2:10">
      <c r="B128" s="93"/>
      <c r="C128" s="93"/>
      <c r="D128" s="94"/>
      <c r="E128" s="94"/>
      <c r="F128" s="115"/>
      <c r="G128" s="115"/>
      <c r="H128" s="115"/>
      <c r="I128" s="115"/>
      <c r="J128" s="94"/>
    </row>
    <row r="129" spans="2:10">
      <c r="B129" s="93"/>
      <c r="C129" s="93"/>
      <c r="D129" s="94"/>
      <c r="E129" s="94"/>
      <c r="F129" s="115"/>
      <c r="G129" s="115"/>
      <c r="H129" s="115"/>
      <c r="I129" s="115"/>
      <c r="J129" s="94"/>
    </row>
    <row r="130" spans="2:10">
      <c r="B130" s="93"/>
      <c r="C130" s="93"/>
      <c r="D130" s="94"/>
      <c r="E130" s="94"/>
      <c r="F130" s="115"/>
      <c r="G130" s="115"/>
      <c r="H130" s="115"/>
      <c r="I130" s="115"/>
      <c r="J130" s="94"/>
    </row>
    <row r="131" spans="2:10">
      <c r="B131" s="93"/>
      <c r="C131" s="93"/>
      <c r="D131" s="94"/>
      <c r="E131" s="94"/>
      <c r="F131" s="115"/>
      <c r="G131" s="115"/>
      <c r="H131" s="115"/>
      <c r="I131" s="115"/>
      <c r="J131" s="94"/>
    </row>
    <row r="132" spans="2:10">
      <c r="B132" s="93"/>
      <c r="C132" s="93"/>
      <c r="D132" s="94"/>
      <c r="E132" s="94"/>
      <c r="F132" s="115"/>
      <c r="G132" s="115"/>
      <c r="H132" s="115"/>
      <c r="I132" s="115"/>
      <c r="J132" s="94"/>
    </row>
    <row r="133" spans="2:10">
      <c r="B133" s="93"/>
      <c r="C133" s="93"/>
      <c r="D133" s="94"/>
      <c r="E133" s="94"/>
      <c r="F133" s="115"/>
      <c r="G133" s="115"/>
      <c r="H133" s="115"/>
      <c r="I133" s="115"/>
      <c r="J133" s="94"/>
    </row>
    <row r="134" spans="2:10">
      <c r="B134" s="93"/>
      <c r="C134" s="93"/>
      <c r="D134" s="94"/>
      <c r="E134" s="94"/>
      <c r="F134" s="115"/>
      <c r="G134" s="115"/>
      <c r="H134" s="115"/>
      <c r="I134" s="115"/>
      <c r="J134" s="94"/>
    </row>
    <row r="135" spans="2:10">
      <c r="B135" s="93"/>
      <c r="C135" s="93"/>
      <c r="D135" s="94"/>
      <c r="E135" s="94"/>
      <c r="F135" s="115"/>
      <c r="G135" s="115"/>
      <c r="H135" s="115"/>
      <c r="I135" s="115"/>
      <c r="J135" s="94"/>
    </row>
    <row r="136" spans="2:10">
      <c r="B136" s="93"/>
      <c r="C136" s="93"/>
      <c r="D136" s="94"/>
      <c r="E136" s="94"/>
      <c r="F136" s="115"/>
      <c r="G136" s="115"/>
      <c r="H136" s="115"/>
      <c r="I136" s="115"/>
      <c r="J136" s="94"/>
    </row>
    <row r="137" spans="2:10">
      <c r="B137" s="93"/>
      <c r="C137" s="93"/>
      <c r="D137" s="94"/>
      <c r="E137" s="94"/>
      <c r="F137" s="115"/>
      <c r="G137" s="115"/>
      <c r="H137" s="115"/>
      <c r="I137" s="115"/>
      <c r="J137" s="94"/>
    </row>
    <row r="138" spans="2:10">
      <c r="B138" s="93"/>
      <c r="C138" s="93"/>
      <c r="D138" s="94"/>
      <c r="E138" s="94"/>
      <c r="F138" s="115"/>
      <c r="G138" s="115"/>
      <c r="H138" s="115"/>
      <c r="I138" s="115"/>
      <c r="J138" s="94"/>
    </row>
    <row r="139" spans="2:10">
      <c r="B139" s="93"/>
      <c r="C139" s="93"/>
      <c r="D139" s="94"/>
      <c r="E139" s="94"/>
      <c r="F139" s="115"/>
      <c r="G139" s="115"/>
      <c r="H139" s="115"/>
      <c r="I139" s="115"/>
      <c r="J139" s="94"/>
    </row>
    <row r="140" spans="2:10">
      <c r="B140" s="93"/>
      <c r="C140" s="93"/>
      <c r="D140" s="94"/>
      <c r="E140" s="94"/>
      <c r="F140" s="115"/>
      <c r="G140" s="115"/>
      <c r="H140" s="115"/>
      <c r="I140" s="115"/>
      <c r="J140" s="94"/>
    </row>
    <row r="141" spans="2:10">
      <c r="B141" s="93"/>
      <c r="C141" s="93"/>
      <c r="D141" s="94"/>
      <c r="E141" s="94"/>
      <c r="F141" s="115"/>
      <c r="G141" s="115"/>
      <c r="H141" s="115"/>
      <c r="I141" s="115"/>
      <c r="J141" s="94"/>
    </row>
    <row r="142" spans="2:10">
      <c r="B142" s="93"/>
      <c r="C142" s="93"/>
      <c r="D142" s="94"/>
      <c r="E142" s="94"/>
      <c r="F142" s="115"/>
      <c r="G142" s="115"/>
      <c r="H142" s="115"/>
      <c r="I142" s="115"/>
      <c r="J142" s="94"/>
    </row>
    <row r="143" spans="2:10">
      <c r="B143" s="93"/>
      <c r="C143" s="93"/>
      <c r="D143" s="94"/>
      <c r="E143" s="94"/>
      <c r="F143" s="115"/>
      <c r="G143" s="115"/>
      <c r="H143" s="115"/>
      <c r="I143" s="115"/>
      <c r="J143" s="94"/>
    </row>
    <row r="144" spans="2:10">
      <c r="B144" s="93"/>
      <c r="C144" s="93"/>
      <c r="D144" s="94"/>
      <c r="E144" s="94"/>
      <c r="F144" s="115"/>
      <c r="G144" s="115"/>
      <c r="H144" s="115"/>
      <c r="I144" s="115"/>
      <c r="J144" s="94"/>
    </row>
    <row r="145" spans="2:10">
      <c r="B145" s="93"/>
      <c r="C145" s="93"/>
      <c r="D145" s="94"/>
      <c r="E145" s="94"/>
      <c r="F145" s="115"/>
      <c r="G145" s="115"/>
      <c r="H145" s="115"/>
      <c r="I145" s="115"/>
      <c r="J145" s="94"/>
    </row>
    <row r="146" spans="2:10">
      <c r="B146" s="93"/>
      <c r="C146" s="93"/>
      <c r="D146" s="94"/>
      <c r="E146" s="94"/>
      <c r="F146" s="115"/>
      <c r="G146" s="115"/>
      <c r="H146" s="115"/>
      <c r="I146" s="115"/>
      <c r="J146" s="94"/>
    </row>
    <row r="147" spans="2:10">
      <c r="B147" s="93"/>
      <c r="C147" s="93"/>
      <c r="D147" s="94"/>
      <c r="E147" s="94"/>
      <c r="F147" s="115"/>
      <c r="G147" s="115"/>
      <c r="H147" s="115"/>
      <c r="I147" s="115"/>
      <c r="J147" s="94"/>
    </row>
    <row r="148" spans="2:10">
      <c r="B148" s="93"/>
      <c r="C148" s="93"/>
      <c r="D148" s="94"/>
      <c r="E148" s="94"/>
      <c r="F148" s="115"/>
      <c r="G148" s="115"/>
      <c r="H148" s="115"/>
      <c r="I148" s="115"/>
      <c r="J148" s="94"/>
    </row>
    <row r="149" spans="2:10">
      <c r="B149" s="93"/>
      <c r="C149" s="93"/>
      <c r="D149" s="94"/>
      <c r="E149" s="94"/>
      <c r="F149" s="115"/>
      <c r="G149" s="115"/>
      <c r="H149" s="115"/>
      <c r="I149" s="115"/>
      <c r="J149" s="94"/>
    </row>
    <row r="150" spans="2:10">
      <c r="B150" s="93"/>
      <c r="C150" s="93"/>
      <c r="D150" s="94"/>
      <c r="E150" s="94"/>
      <c r="F150" s="115"/>
      <c r="G150" s="115"/>
      <c r="H150" s="115"/>
      <c r="I150" s="115"/>
      <c r="J150" s="94"/>
    </row>
    <row r="151" spans="2:10">
      <c r="B151" s="93"/>
      <c r="C151" s="93"/>
      <c r="D151" s="94"/>
      <c r="E151" s="94"/>
      <c r="F151" s="115"/>
      <c r="G151" s="115"/>
      <c r="H151" s="115"/>
      <c r="I151" s="115"/>
      <c r="J151" s="94"/>
    </row>
    <row r="152" spans="2:10">
      <c r="B152" s="93"/>
      <c r="C152" s="93"/>
      <c r="D152" s="94"/>
      <c r="E152" s="94"/>
      <c r="F152" s="115"/>
      <c r="G152" s="115"/>
      <c r="H152" s="115"/>
      <c r="I152" s="115"/>
      <c r="J152" s="94"/>
    </row>
    <row r="153" spans="2:10">
      <c r="B153" s="93"/>
      <c r="C153" s="93"/>
      <c r="D153" s="94"/>
      <c r="E153" s="94"/>
      <c r="F153" s="115"/>
      <c r="G153" s="115"/>
      <c r="H153" s="115"/>
      <c r="I153" s="115"/>
      <c r="J153" s="94"/>
    </row>
    <row r="154" spans="2:10">
      <c r="B154" s="93"/>
      <c r="C154" s="93"/>
      <c r="D154" s="94"/>
      <c r="E154" s="94"/>
      <c r="F154" s="115"/>
      <c r="G154" s="115"/>
      <c r="H154" s="115"/>
      <c r="I154" s="115"/>
      <c r="J154" s="94"/>
    </row>
    <row r="155" spans="2:10">
      <c r="B155" s="93"/>
      <c r="C155" s="93"/>
      <c r="D155" s="94"/>
      <c r="E155" s="94"/>
      <c r="F155" s="115"/>
      <c r="G155" s="115"/>
      <c r="H155" s="115"/>
      <c r="I155" s="115"/>
      <c r="J155" s="94"/>
    </row>
    <row r="156" spans="2:10">
      <c r="B156" s="93"/>
      <c r="C156" s="93"/>
      <c r="D156" s="94"/>
      <c r="E156" s="94"/>
      <c r="F156" s="115"/>
      <c r="G156" s="115"/>
      <c r="H156" s="115"/>
      <c r="I156" s="115"/>
      <c r="J156" s="94"/>
    </row>
    <row r="157" spans="2:10">
      <c r="B157" s="93"/>
      <c r="C157" s="93"/>
      <c r="D157" s="94"/>
      <c r="E157" s="94"/>
      <c r="F157" s="115"/>
      <c r="G157" s="115"/>
      <c r="H157" s="115"/>
      <c r="I157" s="115"/>
      <c r="J157" s="94"/>
    </row>
    <row r="158" spans="2:10">
      <c r="B158" s="93"/>
      <c r="C158" s="93"/>
      <c r="D158" s="94"/>
      <c r="E158" s="94"/>
      <c r="F158" s="115"/>
      <c r="G158" s="115"/>
      <c r="H158" s="115"/>
      <c r="I158" s="115"/>
      <c r="J158" s="94"/>
    </row>
    <row r="159" spans="2:10">
      <c r="B159" s="93"/>
      <c r="C159" s="93"/>
      <c r="D159" s="94"/>
      <c r="E159" s="94"/>
      <c r="F159" s="115"/>
      <c r="G159" s="115"/>
      <c r="H159" s="115"/>
      <c r="I159" s="115"/>
      <c r="J159" s="94"/>
    </row>
    <row r="160" spans="2:10">
      <c r="B160" s="93"/>
      <c r="C160" s="93"/>
      <c r="D160" s="94"/>
      <c r="E160" s="94"/>
      <c r="F160" s="115"/>
      <c r="G160" s="115"/>
      <c r="H160" s="115"/>
      <c r="I160" s="115"/>
      <c r="J160" s="94"/>
    </row>
    <row r="161" spans="2:10">
      <c r="B161" s="93"/>
      <c r="C161" s="93"/>
      <c r="D161" s="94"/>
      <c r="E161" s="94"/>
      <c r="F161" s="115"/>
      <c r="G161" s="115"/>
      <c r="H161" s="115"/>
      <c r="I161" s="115"/>
      <c r="J161" s="94"/>
    </row>
    <row r="162" spans="2:10">
      <c r="B162" s="93"/>
      <c r="C162" s="93"/>
      <c r="D162" s="94"/>
      <c r="E162" s="94"/>
      <c r="F162" s="115"/>
      <c r="G162" s="115"/>
      <c r="H162" s="115"/>
      <c r="I162" s="115"/>
      <c r="J162" s="94"/>
    </row>
    <row r="163" spans="2:10">
      <c r="B163" s="93"/>
      <c r="C163" s="93"/>
      <c r="D163" s="94"/>
      <c r="E163" s="94"/>
      <c r="F163" s="115"/>
      <c r="G163" s="115"/>
      <c r="H163" s="115"/>
      <c r="I163" s="115"/>
      <c r="J163" s="94"/>
    </row>
    <row r="164" spans="2:10">
      <c r="B164" s="93"/>
      <c r="C164" s="93"/>
      <c r="D164" s="94"/>
      <c r="E164" s="94"/>
      <c r="F164" s="115"/>
      <c r="G164" s="115"/>
      <c r="H164" s="115"/>
      <c r="I164" s="115"/>
      <c r="J164" s="94"/>
    </row>
    <row r="165" spans="2:10">
      <c r="B165" s="93"/>
      <c r="C165" s="93"/>
      <c r="D165" s="94"/>
      <c r="E165" s="94"/>
      <c r="F165" s="115"/>
      <c r="G165" s="115"/>
      <c r="H165" s="115"/>
      <c r="I165" s="115"/>
      <c r="J165" s="94"/>
    </row>
    <row r="166" spans="2:10">
      <c r="B166" s="93"/>
      <c r="C166" s="93"/>
      <c r="D166" s="94"/>
      <c r="E166" s="94"/>
      <c r="F166" s="115"/>
      <c r="G166" s="115"/>
      <c r="H166" s="115"/>
      <c r="I166" s="115"/>
      <c r="J166" s="94"/>
    </row>
    <row r="167" spans="2:10">
      <c r="B167" s="93"/>
      <c r="C167" s="93"/>
      <c r="D167" s="94"/>
      <c r="E167" s="94"/>
      <c r="F167" s="115"/>
      <c r="G167" s="115"/>
      <c r="H167" s="115"/>
      <c r="I167" s="115"/>
      <c r="J167" s="94"/>
    </row>
    <row r="168" spans="2:10">
      <c r="B168" s="93"/>
      <c r="C168" s="93"/>
      <c r="D168" s="94"/>
      <c r="E168" s="94"/>
      <c r="F168" s="115"/>
      <c r="G168" s="115"/>
      <c r="H168" s="115"/>
      <c r="I168" s="115"/>
      <c r="J168" s="94"/>
    </row>
    <row r="169" spans="2:10">
      <c r="B169" s="93"/>
      <c r="C169" s="93"/>
      <c r="D169" s="94"/>
      <c r="E169" s="94"/>
      <c r="F169" s="115"/>
      <c r="G169" s="115"/>
      <c r="H169" s="115"/>
      <c r="I169" s="115"/>
      <c r="J169" s="94"/>
    </row>
    <row r="170" spans="2:10">
      <c r="B170" s="93"/>
      <c r="C170" s="93"/>
      <c r="D170" s="94"/>
      <c r="E170" s="94"/>
      <c r="F170" s="115"/>
      <c r="G170" s="115"/>
      <c r="H170" s="115"/>
      <c r="I170" s="115"/>
      <c r="J170" s="94"/>
    </row>
    <row r="171" spans="2:10">
      <c r="B171" s="93"/>
      <c r="C171" s="93"/>
      <c r="D171" s="94"/>
      <c r="E171" s="94"/>
      <c r="F171" s="115"/>
      <c r="G171" s="115"/>
      <c r="H171" s="115"/>
      <c r="I171" s="115"/>
      <c r="J171" s="94"/>
    </row>
    <row r="172" spans="2:10">
      <c r="B172" s="93"/>
      <c r="C172" s="93"/>
      <c r="D172" s="94"/>
      <c r="E172" s="94"/>
      <c r="F172" s="115"/>
      <c r="G172" s="115"/>
      <c r="H172" s="115"/>
      <c r="I172" s="115"/>
      <c r="J172" s="94"/>
    </row>
    <row r="173" spans="2:10">
      <c r="B173" s="93"/>
      <c r="C173" s="93"/>
      <c r="D173" s="94"/>
      <c r="E173" s="94"/>
      <c r="F173" s="115"/>
      <c r="G173" s="115"/>
      <c r="H173" s="115"/>
      <c r="I173" s="115"/>
      <c r="J173" s="94"/>
    </row>
    <row r="174" spans="2:10">
      <c r="B174" s="93"/>
      <c r="C174" s="93"/>
      <c r="D174" s="94"/>
      <c r="E174" s="94"/>
      <c r="F174" s="115"/>
      <c r="G174" s="115"/>
      <c r="H174" s="115"/>
      <c r="I174" s="115"/>
      <c r="J174" s="94"/>
    </row>
    <row r="175" spans="2:10">
      <c r="B175" s="93"/>
      <c r="C175" s="93"/>
      <c r="D175" s="94"/>
      <c r="E175" s="94"/>
      <c r="F175" s="115"/>
      <c r="G175" s="115"/>
      <c r="H175" s="115"/>
      <c r="I175" s="115"/>
      <c r="J175" s="94"/>
    </row>
    <row r="176" spans="2:10">
      <c r="B176" s="93"/>
      <c r="C176" s="93"/>
      <c r="D176" s="94"/>
      <c r="E176" s="94"/>
      <c r="F176" s="115"/>
      <c r="G176" s="115"/>
      <c r="H176" s="115"/>
      <c r="I176" s="115"/>
      <c r="J176" s="94"/>
    </row>
    <row r="177" spans="2:10">
      <c r="B177" s="93"/>
      <c r="C177" s="93"/>
      <c r="D177" s="94"/>
      <c r="E177" s="94"/>
      <c r="F177" s="115"/>
      <c r="G177" s="115"/>
      <c r="H177" s="115"/>
      <c r="I177" s="115"/>
      <c r="J177" s="94"/>
    </row>
    <row r="178" spans="2:10">
      <c r="B178" s="93"/>
      <c r="C178" s="93"/>
      <c r="D178" s="94"/>
      <c r="E178" s="94"/>
      <c r="F178" s="115"/>
      <c r="G178" s="115"/>
      <c r="H178" s="115"/>
      <c r="I178" s="115"/>
      <c r="J178" s="94"/>
    </row>
    <row r="179" spans="2:10">
      <c r="B179" s="93"/>
      <c r="C179" s="93"/>
      <c r="D179" s="94"/>
      <c r="E179" s="94"/>
      <c r="F179" s="115"/>
      <c r="G179" s="115"/>
      <c r="H179" s="115"/>
      <c r="I179" s="115"/>
      <c r="J179" s="94"/>
    </row>
    <row r="180" spans="2:10">
      <c r="B180" s="93"/>
      <c r="C180" s="93"/>
      <c r="D180" s="94"/>
      <c r="E180" s="94"/>
      <c r="F180" s="115"/>
      <c r="G180" s="115"/>
      <c r="H180" s="115"/>
      <c r="I180" s="115"/>
      <c r="J180" s="94"/>
    </row>
    <row r="181" spans="2:10">
      <c r="B181" s="93"/>
      <c r="C181" s="93"/>
      <c r="D181" s="94"/>
      <c r="E181" s="94"/>
      <c r="F181" s="115"/>
      <c r="G181" s="115"/>
      <c r="H181" s="115"/>
      <c r="I181" s="115"/>
      <c r="J181" s="94"/>
    </row>
    <row r="182" spans="2:10">
      <c r="B182" s="93"/>
      <c r="C182" s="93"/>
      <c r="D182" s="94"/>
      <c r="E182" s="94"/>
      <c r="F182" s="115"/>
      <c r="G182" s="115"/>
      <c r="H182" s="115"/>
      <c r="I182" s="115"/>
      <c r="J182" s="94"/>
    </row>
    <row r="183" spans="2:10">
      <c r="B183" s="93"/>
      <c r="C183" s="93"/>
      <c r="D183" s="94"/>
      <c r="E183" s="94"/>
      <c r="F183" s="115"/>
      <c r="G183" s="115"/>
      <c r="H183" s="115"/>
      <c r="I183" s="115"/>
      <c r="J183" s="94"/>
    </row>
    <row r="184" spans="2:10">
      <c r="B184" s="93"/>
      <c r="C184" s="93"/>
      <c r="D184" s="94"/>
      <c r="E184" s="94"/>
      <c r="F184" s="115"/>
      <c r="G184" s="115"/>
      <c r="H184" s="115"/>
      <c r="I184" s="115"/>
      <c r="J184" s="94"/>
    </row>
    <row r="185" spans="2:10">
      <c r="B185" s="93"/>
      <c r="C185" s="93"/>
      <c r="D185" s="94"/>
      <c r="E185" s="94"/>
      <c r="F185" s="115"/>
      <c r="G185" s="115"/>
      <c r="H185" s="115"/>
      <c r="I185" s="115"/>
      <c r="J185" s="94"/>
    </row>
    <row r="186" spans="2:10">
      <c r="B186" s="93"/>
      <c r="C186" s="93"/>
      <c r="D186" s="94"/>
      <c r="E186" s="94"/>
      <c r="F186" s="115"/>
      <c r="G186" s="115"/>
      <c r="H186" s="115"/>
      <c r="I186" s="115"/>
      <c r="J186" s="94"/>
    </row>
    <row r="187" spans="2:10">
      <c r="B187" s="93"/>
      <c r="C187" s="93"/>
      <c r="D187" s="94"/>
      <c r="E187" s="94"/>
      <c r="F187" s="115"/>
      <c r="G187" s="115"/>
      <c r="H187" s="115"/>
      <c r="I187" s="115"/>
      <c r="J187" s="94"/>
    </row>
    <row r="188" spans="2:10">
      <c r="B188" s="93"/>
      <c r="C188" s="93"/>
      <c r="D188" s="94"/>
      <c r="E188" s="94"/>
      <c r="F188" s="115"/>
      <c r="G188" s="115"/>
      <c r="H188" s="115"/>
      <c r="I188" s="115"/>
      <c r="J188" s="94"/>
    </row>
    <row r="189" spans="2:10">
      <c r="B189" s="93"/>
      <c r="C189" s="93"/>
      <c r="D189" s="94"/>
      <c r="E189" s="94"/>
      <c r="F189" s="115"/>
      <c r="G189" s="115"/>
      <c r="H189" s="115"/>
      <c r="I189" s="115"/>
      <c r="J189" s="94"/>
    </row>
    <row r="190" spans="2:10">
      <c r="B190" s="93"/>
      <c r="C190" s="93"/>
      <c r="D190" s="94"/>
      <c r="E190" s="94"/>
      <c r="F190" s="115"/>
      <c r="G190" s="115"/>
      <c r="H190" s="115"/>
      <c r="I190" s="115"/>
      <c r="J190" s="94"/>
    </row>
    <row r="191" spans="2:10">
      <c r="B191" s="93"/>
      <c r="C191" s="93"/>
      <c r="D191" s="94"/>
      <c r="E191" s="94"/>
      <c r="F191" s="115"/>
      <c r="G191" s="115"/>
      <c r="H191" s="115"/>
      <c r="I191" s="115"/>
      <c r="J191" s="94"/>
    </row>
    <row r="192" spans="2:10">
      <c r="B192" s="93"/>
      <c r="C192" s="93"/>
      <c r="D192" s="94"/>
      <c r="E192" s="94"/>
      <c r="F192" s="115"/>
      <c r="G192" s="115"/>
      <c r="H192" s="115"/>
      <c r="I192" s="115"/>
      <c r="J192" s="94"/>
    </row>
    <row r="193" spans="2:10">
      <c r="B193" s="93"/>
      <c r="C193" s="93"/>
      <c r="D193" s="94"/>
      <c r="E193" s="94"/>
      <c r="F193" s="115"/>
      <c r="G193" s="115"/>
      <c r="H193" s="115"/>
      <c r="I193" s="115"/>
      <c r="J193" s="94"/>
    </row>
    <row r="194" spans="2:10">
      <c r="B194" s="93"/>
      <c r="C194" s="93"/>
      <c r="D194" s="94"/>
      <c r="E194" s="94"/>
      <c r="F194" s="115"/>
      <c r="G194" s="115"/>
      <c r="H194" s="115"/>
      <c r="I194" s="115"/>
      <c r="J194" s="94"/>
    </row>
    <row r="195" spans="2:10">
      <c r="B195" s="93"/>
      <c r="C195" s="93"/>
      <c r="D195" s="94"/>
      <c r="E195" s="94"/>
      <c r="F195" s="115"/>
      <c r="G195" s="115"/>
      <c r="H195" s="115"/>
      <c r="I195" s="115"/>
      <c r="J195" s="94"/>
    </row>
    <row r="196" spans="2:10">
      <c r="B196" s="93"/>
      <c r="C196" s="93"/>
      <c r="D196" s="94"/>
      <c r="E196" s="94"/>
      <c r="F196" s="115"/>
      <c r="G196" s="115"/>
      <c r="H196" s="115"/>
      <c r="I196" s="115"/>
      <c r="J196" s="94"/>
    </row>
    <row r="197" spans="2:10">
      <c r="B197" s="93"/>
      <c r="C197" s="93"/>
      <c r="D197" s="94"/>
      <c r="E197" s="94"/>
      <c r="F197" s="115"/>
      <c r="G197" s="115"/>
      <c r="H197" s="115"/>
      <c r="I197" s="115"/>
      <c r="J197" s="94"/>
    </row>
    <row r="198" spans="2:10">
      <c r="B198" s="93"/>
      <c r="C198" s="93"/>
      <c r="D198" s="94"/>
      <c r="E198" s="94"/>
      <c r="F198" s="115"/>
      <c r="G198" s="115"/>
      <c r="H198" s="115"/>
      <c r="I198" s="115"/>
      <c r="J198" s="94"/>
    </row>
    <row r="199" spans="2:10">
      <c r="B199" s="93"/>
      <c r="C199" s="93"/>
      <c r="D199" s="94"/>
      <c r="E199" s="94"/>
      <c r="F199" s="115"/>
      <c r="G199" s="115"/>
      <c r="H199" s="115"/>
      <c r="I199" s="115"/>
      <c r="J199" s="94"/>
    </row>
    <row r="200" spans="2:10">
      <c r="B200" s="93"/>
      <c r="C200" s="93"/>
      <c r="D200" s="94"/>
      <c r="E200" s="94"/>
      <c r="F200" s="115"/>
      <c r="G200" s="115"/>
      <c r="H200" s="115"/>
      <c r="I200" s="115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  <row r="863" spans="6:9">
      <c r="F863" s="3"/>
      <c r="G863" s="3"/>
      <c r="H863" s="3"/>
      <c r="I863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B1:B9 B121:J1048576 A1:A19 A21:A1048576 K21:XFD1048576 K1:XFD19 B24:B25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39.28515625" style="2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9455</v>
      </c>
    </row>
    <row r="6" spans="2:11" ht="26.25" customHeight="1">
      <c r="B6" s="151" t="s">
        <v>178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6" t="s">
        <v>3147</v>
      </c>
      <c r="C10" s="87"/>
      <c r="D10" s="87"/>
      <c r="E10" s="87"/>
      <c r="F10" s="87"/>
      <c r="G10" s="87"/>
      <c r="H10" s="87"/>
      <c r="I10" s="117">
        <v>0</v>
      </c>
      <c r="J10" s="118">
        <v>0</v>
      </c>
      <c r="K10" s="118">
        <v>0</v>
      </c>
    </row>
    <row r="11" spans="2:11" ht="21" customHeight="1">
      <c r="B11" s="129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9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5"/>
      <c r="E110" s="115"/>
      <c r="F110" s="115"/>
      <c r="G110" s="115"/>
      <c r="H110" s="115"/>
      <c r="I110" s="94"/>
      <c r="J110" s="94"/>
      <c r="K110" s="94"/>
    </row>
    <row r="111" spans="2:11">
      <c r="B111" s="93"/>
      <c r="C111" s="93"/>
      <c r="D111" s="115"/>
      <c r="E111" s="115"/>
      <c r="F111" s="115"/>
      <c r="G111" s="115"/>
      <c r="H111" s="115"/>
      <c r="I111" s="94"/>
      <c r="J111" s="94"/>
      <c r="K111" s="94"/>
    </row>
    <row r="112" spans="2:11">
      <c r="B112" s="93"/>
      <c r="C112" s="93"/>
      <c r="D112" s="115"/>
      <c r="E112" s="115"/>
      <c r="F112" s="115"/>
      <c r="G112" s="115"/>
      <c r="H112" s="115"/>
      <c r="I112" s="94"/>
      <c r="J112" s="94"/>
      <c r="K112" s="94"/>
    </row>
    <row r="113" spans="2:11">
      <c r="B113" s="93"/>
      <c r="C113" s="93"/>
      <c r="D113" s="115"/>
      <c r="E113" s="115"/>
      <c r="F113" s="115"/>
      <c r="G113" s="115"/>
      <c r="H113" s="115"/>
      <c r="I113" s="94"/>
      <c r="J113" s="94"/>
      <c r="K113" s="94"/>
    </row>
    <row r="114" spans="2:11">
      <c r="B114" s="93"/>
      <c r="C114" s="93"/>
      <c r="D114" s="115"/>
      <c r="E114" s="115"/>
      <c r="F114" s="115"/>
      <c r="G114" s="115"/>
      <c r="H114" s="115"/>
      <c r="I114" s="94"/>
      <c r="J114" s="94"/>
      <c r="K114" s="94"/>
    </row>
    <row r="115" spans="2:11">
      <c r="B115" s="93"/>
      <c r="C115" s="93"/>
      <c r="D115" s="115"/>
      <c r="E115" s="115"/>
      <c r="F115" s="115"/>
      <c r="G115" s="115"/>
      <c r="H115" s="115"/>
      <c r="I115" s="94"/>
      <c r="J115" s="94"/>
      <c r="K115" s="94"/>
    </row>
    <row r="116" spans="2:11">
      <c r="B116" s="93"/>
      <c r="C116" s="93"/>
      <c r="D116" s="115"/>
      <c r="E116" s="115"/>
      <c r="F116" s="115"/>
      <c r="G116" s="115"/>
      <c r="H116" s="115"/>
      <c r="I116" s="94"/>
      <c r="J116" s="94"/>
      <c r="K116" s="94"/>
    </row>
    <row r="117" spans="2:11">
      <c r="B117" s="93"/>
      <c r="C117" s="93"/>
      <c r="D117" s="115"/>
      <c r="E117" s="115"/>
      <c r="F117" s="115"/>
      <c r="G117" s="115"/>
      <c r="H117" s="115"/>
      <c r="I117" s="94"/>
      <c r="J117" s="94"/>
      <c r="K117" s="94"/>
    </row>
    <row r="118" spans="2:11">
      <c r="B118" s="93"/>
      <c r="C118" s="93"/>
      <c r="D118" s="115"/>
      <c r="E118" s="115"/>
      <c r="F118" s="115"/>
      <c r="G118" s="115"/>
      <c r="H118" s="115"/>
      <c r="I118" s="94"/>
      <c r="J118" s="94"/>
      <c r="K118" s="94"/>
    </row>
    <row r="119" spans="2:11">
      <c r="B119" s="93"/>
      <c r="C119" s="93"/>
      <c r="D119" s="115"/>
      <c r="E119" s="115"/>
      <c r="F119" s="115"/>
      <c r="G119" s="115"/>
      <c r="H119" s="115"/>
      <c r="I119" s="94"/>
      <c r="J119" s="94"/>
      <c r="K119" s="94"/>
    </row>
    <row r="120" spans="2:11">
      <c r="B120" s="93"/>
      <c r="C120" s="93"/>
      <c r="D120" s="115"/>
      <c r="E120" s="115"/>
      <c r="F120" s="115"/>
      <c r="G120" s="115"/>
      <c r="H120" s="115"/>
      <c r="I120" s="94"/>
      <c r="J120" s="94"/>
      <c r="K120" s="94"/>
    </row>
    <row r="121" spans="2:11">
      <c r="B121" s="93"/>
      <c r="C121" s="93"/>
      <c r="D121" s="115"/>
      <c r="E121" s="115"/>
      <c r="F121" s="115"/>
      <c r="G121" s="115"/>
      <c r="H121" s="115"/>
      <c r="I121" s="94"/>
      <c r="J121" s="94"/>
      <c r="K121" s="94"/>
    </row>
    <row r="122" spans="2:11">
      <c r="B122" s="93"/>
      <c r="C122" s="93"/>
      <c r="D122" s="115"/>
      <c r="E122" s="115"/>
      <c r="F122" s="115"/>
      <c r="G122" s="115"/>
      <c r="H122" s="115"/>
      <c r="I122" s="94"/>
      <c r="J122" s="94"/>
      <c r="K122" s="94"/>
    </row>
    <row r="123" spans="2:11">
      <c r="B123" s="93"/>
      <c r="C123" s="93"/>
      <c r="D123" s="115"/>
      <c r="E123" s="115"/>
      <c r="F123" s="115"/>
      <c r="G123" s="115"/>
      <c r="H123" s="115"/>
      <c r="I123" s="94"/>
      <c r="J123" s="94"/>
      <c r="K123" s="94"/>
    </row>
    <row r="124" spans="2:11">
      <c r="B124" s="93"/>
      <c r="C124" s="93"/>
      <c r="D124" s="115"/>
      <c r="E124" s="115"/>
      <c r="F124" s="115"/>
      <c r="G124" s="115"/>
      <c r="H124" s="115"/>
      <c r="I124" s="94"/>
      <c r="J124" s="94"/>
      <c r="K124" s="94"/>
    </row>
    <row r="125" spans="2:11">
      <c r="B125" s="93"/>
      <c r="C125" s="93"/>
      <c r="D125" s="115"/>
      <c r="E125" s="115"/>
      <c r="F125" s="115"/>
      <c r="G125" s="115"/>
      <c r="H125" s="115"/>
      <c r="I125" s="94"/>
      <c r="J125" s="94"/>
      <c r="K125" s="94"/>
    </row>
    <row r="126" spans="2:11">
      <c r="B126" s="93"/>
      <c r="C126" s="93"/>
      <c r="D126" s="115"/>
      <c r="E126" s="115"/>
      <c r="F126" s="115"/>
      <c r="G126" s="115"/>
      <c r="H126" s="115"/>
      <c r="I126" s="94"/>
      <c r="J126" s="94"/>
      <c r="K126" s="94"/>
    </row>
    <row r="127" spans="2:11">
      <c r="B127" s="93"/>
      <c r="C127" s="93"/>
      <c r="D127" s="115"/>
      <c r="E127" s="115"/>
      <c r="F127" s="115"/>
      <c r="G127" s="115"/>
      <c r="H127" s="115"/>
      <c r="I127" s="94"/>
      <c r="J127" s="94"/>
      <c r="K127" s="94"/>
    </row>
    <row r="128" spans="2:11">
      <c r="B128" s="93"/>
      <c r="C128" s="93"/>
      <c r="D128" s="115"/>
      <c r="E128" s="115"/>
      <c r="F128" s="115"/>
      <c r="G128" s="115"/>
      <c r="H128" s="115"/>
      <c r="I128" s="94"/>
      <c r="J128" s="94"/>
      <c r="K128" s="94"/>
    </row>
    <row r="129" spans="2:11">
      <c r="B129" s="93"/>
      <c r="C129" s="93"/>
      <c r="D129" s="115"/>
      <c r="E129" s="115"/>
      <c r="F129" s="115"/>
      <c r="G129" s="115"/>
      <c r="H129" s="115"/>
      <c r="I129" s="94"/>
      <c r="J129" s="94"/>
      <c r="K129" s="94"/>
    </row>
    <row r="130" spans="2:11">
      <c r="B130" s="93"/>
      <c r="C130" s="93"/>
      <c r="D130" s="115"/>
      <c r="E130" s="115"/>
      <c r="F130" s="115"/>
      <c r="G130" s="115"/>
      <c r="H130" s="115"/>
      <c r="I130" s="94"/>
      <c r="J130" s="94"/>
      <c r="K130" s="94"/>
    </row>
    <row r="131" spans="2:11">
      <c r="B131" s="93"/>
      <c r="C131" s="93"/>
      <c r="D131" s="115"/>
      <c r="E131" s="115"/>
      <c r="F131" s="115"/>
      <c r="G131" s="115"/>
      <c r="H131" s="115"/>
      <c r="I131" s="94"/>
      <c r="J131" s="94"/>
      <c r="K131" s="94"/>
    </row>
    <row r="132" spans="2:11">
      <c r="B132" s="93"/>
      <c r="C132" s="93"/>
      <c r="D132" s="115"/>
      <c r="E132" s="115"/>
      <c r="F132" s="115"/>
      <c r="G132" s="115"/>
      <c r="H132" s="115"/>
      <c r="I132" s="94"/>
      <c r="J132" s="94"/>
      <c r="K132" s="94"/>
    </row>
    <row r="133" spans="2:11">
      <c r="B133" s="93"/>
      <c r="C133" s="93"/>
      <c r="D133" s="115"/>
      <c r="E133" s="115"/>
      <c r="F133" s="115"/>
      <c r="G133" s="115"/>
      <c r="H133" s="115"/>
      <c r="I133" s="94"/>
      <c r="J133" s="94"/>
      <c r="K133" s="94"/>
    </row>
    <row r="134" spans="2:11">
      <c r="B134" s="93"/>
      <c r="C134" s="93"/>
      <c r="D134" s="115"/>
      <c r="E134" s="115"/>
      <c r="F134" s="115"/>
      <c r="G134" s="115"/>
      <c r="H134" s="115"/>
      <c r="I134" s="94"/>
      <c r="J134" s="94"/>
      <c r="K134" s="94"/>
    </row>
    <row r="135" spans="2:11">
      <c r="B135" s="93"/>
      <c r="C135" s="93"/>
      <c r="D135" s="115"/>
      <c r="E135" s="115"/>
      <c r="F135" s="115"/>
      <c r="G135" s="115"/>
      <c r="H135" s="115"/>
      <c r="I135" s="94"/>
      <c r="J135" s="94"/>
      <c r="K135" s="94"/>
    </row>
    <row r="136" spans="2:11">
      <c r="B136" s="93"/>
      <c r="C136" s="93"/>
      <c r="D136" s="115"/>
      <c r="E136" s="115"/>
      <c r="F136" s="115"/>
      <c r="G136" s="115"/>
      <c r="H136" s="115"/>
      <c r="I136" s="94"/>
      <c r="J136" s="94"/>
      <c r="K136" s="94"/>
    </row>
    <row r="137" spans="2:11">
      <c r="B137" s="93"/>
      <c r="C137" s="93"/>
      <c r="D137" s="115"/>
      <c r="E137" s="115"/>
      <c r="F137" s="115"/>
      <c r="G137" s="115"/>
      <c r="H137" s="115"/>
      <c r="I137" s="94"/>
      <c r="J137" s="94"/>
      <c r="K137" s="94"/>
    </row>
    <row r="138" spans="2:11">
      <c r="B138" s="93"/>
      <c r="C138" s="93"/>
      <c r="D138" s="115"/>
      <c r="E138" s="115"/>
      <c r="F138" s="115"/>
      <c r="G138" s="115"/>
      <c r="H138" s="115"/>
      <c r="I138" s="94"/>
      <c r="J138" s="94"/>
      <c r="K138" s="94"/>
    </row>
    <row r="139" spans="2:11">
      <c r="B139" s="93"/>
      <c r="C139" s="93"/>
      <c r="D139" s="115"/>
      <c r="E139" s="115"/>
      <c r="F139" s="115"/>
      <c r="G139" s="115"/>
      <c r="H139" s="115"/>
      <c r="I139" s="94"/>
      <c r="J139" s="94"/>
      <c r="K139" s="94"/>
    </row>
    <row r="140" spans="2:11">
      <c r="B140" s="93"/>
      <c r="C140" s="93"/>
      <c r="D140" s="115"/>
      <c r="E140" s="115"/>
      <c r="F140" s="115"/>
      <c r="G140" s="115"/>
      <c r="H140" s="115"/>
      <c r="I140" s="94"/>
      <c r="J140" s="94"/>
      <c r="K140" s="94"/>
    </row>
    <row r="141" spans="2:11">
      <c r="B141" s="93"/>
      <c r="C141" s="93"/>
      <c r="D141" s="115"/>
      <c r="E141" s="115"/>
      <c r="F141" s="115"/>
      <c r="G141" s="115"/>
      <c r="H141" s="115"/>
      <c r="I141" s="94"/>
      <c r="J141" s="94"/>
      <c r="K141" s="94"/>
    </row>
    <row r="142" spans="2:11">
      <c r="B142" s="93"/>
      <c r="C142" s="93"/>
      <c r="D142" s="115"/>
      <c r="E142" s="115"/>
      <c r="F142" s="115"/>
      <c r="G142" s="115"/>
      <c r="H142" s="115"/>
      <c r="I142" s="94"/>
      <c r="J142" s="94"/>
      <c r="K142" s="94"/>
    </row>
    <row r="143" spans="2:11">
      <c r="B143" s="93"/>
      <c r="C143" s="93"/>
      <c r="D143" s="115"/>
      <c r="E143" s="115"/>
      <c r="F143" s="115"/>
      <c r="G143" s="115"/>
      <c r="H143" s="115"/>
      <c r="I143" s="94"/>
      <c r="J143" s="94"/>
      <c r="K143" s="94"/>
    </row>
    <row r="144" spans="2:11">
      <c r="B144" s="93"/>
      <c r="C144" s="93"/>
      <c r="D144" s="115"/>
      <c r="E144" s="115"/>
      <c r="F144" s="115"/>
      <c r="G144" s="115"/>
      <c r="H144" s="115"/>
      <c r="I144" s="94"/>
      <c r="J144" s="94"/>
      <c r="K144" s="94"/>
    </row>
    <row r="145" spans="2:11">
      <c r="B145" s="93"/>
      <c r="C145" s="93"/>
      <c r="D145" s="115"/>
      <c r="E145" s="115"/>
      <c r="F145" s="115"/>
      <c r="G145" s="115"/>
      <c r="H145" s="115"/>
      <c r="I145" s="94"/>
      <c r="J145" s="94"/>
      <c r="K145" s="94"/>
    </row>
    <row r="146" spans="2:11">
      <c r="B146" s="93"/>
      <c r="C146" s="93"/>
      <c r="D146" s="115"/>
      <c r="E146" s="115"/>
      <c r="F146" s="115"/>
      <c r="G146" s="115"/>
      <c r="H146" s="115"/>
      <c r="I146" s="94"/>
      <c r="J146" s="94"/>
      <c r="K146" s="94"/>
    </row>
    <row r="147" spans="2:11">
      <c r="B147" s="93"/>
      <c r="C147" s="93"/>
      <c r="D147" s="115"/>
      <c r="E147" s="115"/>
      <c r="F147" s="115"/>
      <c r="G147" s="115"/>
      <c r="H147" s="115"/>
      <c r="I147" s="94"/>
      <c r="J147" s="94"/>
      <c r="K147" s="94"/>
    </row>
    <row r="148" spans="2:11">
      <c r="B148" s="93"/>
      <c r="C148" s="93"/>
      <c r="D148" s="115"/>
      <c r="E148" s="115"/>
      <c r="F148" s="115"/>
      <c r="G148" s="115"/>
      <c r="H148" s="115"/>
      <c r="I148" s="94"/>
      <c r="J148" s="94"/>
      <c r="K148" s="94"/>
    </row>
    <row r="149" spans="2:11">
      <c r="B149" s="93"/>
      <c r="C149" s="93"/>
      <c r="D149" s="115"/>
      <c r="E149" s="115"/>
      <c r="F149" s="115"/>
      <c r="G149" s="115"/>
      <c r="H149" s="115"/>
      <c r="I149" s="94"/>
      <c r="J149" s="94"/>
      <c r="K149" s="94"/>
    </row>
    <row r="150" spans="2:11">
      <c r="B150" s="93"/>
      <c r="C150" s="93"/>
      <c r="D150" s="115"/>
      <c r="E150" s="115"/>
      <c r="F150" s="115"/>
      <c r="G150" s="115"/>
      <c r="H150" s="115"/>
      <c r="I150" s="94"/>
      <c r="J150" s="94"/>
      <c r="K150" s="94"/>
    </row>
    <row r="151" spans="2:11">
      <c r="B151" s="93"/>
      <c r="C151" s="93"/>
      <c r="D151" s="115"/>
      <c r="E151" s="115"/>
      <c r="F151" s="115"/>
      <c r="G151" s="115"/>
      <c r="H151" s="115"/>
      <c r="I151" s="94"/>
      <c r="J151" s="94"/>
      <c r="K151" s="94"/>
    </row>
    <row r="152" spans="2:11">
      <c r="B152" s="93"/>
      <c r="C152" s="93"/>
      <c r="D152" s="115"/>
      <c r="E152" s="115"/>
      <c r="F152" s="115"/>
      <c r="G152" s="115"/>
      <c r="H152" s="115"/>
      <c r="I152" s="94"/>
      <c r="J152" s="94"/>
      <c r="K152" s="94"/>
    </row>
    <row r="153" spans="2:11">
      <c r="B153" s="93"/>
      <c r="C153" s="93"/>
      <c r="D153" s="115"/>
      <c r="E153" s="115"/>
      <c r="F153" s="115"/>
      <c r="G153" s="115"/>
      <c r="H153" s="115"/>
      <c r="I153" s="94"/>
      <c r="J153" s="94"/>
      <c r="K153" s="94"/>
    </row>
    <row r="154" spans="2:11">
      <c r="B154" s="93"/>
      <c r="C154" s="93"/>
      <c r="D154" s="115"/>
      <c r="E154" s="115"/>
      <c r="F154" s="115"/>
      <c r="G154" s="115"/>
      <c r="H154" s="115"/>
      <c r="I154" s="94"/>
      <c r="J154" s="94"/>
      <c r="K154" s="94"/>
    </row>
    <row r="155" spans="2:11">
      <c r="B155" s="93"/>
      <c r="C155" s="93"/>
      <c r="D155" s="115"/>
      <c r="E155" s="115"/>
      <c r="F155" s="115"/>
      <c r="G155" s="115"/>
      <c r="H155" s="115"/>
      <c r="I155" s="94"/>
      <c r="J155" s="94"/>
      <c r="K155" s="94"/>
    </row>
    <row r="156" spans="2:11">
      <c r="B156" s="93"/>
      <c r="C156" s="93"/>
      <c r="D156" s="115"/>
      <c r="E156" s="115"/>
      <c r="F156" s="115"/>
      <c r="G156" s="115"/>
      <c r="H156" s="115"/>
      <c r="I156" s="94"/>
      <c r="J156" s="94"/>
      <c r="K156" s="94"/>
    </row>
    <row r="157" spans="2:11">
      <c r="B157" s="93"/>
      <c r="C157" s="93"/>
      <c r="D157" s="115"/>
      <c r="E157" s="115"/>
      <c r="F157" s="115"/>
      <c r="G157" s="115"/>
      <c r="H157" s="115"/>
      <c r="I157" s="94"/>
      <c r="J157" s="94"/>
      <c r="K157" s="94"/>
    </row>
    <row r="158" spans="2:11">
      <c r="B158" s="93"/>
      <c r="C158" s="93"/>
      <c r="D158" s="115"/>
      <c r="E158" s="115"/>
      <c r="F158" s="115"/>
      <c r="G158" s="115"/>
      <c r="H158" s="115"/>
      <c r="I158" s="94"/>
      <c r="J158" s="94"/>
      <c r="K158" s="94"/>
    </row>
    <row r="159" spans="2:11">
      <c r="B159" s="93"/>
      <c r="C159" s="93"/>
      <c r="D159" s="115"/>
      <c r="E159" s="115"/>
      <c r="F159" s="115"/>
      <c r="G159" s="115"/>
      <c r="H159" s="115"/>
      <c r="I159" s="94"/>
      <c r="J159" s="94"/>
      <c r="K159" s="94"/>
    </row>
    <row r="160" spans="2:11">
      <c r="B160" s="93"/>
      <c r="C160" s="93"/>
      <c r="D160" s="115"/>
      <c r="E160" s="115"/>
      <c r="F160" s="115"/>
      <c r="G160" s="115"/>
      <c r="H160" s="115"/>
      <c r="I160" s="94"/>
      <c r="J160" s="94"/>
      <c r="K160" s="94"/>
    </row>
    <row r="161" spans="2:11">
      <c r="B161" s="93"/>
      <c r="C161" s="93"/>
      <c r="D161" s="115"/>
      <c r="E161" s="115"/>
      <c r="F161" s="115"/>
      <c r="G161" s="115"/>
      <c r="H161" s="115"/>
      <c r="I161" s="94"/>
      <c r="J161" s="94"/>
      <c r="K161" s="94"/>
    </row>
    <row r="162" spans="2:11">
      <c r="B162" s="93"/>
      <c r="C162" s="93"/>
      <c r="D162" s="115"/>
      <c r="E162" s="115"/>
      <c r="F162" s="115"/>
      <c r="G162" s="115"/>
      <c r="H162" s="115"/>
      <c r="I162" s="94"/>
      <c r="J162" s="94"/>
      <c r="K162" s="94"/>
    </row>
    <row r="163" spans="2:11">
      <c r="B163" s="93"/>
      <c r="C163" s="93"/>
      <c r="D163" s="115"/>
      <c r="E163" s="115"/>
      <c r="F163" s="115"/>
      <c r="G163" s="115"/>
      <c r="H163" s="115"/>
      <c r="I163" s="94"/>
      <c r="J163" s="94"/>
      <c r="K163" s="94"/>
    </row>
    <row r="164" spans="2:11">
      <c r="B164" s="93"/>
      <c r="C164" s="93"/>
      <c r="D164" s="115"/>
      <c r="E164" s="115"/>
      <c r="F164" s="115"/>
      <c r="G164" s="115"/>
      <c r="H164" s="115"/>
      <c r="I164" s="94"/>
      <c r="J164" s="94"/>
      <c r="K164" s="94"/>
    </row>
    <row r="165" spans="2:11">
      <c r="B165" s="93"/>
      <c r="C165" s="93"/>
      <c r="D165" s="115"/>
      <c r="E165" s="115"/>
      <c r="F165" s="115"/>
      <c r="G165" s="115"/>
      <c r="H165" s="115"/>
      <c r="I165" s="94"/>
      <c r="J165" s="94"/>
      <c r="K165" s="94"/>
    </row>
    <row r="166" spans="2:11">
      <c r="B166" s="93"/>
      <c r="C166" s="93"/>
      <c r="D166" s="115"/>
      <c r="E166" s="115"/>
      <c r="F166" s="115"/>
      <c r="G166" s="115"/>
      <c r="H166" s="115"/>
      <c r="I166" s="94"/>
      <c r="J166" s="94"/>
      <c r="K166" s="94"/>
    </row>
    <row r="167" spans="2:11">
      <c r="B167" s="93"/>
      <c r="C167" s="93"/>
      <c r="D167" s="115"/>
      <c r="E167" s="115"/>
      <c r="F167" s="115"/>
      <c r="G167" s="115"/>
      <c r="H167" s="115"/>
      <c r="I167" s="94"/>
      <c r="J167" s="94"/>
      <c r="K167" s="94"/>
    </row>
    <row r="168" spans="2:11">
      <c r="B168" s="93"/>
      <c r="C168" s="93"/>
      <c r="D168" s="115"/>
      <c r="E168" s="115"/>
      <c r="F168" s="115"/>
      <c r="G168" s="115"/>
      <c r="H168" s="115"/>
      <c r="I168" s="94"/>
      <c r="J168" s="94"/>
      <c r="K168" s="94"/>
    </row>
    <row r="169" spans="2:11">
      <c r="B169" s="93"/>
      <c r="C169" s="93"/>
      <c r="D169" s="115"/>
      <c r="E169" s="115"/>
      <c r="F169" s="115"/>
      <c r="G169" s="115"/>
      <c r="H169" s="115"/>
      <c r="I169" s="94"/>
      <c r="J169" s="94"/>
      <c r="K169" s="94"/>
    </row>
    <row r="170" spans="2:11">
      <c r="B170" s="93"/>
      <c r="C170" s="93"/>
      <c r="D170" s="115"/>
      <c r="E170" s="115"/>
      <c r="F170" s="115"/>
      <c r="G170" s="115"/>
      <c r="H170" s="115"/>
      <c r="I170" s="94"/>
      <c r="J170" s="94"/>
      <c r="K170" s="94"/>
    </row>
    <row r="171" spans="2:11">
      <c r="B171" s="93"/>
      <c r="C171" s="93"/>
      <c r="D171" s="115"/>
      <c r="E171" s="115"/>
      <c r="F171" s="115"/>
      <c r="G171" s="115"/>
      <c r="H171" s="115"/>
      <c r="I171" s="94"/>
      <c r="J171" s="94"/>
      <c r="K171" s="94"/>
    </row>
    <row r="172" spans="2:11">
      <c r="B172" s="93"/>
      <c r="C172" s="93"/>
      <c r="D172" s="115"/>
      <c r="E172" s="115"/>
      <c r="F172" s="115"/>
      <c r="G172" s="115"/>
      <c r="H172" s="115"/>
      <c r="I172" s="94"/>
      <c r="J172" s="94"/>
      <c r="K172" s="94"/>
    </row>
    <row r="173" spans="2:11">
      <c r="B173" s="93"/>
      <c r="C173" s="93"/>
      <c r="D173" s="115"/>
      <c r="E173" s="115"/>
      <c r="F173" s="115"/>
      <c r="G173" s="115"/>
      <c r="H173" s="115"/>
      <c r="I173" s="94"/>
      <c r="J173" s="94"/>
      <c r="K173" s="94"/>
    </row>
    <row r="174" spans="2:11">
      <c r="B174" s="93"/>
      <c r="C174" s="93"/>
      <c r="D174" s="115"/>
      <c r="E174" s="115"/>
      <c r="F174" s="115"/>
      <c r="G174" s="115"/>
      <c r="H174" s="115"/>
      <c r="I174" s="94"/>
      <c r="J174" s="94"/>
      <c r="K174" s="94"/>
    </row>
    <row r="175" spans="2:11">
      <c r="B175" s="93"/>
      <c r="C175" s="93"/>
      <c r="D175" s="115"/>
      <c r="E175" s="115"/>
      <c r="F175" s="115"/>
      <c r="G175" s="115"/>
      <c r="H175" s="115"/>
      <c r="I175" s="94"/>
      <c r="J175" s="94"/>
      <c r="K175" s="94"/>
    </row>
    <row r="176" spans="2:11">
      <c r="B176" s="93"/>
      <c r="C176" s="93"/>
      <c r="D176" s="115"/>
      <c r="E176" s="115"/>
      <c r="F176" s="115"/>
      <c r="G176" s="115"/>
      <c r="H176" s="115"/>
      <c r="I176" s="94"/>
      <c r="J176" s="94"/>
      <c r="K176" s="94"/>
    </row>
    <row r="177" spans="2:11">
      <c r="B177" s="93"/>
      <c r="C177" s="93"/>
      <c r="D177" s="115"/>
      <c r="E177" s="115"/>
      <c r="F177" s="115"/>
      <c r="G177" s="115"/>
      <c r="H177" s="115"/>
      <c r="I177" s="94"/>
      <c r="J177" s="94"/>
      <c r="K177" s="94"/>
    </row>
    <row r="178" spans="2:11">
      <c r="B178" s="93"/>
      <c r="C178" s="93"/>
      <c r="D178" s="115"/>
      <c r="E178" s="115"/>
      <c r="F178" s="115"/>
      <c r="G178" s="115"/>
      <c r="H178" s="115"/>
      <c r="I178" s="94"/>
      <c r="J178" s="94"/>
      <c r="K178" s="94"/>
    </row>
    <row r="179" spans="2:11">
      <c r="B179" s="93"/>
      <c r="C179" s="93"/>
      <c r="D179" s="115"/>
      <c r="E179" s="115"/>
      <c r="F179" s="115"/>
      <c r="G179" s="115"/>
      <c r="H179" s="115"/>
      <c r="I179" s="94"/>
      <c r="J179" s="94"/>
      <c r="K179" s="94"/>
    </row>
    <row r="180" spans="2:11">
      <c r="B180" s="93"/>
      <c r="C180" s="93"/>
      <c r="D180" s="115"/>
      <c r="E180" s="115"/>
      <c r="F180" s="115"/>
      <c r="G180" s="115"/>
      <c r="H180" s="115"/>
      <c r="I180" s="94"/>
      <c r="J180" s="94"/>
      <c r="K180" s="94"/>
    </row>
    <row r="181" spans="2:11">
      <c r="B181" s="93"/>
      <c r="C181" s="93"/>
      <c r="D181" s="115"/>
      <c r="E181" s="115"/>
      <c r="F181" s="115"/>
      <c r="G181" s="115"/>
      <c r="H181" s="115"/>
      <c r="I181" s="94"/>
      <c r="J181" s="94"/>
      <c r="K181" s="94"/>
    </row>
    <row r="182" spans="2:11">
      <c r="B182" s="93"/>
      <c r="C182" s="93"/>
      <c r="D182" s="115"/>
      <c r="E182" s="115"/>
      <c r="F182" s="115"/>
      <c r="G182" s="115"/>
      <c r="H182" s="115"/>
      <c r="I182" s="94"/>
      <c r="J182" s="94"/>
      <c r="K182" s="94"/>
    </row>
    <row r="183" spans="2:11">
      <c r="B183" s="93"/>
      <c r="C183" s="93"/>
      <c r="D183" s="115"/>
      <c r="E183" s="115"/>
      <c r="F183" s="115"/>
      <c r="G183" s="115"/>
      <c r="H183" s="115"/>
      <c r="I183" s="94"/>
      <c r="J183" s="94"/>
      <c r="K183" s="94"/>
    </row>
    <row r="184" spans="2:11">
      <c r="B184" s="93"/>
      <c r="C184" s="93"/>
      <c r="D184" s="115"/>
      <c r="E184" s="115"/>
      <c r="F184" s="115"/>
      <c r="G184" s="115"/>
      <c r="H184" s="115"/>
      <c r="I184" s="94"/>
      <c r="J184" s="94"/>
      <c r="K184" s="94"/>
    </row>
    <row r="185" spans="2:11">
      <c r="B185" s="93"/>
      <c r="C185" s="93"/>
      <c r="D185" s="115"/>
      <c r="E185" s="115"/>
      <c r="F185" s="115"/>
      <c r="G185" s="115"/>
      <c r="H185" s="115"/>
      <c r="I185" s="94"/>
      <c r="J185" s="94"/>
      <c r="K185" s="94"/>
    </row>
    <row r="186" spans="2:11">
      <c r="B186" s="93"/>
      <c r="C186" s="93"/>
      <c r="D186" s="115"/>
      <c r="E186" s="115"/>
      <c r="F186" s="115"/>
      <c r="G186" s="115"/>
      <c r="H186" s="115"/>
      <c r="I186" s="94"/>
      <c r="J186" s="94"/>
      <c r="K186" s="94"/>
    </row>
    <row r="187" spans="2:11">
      <c r="B187" s="93"/>
      <c r="C187" s="93"/>
      <c r="D187" s="115"/>
      <c r="E187" s="115"/>
      <c r="F187" s="115"/>
      <c r="G187" s="115"/>
      <c r="H187" s="115"/>
      <c r="I187" s="94"/>
      <c r="J187" s="94"/>
      <c r="K187" s="94"/>
    </row>
    <row r="188" spans="2:11">
      <c r="B188" s="93"/>
      <c r="C188" s="93"/>
      <c r="D188" s="115"/>
      <c r="E188" s="115"/>
      <c r="F188" s="115"/>
      <c r="G188" s="115"/>
      <c r="H188" s="115"/>
      <c r="I188" s="94"/>
      <c r="J188" s="94"/>
      <c r="K188" s="94"/>
    </row>
    <row r="189" spans="2:11">
      <c r="B189" s="93"/>
      <c r="C189" s="93"/>
      <c r="D189" s="115"/>
      <c r="E189" s="115"/>
      <c r="F189" s="115"/>
      <c r="G189" s="115"/>
      <c r="H189" s="115"/>
      <c r="I189" s="94"/>
      <c r="J189" s="94"/>
      <c r="K189" s="94"/>
    </row>
    <row r="190" spans="2:11">
      <c r="B190" s="93"/>
      <c r="C190" s="93"/>
      <c r="D190" s="115"/>
      <c r="E190" s="115"/>
      <c r="F190" s="115"/>
      <c r="G190" s="115"/>
      <c r="H190" s="115"/>
      <c r="I190" s="94"/>
      <c r="J190" s="94"/>
      <c r="K190" s="94"/>
    </row>
    <row r="191" spans="2:11">
      <c r="B191" s="93"/>
      <c r="C191" s="93"/>
      <c r="D191" s="115"/>
      <c r="E191" s="115"/>
      <c r="F191" s="115"/>
      <c r="G191" s="115"/>
      <c r="H191" s="115"/>
      <c r="I191" s="94"/>
      <c r="J191" s="94"/>
      <c r="K191" s="94"/>
    </row>
    <row r="192" spans="2:11">
      <c r="B192" s="93"/>
      <c r="C192" s="93"/>
      <c r="D192" s="115"/>
      <c r="E192" s="115"/>
      <c r="F192" s="115"/>
      <c r="G192" s="115"/>
      <c r="H192" s="115"/>
      <c r="I192" s="94"/>
      <c r="J192" s="94"/>
      <c r="K192" s="94"/>
    </row>
    <row r="193" spans="2:11">
      <c r="B193" s="93"/>
      <c r="C193" s="93"/>
      <c r="D193" s="115"/>
      <c r="E193" s="115"/>
      <c r="F193" s="115"/>
      <c r="G193" s="115"/>
      <c r="H193" s="115"/>
      <c r="I193" s="94"/>
      <c r="J193" s="94"/>
      <c r="K193" s="94"/>
    </row>
    <row r="194" spans="2:11">
      <c r="B194" s="93"/>
      <c r="C194" s="93"/>
      <c r="D194" s="115"/>
      <c r="E194" s="115"/>
      <c r="F194" s="115"/>
      <c r="G194" s="115"/>
      <c r="H194" s="115"/>
      <c r="I194" s="94"/>
      <c r="J194" s="94"/>
      <c r="K194" s="94"/>
    </row>
    <row r="195" spans="2:11">
      <c r="B195" s="93"/>
      <c r="C195" s="93"/>
      <c r="D195" s="115"/>
      <c r="E195" s="115"/>
      <c r="F195" s="115"/>
      <c r="G195" s="115"/>
      <c r="H195" s="115"/>
      <c r="I195" s="94"/>
      <c r="J195" s="94"/>
      <c r="K195" s="94"/>
    </row>
    <row r="196" spans="2:11">
      <c r="B196" s="93"/>
      <c r="C196" s="93"/>
      <c r="D196" s="115"/>
      <c r="E196" s="115"/>
      <c r="F196" s="115"/>
      <c r="G196" s="115"/>
      <c r="H196" s="115"/>
      <c r="I196" s="94"/>
      <c r="J196" s="94"/>
      <c r="K196" s="94"/>
    </row>
    <row r="197" spans="2:11">
      <c r="B197" s="93"/>
      <c r="C197" s="93"/>
      <c r="D197" s="115"/>
      <c r="E197" s="115"/>
      <c r="F197" s="115"/>
      <c r="G197" s="115"/>
      <c r="H197" s="115"/>
      <c r="I197" s="94"/>
      <c r="J197" s="94"/>
      <c r="K197" s="94"/>
    </row>
    <row r="198" spans="2:11">
      <c r="B198" s="93"/>
      <c r="C198" s="93"/>
      <c r="D198" s="115"/>
      <c r="E198" s="115"/>
      <c r="F198" s="115"/>
      <c r="G198" s="115"/>
      <c r="H198" s="115"/>
      <c r="I198" s="94"/>
      <c r="J198" s="94"/>
      <c r="K198" s="94"/>
    </row>
    <row r="199" spans="2:11">
      <c r="B199" s="93"/>
      <c r="C199" s="93"/>
      <c r="D199" s="115"/>
      <c r="E199" s="115"/>
      <c r="F199" s="115"/>
      <c r="G199" s="115"/>
      <c r="H199" s="115"/>
      <c r="I199" s="94"/>
      <c r="J199" s="94"/>
      <c r="K199" s="94"/>
    </row>
    <row r="200" spans="2:11">
      <c r="B200" s="93"/>
      <c r="C200" s="93"/>
      <c r="D200" s="115"/>
      <c r="E200" s="115"/>
      <c r="F200" s="115"/>
      <c r="G200" s="115"/>
      <c r="H200" s="115"/>
      <c r="I200" s="94"/>
      <c r="J200" s="94"/>
      <c r="K200" s="94"/>
    </row>
    <row r="201" spans="2:11">
      <c r="B201" s="93"/>
      <c r="C201" s="93"/>
      <c r="D201" s="115"/>
      <c r="E201" s="115"/>
      <c r="F201" s="115"/>
      <c r="G201" s="115"/>
      <c r="H201" s="115"/>
      <c r="I201" s="94"/>
      <c r="J201" s="94"/>
      <c r="K201" s="94"/>
    </row>
    <row r="202" spans="2:11">
      <c r="B202" s="93"/>
      <c r="C202" s="93"/>
      <c r="D202" s="115"/>
      <c r="E202" s="115"/>
      <c r="F202" s="115"/>
      <c r="G202" s="115"/>
      <c r="H202" s="115"/>
      <c r="I202" s="94"/>
      <c r="J202" s="94"/>
      <c r="K202" s="94"/>
    </row>
    <row r="203" spans="2:11">
      <c r="B203" s="93"/>
      <c r="C203" s="93"/>
      <c r="D203" s="115"/>
      <c r="E203" s="115"/>
      <c r="F203" s="115"/>
      <c r="G203" s="115"/>
      <c r="H203" s="115"/>
      <c r="I203" s="94"/>
      <c r="J203" s="94"/>
      <c r="K203" s="94"/>
    </row>
    <row r="204" spans="2:11">
      <c r="B204" s="93"/>
      <c r="C204" s="93"/>
      <c r="D204" s="115"/>
      <c r="E204" s="115"/>
      <c r="F204" s="115"/>
      <c r="G204" s="115"/>
      <c r="H204" s="115"/>
      <c r="I204" s="94"/>
      <c r="J204" s="94"/>
      <c r="K204" s="94"/>
    </row>
    <row r="205" spans="2:11">
      <c r="B205" s="93"/>
      <c r="C205" s="93"/>
      <c r="D205" s="115"/>
      <c r="E205" s="115"/>
      <c r="F205" s="115"/>
      <c r="G205" s="115"/>
      <c r="H205" s="115"/>
      <c r="I205" s="94"/>
      <c r="J205" s="94"/>
      <c r="K205" s="94"/>
    </row>
    <row r="206" spans="2:11">
      <c r="B206" s="93"/>
      <c r="C206" s="93"/>
      <c r="D206" s="115"/>
      <c r="E206" s="115"/>
      <c r="F206" s="115"/>
      <c r="G206" s="115"/>
      <c r="H206" s="115"/>
      <c r="I206" s="94"/>
      <c r="J206" s="94"/>
      <c r="K206" s="94"/>
    </row>
    <row r="207" spans="2:11">
      <c r="B207" s="93"/>
      <c r="C207" s="93"/>
      <c r="D207" s="115"/>
      <c r="E207" s="115"/>
      <c r="F207" s="115"/>
      <c r="G207" s="115"/>
      <c r="H207" s="115"/>
      <c r="I207" s="94"/>
      <c r="J207" s="94"/>
      <c r="K207" s="94"/>
    </row>
    <row r="208" spans="2:11">
      <c r="B208" s="93"/>
      <c r="C208" s="93"/>
      <c r="D208" s="115"/>
      <c r="E208" s="115"/>
      <c r="F208" s="115"/>
      <c r="G208" s="115"/>
      <c r="H208" s="115"/>
      <c r="I208" s="94"/>
      <c r="J208" s="94"/>
      <c r="K208" s="94"/>
    </row>
    <row r="209" spans="2:11">
      <c r="B209" s="93"/>
      <c r="C209" s="93"/>
      <c r="D209" s="115"/>
      <c r="E209" s="115"/>
      <c r="F209" s="115"/>
      <c r="G209" s="115"/>
      <c r="H209" s="115"/>
      <c r="I209" s="94"/>
      <c r="J209" s="94"/>
      <c r="K209" s="94"/>
    </row>
    <row r="210" spans="2:11">
      <c r="B210" s="93"/>
      <c r="C210" s="93"/>
      <c r="D210" s="115"/>
      <c r="E210" s="115"/>
      <c r="F210" s="115"/>
      <c r="G210" s="115"/>
      <c r="H210" s="115"/>
      <c r="I210" s="94"/>
      <c r="J210" s="94"/>
      <c r="K210" s="94"/>
    </row>
    <row r="211" spans="2:11">
      <c r="B211" s="93"/>
      <c r="C211" s="93"/>
      <c r="D211" s="115"/>
      <c r="E211" s="115"/>
      <c r="F211" s="115"/>
      <c r="G211" s="115"/>
      <c r="H211" s="115"/>
      <c r="I211" s="94"/>
      <c r="J211" s="94"/>
      <c r="K211" s="94"/>
    </row>
    <row r="212" spans="2:11">
      <c r="B212" s="93"/>
      <c r="C212" s="93"/>
      <c r="D212" s="115"/>
      <c r="E212" s="115"/>
      <c r="F212" s="115"/>
      <c r="G212" s="115"/>
      <c r="H212" s="115"/>
      <c r="I212" s="94"/>
      <c r="J212" s="94"/>
      <c r="K212" s="94"/>
    </row>
    <row r="213" spans="2:11">
      <c r="B213" s="93"/>
      <c r="C213" s="93"/>
      <c r="D213" s="115"/>
      <c r="E213" s="115"/>
      <c r="F213" s="115"/>
      <c r="G213" s="115"/>
      <c r="H213" s="115"/>
      <c r="I213" s="94"/>
      <c r="J213" s="94"/>
      <c r="K213" s="94"/>
    </row>
    <row r="214" spans="2:11">
      <c r="B214" s="93"/>
      <c r="C214" s="93"/>
      <c r="D214" s="115"/>
      <c r="E214" s="115"/>
      <c r="F214" s="115"/>
      <c r="G214" s="115"/>
      <c r="H214" s="115"/>
      <c r="I214" s="94"/>
      <c r="J214" s="94"/>
      <c r="K214" s="94"/>
    </row>
    <row r="215" spans="2:11">
      <c r="B215" s="93"/>
      <c r="C215" s="93"/>
      <c r="D215" s="115"/>
      <c r="E215" s="115"/>
      <c r="F215" s="115"/>
      <c r="G215" s="115"/>
      <c r="H215" s="115"/>
      <c r="I215" s="94"/>
      <c r="J215" s="94"/>
      <c r="K215" s="94"/>
    </row>
    <row r="216" spans="2:11">
      <c r="B216" s="93"/>
      <c r="C216" s="93"/>
      <c r="D216" s="115"/>
      <c r="E216" s="115"/>
      <c r="F216" s="115"/>
      <c r="G216" s="115"/>
      <c r="H216" s="115"/>
      <c r="I216" s="94"/>
      <c r="J216" s="94"/>
      <c r="K216" s="94"/>
    </row>
    <row r="217" spans="2:11">
      <c r="B217" s="93"/>
      <c r="C217" s="93"/>
      <c r="D217" s="115"/>
      <c r="E217" s="115"/>
      <c r="F217" s="115"/>
      <c r="G217" s="115"/>
      <c r="H217" s="115"/>
      <c r="I217" s="94"/>
      <c r="J217" s="94"/>
      <c r="K217" s="94"/>
    </row>
    <row r="218" spans="2:11">
      <c r="B218" s="93"/>
      <c r="C218" s="93"/>
      <c r="D218" s="115"/>
      <c r="E218" s="115"/>
      <c r="F218" s="115"/>
      <c r="G218" s="115"/>
      <c r="H218" s="115"/>
      <c r="I218" s="94"/>
      <c r="J218" s="94"/>
      <c r="K218" s="94"/>
    </row>
    <row r="219" spans="2:11">
      <c r="B219" s="93"/>
      <c r="C219" s="93"/>
      <c r="D219" s="115"/>
      <c r="E219" s="115"/>
      <c r="F219" s="115"/>
      <c r="G219" s="115"/>
      <c r="H219" s="115"/>
      <c r="I219" s="94"/>
      <c r="J219" s="94"/>
      <c r="K219" s="94"/>
    </row>
    <row r="220" spans="2:11">
      <c r="B220" s="93"/>
      <c r="C220" s="93"/>
      <c r="D220" s="115"/>
      <c r="E220" s="115"/>
      <c r="F220" s="115"/>
      <c r="G220" s="115"/>
      <c r="H220" s="115"/>
      <c r="I220" s="94"/>
      <c r="J220" s="94"/>
      <c r="K220" s="94"/>
    </row>
    <row r="221" spans="2:11">
      <c r="B221" s="93"/>
      <c r="C221" s="93"/>
      <c r="D221" s="115"/>
      <c r="E221" s="115"/>
      <c r="F221" s="115"/>
      <c r="G221" s="115"/>
      <c r="H221" s="115"/>
      <c r="I221" s="94"/>
      <c r="J221" s="94"/>
      <c r="K221" s="94"/>
    </row>
    <row r="222" spans="2:11">
      <c r="B222" s="93"/>
      <c r="C222" s="93"/>
      <c r="D222" s="115"/>
      <c r="E222" s="115"/>
      <c r="F222" s="115"/>
      <c r="G222" s="115"/>
      <c r="H222" s="115"/>
      <c r="I222" s="94"/>
      <c r="J222" s="94"/>
      <c r="K222" s="94"/>
    </row>
    <row r="223" spans="2:11">
      <c r="B223" s="93"/>
      <c r="C223" s="93"/>
      <c r="D223" s="115"/>
      <c r="E223" s="115"/>
      <c r="F223" s="115"/>
      <c r="G223" s="115"/>
      <c r="H223" s="115"/>
      <c r="I223" s="94"/>
      <c r="J223" s="94"/>
      <c r="K223" s="94"/>
    </row>
    <row r="224" spans="2:11">
      <c r="B224" s="93"/>
      <c r="C224" s="93"/>
      <c r="D224" s="115"/>
      <c r="E224" s="115"/>
      <c r="F224" s="115"/>
      <c r="G224" s="115"/>
      <c r="H224" s="115"/>
      <c r="I224" s="94"/>
      <c r="J224" s="94"/>
      <c r="K224" s="94"/>
    </row>
    <row r="225" spans="2:11">
      <c r="B225" s="93"/>
      <c r="C225" s="93"/>
      <c r="D225" s="115"/>
      <c r="E225" s="115"/>
      <c r="F225" s="115"/>
      <c r="G225" s="115"/>
      <c r="H225" s="115"/>
      <c r="I225" s="94"/>
      <c r="J225" s="94"/>
      <c r="K225" s="94"/>
    </row>
    <row r="226" spans="2:11">
      <c r="B226" s="93"/>
      <c r="C226" s="93"/>
      <c r="D226" s="115"/>
      <c r="E226" s="115"/>
      <c r="F226" s="115"/>
      <c r="G226" s="115"/>
      <c r="H226" s="115"/>
      <c r="I226" s="94"/>
      <c r="J226" s="94"/>
      <c r="K226" s="94"/>
    </row>
    <row r="227" spans="2:11">
      <c r="B227" s="93"/>
      <c r="C227" s="93"/>
      <c r="D227" s="115"/>
      <c r="E227" s="115"/>
      <c r="F227" s="115"/>
      <c r="G227" s="115"/>
      <c r="H227" s="115"/>
      <c r="I227" s="94"/>
      <c r="J227" s="94"/>
      <c r="K227" s="94"/>
    </row>
    <row r="228" spans="2:11">
      <c r="B228" s="93"/>
      <c r="C228" s="93"/>
      <c r="D228" s="115"/>
      <c r="E228" s="115"/>
      <c r="F228" s="115"/>
      <c r="G228" s="115"/>
      <c r="H228" s="115"/>
      <c r="I228" s="94"/>
      <c r="J228" s="94"/>
      <c r="K228" s="94"/>
    </row>
    <row r="229" spans="2:11">
      <c r="B229" s="93"/>
      <c r="C229" s="93"/>
      <c r="D229" s="115"/>
      <c r="E229" s="115"/>
      <c r="F229" s="115"/>
      <c r="G229" s="115"/>
      <c r="H229" s="115"/>
      <c r="I229" s="94"/>
      <c r="J229" s="94"/>
      <c r="K229" s="94"/>
    </row>
    <row r="230" spans="2:11">
      <c r="B230" s="93"/>
      <c r="C230" s="93"/>
      <c r="D230" s="115"/>
      <c r="E230" s="115"/>
      <c r="F230" s="115"/>
      <c r="G230" s="115"/>
      <c r="H230" s="115"/>
      <c r="I230" s="94"/>
      <c r="J230" s="94"/>
      <c r="K230" s="94"/>
    </row>
    <row r="231" spans="2:11">
      <c r="B231" s="93"/>
      <c r="C231" s="93"/>
      <c r="D231" s="115"/>
      <c r="E231" s="115"/>
      <c r="F231" s="115"/>
      <c r="G231" s="115"/>
      <c r="H231" s="115"/>
      <c r="I231" s="94"/>
      <c r="J231" s="94"/>
      <c r="K231" s="94"/>
    </row>
    <row r="232" spans="2:11">
      <c r="B232" s="93"/>
      <c r="C232" s="93"/>
      <c r="D232" s="115"/>
      <c r="E232" s="115"/>
      <c r="F232" s="115"/>
      <c r="G232" s="115"/>
      <c r="H232" s="115"/>
      <c r="I232" s="94"/>
      <c r="J232" s="94"/>
      <c r="K232" s="94"/>
    </row>
    <row r="233" spans="2:11">
      <c r="B233" s="93"/>
      <c r="C233" s="93"/>
      <c r="D233" s="115"/>
      <c r="E233" s="115"/>
      <c r="F233" s="115"/>
      <c r="G233" s="115"/>
      <c r="H233" s="115"/>
      <c r="I233" s="94"/>
      <c r="J233" s="94"/>
      <c r="K233" s="94"/>
    </row>
    <row r="234" spans="2:11">
      <c r="B234" s="93"/>
      <c r="C234" s="93"/>
      <c r="D234" s="115"/>
      <c r="E234" s="115"/>
      <c r="F234" s="115"/>
      <c r="G234" s="115"/>
      <c r="H234" s="115"/>
      <c r="I234" s="94"/>
      <c r="J234" s="94"/>
      <c r="K234" s="94"/>
    </row>
    <row r="235" spans="2:11">
      <c r="B235" s="93"/>
      <c r="C235" s="93"/>
      <c r="D235" s="115"/>
      <c r="E235" s="115"/>
      <c r="F235" s="115"/>
      <c r="G235" s="115"/>
      <c r="H235" s="115"/>
      <c r="I235" s="94"/>
      <c r="J235" s="94"/>
      <c r="K235" s="94"/>
    </row>
    <row r="236" spans="2:11">
      <c r="B236" s="93"/>
      <c r="C236" s="93"/>
      <c r="D236" s="115"/>
      <c r="E236" s="115"/>
      <c r="F236" s="115"/>
      <c r="G236" s="115"/>
      <c r="H236" s="115"/>
      <c r="I236" s="94"/>
      <c r="J236" s="94"/>
      <c r="K236" s="94"/>
    </row>
    <row r="237" spans="2:11">
      <c r="B237" s="93"/>
      <c r="C237" s="93"/>
      <c r="D237" s="115"/>
      <c r="E237" s="115"/>
      <c r="F237" s="115"/>
      <c r="G237" s="115"/>
      <c r="H237" s="115"/>
      <c r="I237" s="94"/>
      <c r="J237" s="94"/>
      <c r="K237" s="94"/>
    </row>
    <row r="238" spans="2:11">
      <c r="B238" s="93"/>
      <c r="C238" s="93"/>
      <c r="D238" s="115"/>
      <c r="E238" s="115"/>
      <c r="F238" s="115"/>
      <c r="G238" s="115"/>
      <c r="H238" s="115"/>
      <c r="I238" s="94"/>
      <c r="J238" s="94"/>
      <c r="K238" s="94"/>
    </row>
    <row r="239" spans="2:11">
      <c r="B239" s="93"/>
      <c r="C239" s="93"/>
      <c r="D239" s="115"/>
      <c r="E239" s="115"/>
      <c r="F239" s="115"/>
      <c r="G239" s="115"/>
      <c r="H239" s="115"/>
      <c r="I239" s="94"/>
      <c r="J239" s="94"/>
      <c r="K239" s="94"/>
    </row>
    <row r="240" spans="2:11">
      <c r="B240" s="93"/>
      <c r="C240" s="93"/>
      <c r="D240" s="115"/>
      <c r="E240" s="115"/>
      <c r="F240" s="115"/>
      <c r="G240" s="115"/>
      <c r="H240" s="115"/>
      <c r="I240" s="94"/>
      <c r="J240" s="94"/>
      <c r="K240" s="94"/>
    </row>
    <row r="241" spans="2:11">
      <c r="B241" s="93"/>
      <c r="C241" s="93"/>
      <c r="D241" s="115"/>
      <c r="E241" s="115"/>
      <c r="F241" s="115"/>
      <c r="G241" s="115"/>
      <c r="H241" s="115"/>
      <c r="I241" s="94"/>
      <c r="J241" s="94"/>
      <c r="K241" s="94"/>
    </row>
    <row r="242" spans="2:11">
      <c r="B242" s="93"/>
      <c r="C242" s="93"/>
      <c r="D242" s="115"/>
      <c r="E242" s="115"/>
      <c r="F242" s="115"/>
      <c r="G242" s="115"/>
      <c r="H242" s="115"/>
      <c r="I242" s="94"/>
      <c r="J242" s="94"/>
      <c r="K242" s="94"/>
    </row>
    <row r="243" spans="2:11">
      <c r="B243" s="93"/>
      <c r="C243" s="93"/>
      <c r="D243" s="115"/>
      <c r="E243" s="115"/>
      <c r="F243" s="115"/>
      <c r="G243" s="115"/>
      <c r="H243" s="115"/>
      <c r="I243" s="94"/>
      <c r="J243" s="94"/>
      <c r="K243" s="94"/>
    </row>
    <row r="244" spans="2:11">
      <c r="B244" s="93"/>
      <c r="C244" s="93"/>
      <c r="D244" s="115"/>
      <c r="E244" s="115"/>
      <c r="F244" s="115"/>
      <c r="G244" s="115"/>
      <c r="H244" s="115"/>
      <c r="I244" s="94"/>
      <c r="J244" s="94"/>
      <c r="K244" s="94"/>
    </row>
    <row r="245" spans="2:11">
      <c r="B245" s="93"/>
      <c r="C245" s="93"/>
      <c r="D245" s="115"/>
      <c r="E245" s="115"/>
      <c r="F245" s="115"/>
      <c r="G245" s="115"/>
      <c r="H245" s="115"/>
      <c r="I245" s="94"/>
      <c r="J245" s="94"/>
      <c r="K245" s="94"/>
    </row>
    <row r="246" spans="2:11">
      <c r="B246" s="93"/>
      <c r="C246" s="93"/>
      <c r="D246" s="115"/>
      <c r="E246" s="115"/>
      <c r="F246" s="115"/>
      <c r="G246" s="115"/>
      <c r="H246" s="115"/>
      <c r="I246" s="94"/>
      <c r="J246" s="94"/>
      <c r="K246" s="94"/>
    </row>
    <row r="247" spans="2:11">
      <c r="B247" s="93"/>
      <c r="C247" s="93"/>
      <c r="D247" s="115"/>
      <c r="E247" s="115"/>
      <c r="F247" s="115"/>
      <c r="G247" s="115"/>
      <c r="H247" s="115"/>
      <c r="I247" s="94"/>
      <c r="J247" s="94"/>
      <c r="K247" s="94"/>
    </row>
    <row r="248" spans="2:11">
      <c r="B248" s="93"/>
      <c r="C248" s="93"/>
      <c r="D248" s="115"/>
      <c r="E248" s="115"/>
      <c r="F248" s="115"/>
      <c r="G248" s="115"/>
      <c r="H248" s="115"/>
      <c r="I248" s="94"/>
      <c r="J248" s="94"/>
      <c r="K248" s="94"/>
    </row>
    <row r="249" spans="2:11">
      <c r="B249" s="93"/>
      <c r="C249" s="93"/>
      <c r="D249" s="115"/>
      <c r="E249" s="115"/>
      <c r="F249" s="115"/>
      <c r="G249" s="115"/>
      <c r="H249" s="115"/>
      <c r="I249" s="94"/>
      <c r="J249" s="94"/>
      <c r="K249" s="94"/>
    </row>
    <row r="250" spans="2:11">
      <c r="B250" s="93"/>
      <c r="C250" s="93"/>
      <c r="D250" s="115"/>
      <c r="E250" s="115"/>
      <c r="F250" s="115"/>
      <c r="G250" s="115"/>
      <c r="H250" s="115"/>
      <c r="I250" s="94"/>
      <c r="J250" s="94"/>
      <c r="K250" s="94"/>
    </row>
    <row r="251" spans="2:11">
      <c r="B251" s="93"/>
      <c r="C251" s="93"/>
      <c r="D251" s="115"/>
      <c r="E251" s="115"/>
      <c r="F251" s="115"/>
      <c r="G251" s="115"/>
      <c r="H251" s="115"/>
      <c r="I251" s="94"/>
      <c r="J251" s="94"/>
      <c r="K251" s="94"/>
    </row>
    <row r="252" spans="2:11">
      <c r="B252" s="93"/>
      <c r="C252" s="93"/>
      <c r="D252" s="115"/>
      <c r="E252" s="115"/>
      <c r="F252" s="115"/>
      <c r="G252" s="115"/>
      <c r="H252" s="115"/>
      <c r="I252" s="94"/>
      <c r="J252" s="94"/>
      <c r="K252" s="94"/>
    </row>
    <row r="253" spans="2:11">
      <c r="B253" s="93"/>
      <c r="C253" s="93"/>
      <c r="D253" s="115"/>
      <c r="E253" s="115"/>
      <c r="F253" s="115"/>
      <c r="G253" s="115"/>
      <c r="H253" s="115"/>
      <c r="I253" s="94"/>
      <c r="J253" s="94"/>
      <c r="K253" s="94"/>
    </row>
    <row r="254" spans="2:11">
      <c r="B254" s="93"/>
      <c r="C254" s="93"/>
      <c r="D254" s="115"/>
      <c r="E254" s="115"/>
      <c r="F254" s="115"/>
      <c r="G254" s="115"/>
      <c r="H254" s="115"/>
      <c r="I254" s="94"/>
      <c r="J254" s="94"/>
      <c r="K254" s="94"/>
    </row>
    <row r="255" spans="2:11">
      <c r="B255" s="93"/>
      <c r="C255" s="93"/>
      <c r="D255" s="115"/>
      <c r="E255" s="115"/>
      <c r="F255" s="115"/>
      <c r="G255" s="115"/>
      <c r="H255" s="115"/>
      <c r="I255" s="94"/>
      <c r="J255" s="94"/>
      <c r="K255" s="94"/>
    </row>
    <row r="256" spans="2:11">
      <c r="B256" s="93"/>
      <c r="C256" s="93"/>
      <c r="D256" s="115"/>
      <c r="E256" s="115"/>
      <c r="F256" s="115"/>
      <c r="G256" s="115"/>
      <c r="H256" s="115"/>
      <c r="I256" s="94"/>
      <c r="J256" s="94"/>
      <c r="K256" s="94"/>
    </row>
    <row r="257" spans="2:11">
      <c r="B257" s="93"/>
      <c r="C257" s="93"/>
      <c r="D257" s="115"/>
      <c r="E257" s="115"/>
      <c r="F257" s="115"/>
      <c r="G257" s="115"/>
      <c r="H257" s="115"/>
      <c r="I257" s="94"/>
      <c r="J257" s="94"/>
      <c r="K257" s="94"/>
    </row>
    <row r="258" spans="2:11">
      <c r="B258" s="93"/>
      <c r="C258" s="93"/>
      <c r="D258" s="115"/>
      <c r="E258" s="115"/>
      <c r="F258" s="115"/>
      <c r="G258" s="115"/>
      <c r="H258" s="115"/>
      <c r="I258" s="94"/>
      <c r="J258" s="94"/>
      <c r="K258" s="94"/>
    </row>
    <row r="259" spans="2:11">
      <c r="B259" s="93"/>
      <c r="C259" s="93"/>
      <c r="D259" s="115"/>
      <c r="E259" s="115"/>
      <c r="F259" s="115"/>
      <c r="G259" s="115"/>
      <c r="H259" s="115"/>
      <c r="I259" s="94"/>
      <c r="J259" s="94"/>
      <c r="K259" s="94"/>
    </row>
    <row r="260" spans="2:11">
      <c r="B260" s="93"/>
      <c r="C260" s="93"/>
      <c r="D260" s="115"/>
      <c r="E260" s="115"/>
      <c r="F260" s="115"/>
      <c r="G260" s="115"/>
      <c r="H260" s="115"/>
      <c r="I260" s="94"/>
      <c r="J260" s="94"/>
      <c r="K260" s="94"/>
    </row>
    <row r="261" spans="2:11">
      <c r="B261" s="93"/>
      <c r="C261" s="93"/>
      <c r="D261" s="115"/>
      <c r="E261" s="115"/>
      <c r="F261" s="115"/>
      <c r="G261" s="115"/>
      <c r="H261" s="115"/>
      <c r="I261" s="94"/>
      <c r="J261" s="94"/>
      <c r="K261" s="94"/>
    </row>
    <row r="262" spans="2:11">
      <c r="B262" s="93"/>
      <c r="C262" s="93"/>
      <c r="D262" s="115"/>
      <c r="E262" s="115"/>
      <c r="F262" s="115"/>
      <c r="G262" s="115"/>
      <c r="H262" s="115"/>
      <c r="I262" s="94"/>
      <c r="J262" s="94"/>
      <c r="K262" s="94"/>
    </row>
    <row r="263" spans="2:11">
      <c r="B263" s="93"/>
      <c r="C263" s="93"/>
      <c r="D263" s="115"/>
      <c r="E263" s="115"/>
      <c r="F263" s="115"/>
      <c r="G263" s="115"/>
      <c r="H263" s="115"/>
      <c r="I263" s="94"/>
      <c r="J263" s="94"/>
      <c r="K263" s="94"/>
    </row>
    <row r="264" spans="2:11">
      <c r="B264" s="93"/>
      <c r="C264" s="93"/>
      <c r="D264" s="115"/>
      <c r="E264" s="115"/>
      <c r="F264" s="115"/>
      <c r="G264" s="115"/>
      <c r="H264" s="115"/>
      <c r="I264" s="94"/>
      <c r="J264" s="94"/>
      <c r="K264" s="94"/>
    </row>
    <row r="265" spans="2:11">
      <c r="B265" s="93"/>
      <c r="C265" s="93"/>
      <c r="D265" s="115"/>
      <c r="E265" s="115"/>
      <c r="F265" s="115"/>
      <c r="G265" s="115"/>
      <c r="H265" s="115"/>
      <c r="I265" s="94"/>
      <c r="J265" s="94"/>
      <c r="K265" s="94"/>
    </row>
    <row r="266" spans="2:11">
      <c r="B266" s="93"/>
      <c r="C266" s="93"/>
      <c r="D266" s="115"/>
      <c r="E266" s="115"/>
      <c r="F266" s="115"/>
      <c r="G266" s="115"/>
      <c r="H266" s="115"/>
      <c r="I266" s="94"/>
      <c r="J266" s="94"/>
      <c r="K266" s="94"/>
    </row>
    <row r="267" spans="2:11">
      <c r="B267" s="93"/>
      <c r="C267" s="93"/>
      <c r="D267" s="115"/>
      <c r="E267" s="115"/>
      <c r="F267" s="115"/>
      <c r="G267" s="115"/>
      <c r="H267" s="115"/>
      <c r="I267" s="94"/>
      <c r="J267" s="94"/>
      <c r="K267" s="94"/>
    </row>
    <row r="268" spans="2:11">
      <c r="B268" s="93"/>
      <c r="C268" s="93"/>
      <c r="D268" s="115"/>
      <c r="E268" s="115"/>
      <c r="F268" s="115"/>
      <c r="G268" s="115"/>
      <c r="H268" s="115"/>
      <c r="I268" s="94"/>
      <c r="J268" s="94"/>
      <c r="K268" s="94"/>
    </row>
    <row r="269" spans="2:11">
      <c r="B269" s="93"/>
      <c r="C269" s="93"/>
      <c r="D269" s="115"/>
      <c r="E269" s="115"/>
      <c r="F269" s="115"/>
      <c r="G269" s="115"/>
      <c r="H269" s="115"/>
      <c r="I269" s="94"/>
      <c r="J269" s="94"/>
      <c r="K269" s="94"/>
    </row>
    <row r="270" spans="2:11">
      <c r="B270" s="93"/>
      <c r="C270" s="93"/>
      <c r="D270" s="115"/>
      <c r="E270" s="115"/>
      <c r="F270" s="115"/>
      <c r="G270" s="115"/>
      <c r="H270" s="115"/>
      <c r="I270" s="94"/>
      <c r="J270" s="94"/>
      <c r="K270" s="94"/>
    </row>
    <row r="271" spans="2:11">
      <c r="B271" s="93"/>
      <c r="C271" s="93"/>
      <c r="D271" s="115"/>
      <c r="E271" s="115"/>
      <c r="F271" s="115"/>
      <c r="G271" s="115"/>
      <c r="H271" s="115"/>
      <c r="I271" s="94"/>
      <c r="J271" s="94"/>
      <c r="K271" s="94"/>
    </row>
    <row r="272" spans="2:11">
      <c r="B272" s="93"/>
      <c r="C272" s="93"/>
      <c r="D272" s="115"/>
      <c r="E272" s="115"/>
      <c r="F272" s="115"/>
      <c r="G272" s="115"/>
      <c r="H272" s="115"/>
      <c r="I272" s="94"/>
      <c r="J272" s="94"/>
      <c r="K272" s="94"/>
    </row>
    <row r="273" spans="2:11">
      <c r="B273" s="93"/>
      <c r="C273" s="93"/>
      <c r="D273" s="115"/>
      <c r="E273" s="115"/>
      <c r="F273" s="115"/>
      <c r="G273" s="115"/>
      <c r="H273" s="115"/>
      <c r="I273" s="94"/>
      <c r="J273" s="94"/>
      <c r="K273" s="94"/>
    </row>
    <row r="274" spans="2:11">
      <c r="B274" s="93"/>
      <c r="C274" s="93"/>
      <c r="D274" s="115"/>
      <c r="E274" s="115"/>
      <c r="F274" s="115"/>
      <c r="G274" s="115"/>
      <c r="H274" s="115"/>
      <c r="I274" s="94"/>
      <c r="J274" s="94"/>
      <c r="K274" s="94"/>
    </row>
    <row r="275" spans="2:11">
      <c r="B275" s="93"/>
      <c r="C275" s="93"/>
      <c r="D275" s="115"/>
      <c r="E275" s="115"/>
      <c r="F275" s="115"/>
      <c r="G275" s="115"/>
      <c r="H275" s="115"/>
      <c r="I275" s="94"/>
      <c r="J275" s="94"/>
      <c r="K275" s="94"/>
    </row>
    <row r="276" spans="2:11">
      <c r="B276" s="93"/>
      <c r="C276" s="93"/>
      <c r="D276" s="115"/>
      <c r="E276" s="115"/>
      <c r="F276" s="115"/>
      <c r="G276" s="115"/>
      <c r="H276" s="115"/>
      <c r="I276" s="94"/>
      <c r="J276" s="94"/>
      <c r="K276" s="94"/>
    </row>
    <row r="277" spans="2:11">
      <c r="B277" s="93"/>
      <c r="C277" s="93"/>
      <c r="D277" s="115"/>
      <c r="E277" s="115"/>
      <c r="F277" s="115"/>
      <c r="G277" s="115"/>
      <c r="H277" s="115"/>
      <c r="I277" s="94"/>
      <c r="J277" s="94"/>
      <c r="K277" s="94"/>
    </row>
    <row r="278" spans="2:11">
      <c r="B278" s="93"/>
      <c r="C278" s="93"/>
      <c r="D278" s="115"/>
      <c r="E278" s="115"/>
      <c r="F278" s="115"/>
      <c r="G278" s="115"/>
      <c r="H278" s="115"/>
      <c r="I278" s="94"/>
      <c r="J278" s="94"/>
      <c r="K278" s="94"/>
    </row>
    <row r="279" spans="2:11">
      <c r="B279" s="93"/>
      <c r="C279" s="93"/>
      <c r="D279" s="115"/>
      <c r="E279" s="115"/>
      <c r="F279" s="115"/>
      <c r="G279" s="115"/>
      <c r="H279" s="115"/>
      <c r="I279" s="94"/>
      <c r="J279" s="94"/>
      <c r="K279" s="94"/>
    </row>
    <row r="280" spans="2:11">
      <c r="B280" s="93"/>
      <c r="C280" s="93"/>
      <c r="D280" s="115"/>
      <c r="E280" s="115"/>
      <c r="F280" s="115"/>
      <c r="G280" s="115"/>
      <c r="H280" s="115"/>
      <c r="I280" s="94"/>
      <c r="J280" s="94"/>
      <c r="K280" s="94"/>
    </row>
    <row r="281" spans="2:11">
      <c r="B281" s="93"/>
      <c r="C281" s="93"/>
      <c r="D281" s="115"/>
      <c r="E281" s="115"/>
      <c r="F281" s="115"/>
      <c r="G281" s="115"/>
      <c r="H281" s="115"/>
      <c r="I281" s="94"/>
      <c r="J281" s="94"/>
      <c r="K281" s="94"/>
    </row>
    <row r="282" spans="2:11">
      <c r="B282" s="93"/>
      <c r="C282" s="93"/>
      <c r="D282" s="115"/>
      <c r="E282" s="115"/>
      <c r="F282" s="115"/>
      <c r="G282" s="115"/>
      <c r="H282" s="115"/>
      <c r="I282" s="94"/>
      <c r="J282" s="94"/>
      <c r="K282" s="94"/>
    </row>
    <row r="283" spans="2:11">
      <c r="B283" s="93"/>
      <c r="C283" s="93"/>
      <c r="D283" s="115"/>
      <c r="E283" s="115"/>
      <c r="F283" s="115"/>
      <c r="G283" s="115"/>
      <c r="H283" s="115"/>
      <c r="I283" s="94"/>
      <c r="J283" s="94"/>
      <c r="K283" s="94"/>
    </row>
    <row r="284" spans="2:11">
      <c r="B284" s="93"/>
      <c r="C284" s="93"/>
      <c r="D284" s="115"/>
      <c r="E284" s="115"/>
      <c r="F284" s="115"/>
      <c r="G284" s="115"/>
      <c r="H284" s="115"/>
      <c r="I284" s="94"/>
      <c r="J284" s="94"/>
      <c r="K284" s="94"/>
    </row>
    <row r="285" spans="2:11">
      <c r="B285" s="93"/>
      <c r="C285" s="93"/>
      <c r="D285" s="115"/>
      <c r="E285" s="115"/>
      <c r="F285" s="115"/>
      <c r="G285" s="115"/>
      <c r="H285" s="115"/>
      <c r="I285" s="94"/>
      <c r="J285" s="94"/>
      <c r="K285" s="94"/>
    </row>
    <row r="286" spans="2:11">
      <c r="B286" s="93"/>
      <c r="C286" s="93"/>
      <c r="D286" s="115"/>
      <c r="E286" s="115"/>
      <c r="F286" s="115"/>
      <c r="G286" s="115"/>
      <c r="H286" s="115"/>
      <c r="I286" s="94"/>
      <c r="J286" s="94"/>
      <c r="K286" s="94"/>
    </row>
    <row r="287" spans="2:11">
      <c r="B287" s="93"/>
      <c r="C287" s="93"/>
      <c r="D287" s="115"/>
      <c r="E287" s="115"/>
      <c r="F287" s="115"/>
      <c r="G287" s="115"/>
      <c r="H287" s="115"/>
      <c r="I287" s="94"/>
      <c r="J287" s="94"/>
      <c r="K287" s="94"/>
    </row>
    <row r="288" spans="2:11">
      <c r="B288" s="93"/>
      <c r="C288" s="93"/>
      <c r="D288" s="115"/>
      <c r="E288" s="115"/>
      <c r="F288" s="115"/>
      <c r="G288" s="115"/>
      <c r="H288" s="115"/>
      <c r="I288" s="94"/>
      <c r="J288" s="94"/>
      <c r="K288" s="94"/>
    </row>
    <row r="289" spans="2:11">
      <c r="B289" s="93"/>
      <c r="C289" s="93"/>
      <c r="D289" s="115"/>
      <c r="E289" s="115"/>
      <c r="F289" s="115"/>
      <c r="G289" s="115"/>
      <c r="H289" s="115"/>
      <c r="I289" s="94"/>
      <c r="J289" s="94"/>
      <c r="K289" s="94"/>
    </row>
    <row r="290" spans="2:11">
      <c r="B290" s="93"/>
      <c r="C290" s="93"/>
      <c r="D290" s="115"/>
      <c r="E290" s="115"/>
      <c r="F290" s="115"/>
      <c r="G290" s="115"/>
      <c r="H290" s="115"/>
      <c r="I290" s="94"/>
      <c r="J290" s="94"/>
      <c r="K290" s="94"/>
    </row>
    <row r="291" spans="2:11">
      <c r="B291" s="93"/>
      <c r="C291" s="93"/>
      <c r="D291" s="115"/>
      <c r="E291" s="115"/>
      <c r="F291" s="115"/>
      <c r="G291" s="115"/>
      <c r="H291" s="115"/>
      <c r="I291" s="94"/>
      <c r="J291" s="94"/>
      <c r="K291" s="94"/>
    </row>
    <row r="292" spans="2:11">
      <c r="B292" s="93"/>
      <c r="C292" s="93"/>
      <c r="D292" s="115"/>
      <c r="E292" s="115"/>
      <c r="F292" s="115"/>
      <c r="G292" s="115"/>
      <c r="H292" s="115"/>
      <c r="I292" s="94"/>
      <c r="J292" s="94"/>
      <c r="K292" s="94"/>
    </row>
    <row r="293" spans="2:11">
      <c r="B293" s="93"/>
      <c r="C293" s="93"/>
      <c r="D293" s="115"/>
      <c r="E293" s="115"/>
      <c r="F293" s="115"/>
      <c r="G293" s="115"/>
      <c r="H293" s="115"/>
      <c r="I293" s="94"/>
      <c r="J293" s="94"/>
      <c r="K293" s="94"/>
    </row>
    <row r="294" spans="2:11">
      <c r="B294" s="93"/>
      <c r="C294" s="93"/>
      <c r="D294" s="115"/>
      <c r="E294" s="115"/>
      <c r="F294" s="115"/>
      <c r="G294" s="115"/>
      <c r="H294" s="115"/>
      <c r="I294" s="94"/>
      <c r="J294" s="94"/>
      <c r="K294" s="94"/>
    </row>
    <row r="295" spans="2:11">
      <c r="B295" s="93"/>
      <c r="C295" s="93"/>
      <c r="D295" s="115"/>
      <c r="E295" s="115"/>
      <c r="F295" s="115"/>
      <c r="G295" s="115"/>
      <c r="H295" s="115"/>
      <c r="I295" s="94"/>
      <c r="J295" s="94"/>
      <c r="K295" s="94"/>
    </row>
    <row r="296" spans="2:11">
      <c r="B296" s="93"/>
      <c r="C296" s="93"/>
      <c r="D296" s="115"/>
      <c r="E296" s="115"/>
      <c r="F296" s="115"/>
      <c r="G296" s="115"/>
      <c r="H296" s="115"/>
      <c r="I296" s="94"/>
      <c r="J296" s="94"/>
      <c r="K296" s="94"/>
    </row>
    <row r="297" spans="2:11">
      <c r="B297" s="93"/>
      <c r="C297" s="93"/>
      <c r="D297" s="115"/>
      <c r="E297" s="115"/>
      <c r="F297" s="115"/>
      <c r="G297" s="115"/>
      <c r="H297" s="115"/>
      <c r="I297" s="94"/>
      <c r="J297" s="94"/>
      <c r="K297" s="94"/>
    </row>
    <row r="298" spans="2:11">
      <c r="B298" s="93"/>
      <c r="C298" s="93"/>
      <c r="D298" s="115"/>
      <c r="E298" s="115"/>
      <c r="F298" s="115"/>
      <c r="G298" s="115"/>
      <c r="H298" s="115"/>
      <c r="I298" s="94"/>
      <c r="J298" s="94"/>
      <c r="K298" s="94"/>
    </row>
    <row r="299" spans="2:11">
      <c r="B299" s="93"/>
      <c r="C299" s="93"/>
      <c r="D299" s="115"/>
      <c r="E299" s="115"/>
      <c r="F299" s="115"/>
      <c r="G299" s="115"/>
      <c r="H299" s="115"/>
      <c r="I299" s="94"/>
      <c r="J299" s="94"/>
      <c r="K299" s="94"/>
    </row>
    <row r="300" spans="2:11">
      <c r="B300" s="93"/>
      <c r="C300" s="93"/>
      <c r="D300" s="115"/>
      <c r="E300" s="115"/>
      <c r="F300" s="115"/>
      <c r="G300" s="115"/>
      <c r="H300" s="115"/>
      <c r="I300" s="94"/>
      <c r="J300" s="94"/>
      <c r="K300" s="94"/>
    </row>
    <row r="301" spans="2:11">
      <c r="B301" s="93"/>
      <c r="C301" s="93"/>
      <c r="D301" s="115"/>
      <c r="E301" s="115"/>
      <c r="F301" s="115"/>
      <c r="G301" s="115"/>
      <c r="H301" s="115"/>
      <c r="I301" s="94"/>
      <c r="J301" s="94"/>
      <c r="K301" s="94"/>
    </row>
    <row r="302" spans="2:11">
      <c r="B302" s="93"/>
      <c r="C302" s="93"/>
      <c r="D302" s="115"/>
      <c r="E302" s="115"/>
      <c r="F302" s="115"/>
      <c r="G302" s="115"/>
      <c r="H302" s="115"/>
      <c r="I302" s="94"/>
      <c r="J302" s="94"/>
      <c r="K302" s="94"/>
    </row>
    <row r="303" spans="2:11">
      <c r="B303" s="93"/>
      <c r="C303" s="93"/>
      <c r="D303" s="115"/>
      <c r="E303" s="115"/>
      <c r="F303" s="115"/>
      <c r="G303" s="115"/>
      <c r="H303" s="115"/>
      <c r="I303" s="94"/>
      <c r="J303" s="94"/>
      <c r="K303" s="94"/>
    </row>
    <row r="304" spans="2:11">
      <c r="B304" s="93"/>
      <c r="C304" s="93"/>
      <c r="D304" s="115"/>
      <c r="E304" s="115"/>
      <c r="F304" s="115"/>
      <c r="G304" s="115"/>
      <c r="H304" s="115"/>
      <c r="I304" s="94"/>
      <c r="J304" s="94"/>
      <c r="K304" s="94"/>
    </row>
    <row r="305" spans="2:11">
      <c r="B305" s="93"/>
      <c r="C305" s="93"/>
      <c r="D305" s="115"/>
      <c r="E305" s="115"/>
      <c r="F305" s="115"/>
      <c r="G305" s="115"/>
      <c r="H305" s="115"/>
      <c r="I305" s="94"/>
      <c r="J305" s="94"/>
      <c r="K305" s="94"/>
    </row>
    <row r="306" spans="2:11">
      <c r="B306" s="93"/>
      <c r="C306" s="93"/>
      <c r="D306" s="115"/>
      <c r="E306" s="115"/>
      <c r="F306" s="115"/>
      <c r="G306" s="115"/>
      <c r="H306" s="115"/>
      <c r="I306" s="94"/>
      <c r="J306" s="94"/>
      <c r="K306" s="94"/>
    </row>
    <row r="307" spans="2:11">
      <c r="B307" s="93"/>
      <c r="C307" s="93"/>
      <c r="D307" s="115"/>
      <c r="E307" s="115"/>
      <c r="F307" s="115"/>
      <c r="G307" s="115"/>
      <c r="H307" s="115"/>
      <c r="I307" s="94"/>
      <c r="J307" s="94"/>
      <c r="K307" s="94"/>
    </row>
    <row r="308" spans="2:11">
      <c r="B308" s="93"/>
      <c r="C308" s="93"/>
      <c r="D308" s="115"/>
      <c r="E308" s="115"/>
      <c r="F308" s="115"/>
      <c r="G308" s="115"/>
      <c r="H308" s="115"/>
      <c r="I308" s="94"/>
      <c r="J308" s="94"/>
      <c r="K308" s="94"/>
    </row>
    <row r="309" spans="2:11">
      <c r="B309" s="93"/>
      <c r="C309" s="93"/>
      <c r="D309" s="115"/>
      <c r="E309" s="115"/>
      <c r="F309" s="115"/>
      <c r="G309" s="115"/>
      <c r="H309" s="115"/>
      <c r="I309" s="94"/>
      <c r="J309" s="94"/>
      <c r="K309" s="94"/>
    </row>
    <row r="310" spans="2:11">
      <c r="B310" s="93"/>
      <c r="C310" s="93"/>
      <c r="D310" s="115"/>
      <c r="E310" s="115"/>
      <c r="F310" s="115"/>
      <c r="G310" s="115"/>
      <c r="H310" s="115"/>
      <c r="I310" s="94"/>
      <c r="J310" s="94"/>
      <c r="K310" s="94"/>
    </row>
    <row r="311" spans="2:11">
      <c r="B311" s="93"/>
      <c r="C311" s="93"/>
      <c r="D311" s="115"/>
      <c r="E311" s="115"/>
      <c r="F311" s="115"/>
      <c r="G311" s="115"/>
      <c r="H311" s="115"/>
      <c r="I311" s="94"/>
      <c r="J311" s="94"/>
      <c r="K311" s="94"/>
    </row>
    <row r="312" spans="2:11">
      <c r="B312" s="93"/>
      <c r="C312" s="93"/>
      <c r="D312" s="115"/>
      <c r="E312" s="115"/>
      <c r="F312" s="115"/>
      <c r="G312" s="115"/>
      <c r="H312" s="115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0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3.285156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9455</v>
      </c>
    </row>
    <row r="6" spans="2:15" ht="26.25" customHeight="1">
      <c r="B6" s="151" t="s">
        <v>179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5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6" t="s">
        <v>3148</v>
      </c>
      <c r="C10" s="87"/>
      <c r="D10" s="87"/>
      <c r="E10" s="87"/>
      <c r="F10" s="87"/>
      <c r="G10" s="87"/>
      <c r="H10" s="87"/>
      <c r="I10" s="117">
        <f>I11</f>
        <v>-19.773425761000006</v>
      </c>
      <c r="J10" s="118">
        <f>IFERROR(I10/$I$10,0)</f>
        <v>1</v>
      </c>
      <c r="K10" s="118">
        <f>I10/'סכום נכסי הקרן'!$C$42</f>
        <v>-1.540251630316012E-4</v>
      </c>
      <c r="O10" s="1"/>
    </row>
    <row r="11" spans="2:15" ht="21" customHeight="1">
      <c r="B11" s="121" t="s">
        <v>199</v>
      </c>
      <c r="C11" s="121"/>
      <c r="D11" s="121"/>
      <c r="E11" s="121"/>
      <c r="F11" s="121"/>
      <c r="G11" s="121"/>
      <c r="H11" s="119"/>
      <c r="I11" s="90">
        <f>SUM(I12:I13)</f>
        <v>-19.773425761000006</v>
      </c>
      <c r="J11" s="118">
        <f t="shared" ref="J11:J13" si="0">IFERROR(I11/$I$10,0)</f>
        <v>1</v>
      </c>
      <c r="K11" s="118">
        <f>I11/'סכום נכסי הקרן'!$C$42</f>
        <v>-1.540251630316012E-4</v>
      </c>
    </row>
    <row r="12" spans="2:15">
      <c r="B12" s="133" t="s">
        <v>678</v>
      </c>
      <c r="C12" s="133" t="s">
        <v>679</v>
      </c>
      <c r="D12" s="133" t="s">
        <v>681</v>
      </c>
      <c r="E12" s="133"/>
      <c r="F12" s="134">
        <v>0</v>
      </c>
      <c r="G12" s="133" t="s">
        <v>133</v>
      </c>
      <c r="H12" s="134">
        <v>0</v>
      </c>
      <c r="I12" s="90">
        <v>-17.442730186000006</v>
      </c>
      <c r="J12" s="118">
        <f t="shared" si="0"/>
        <v>0.88212990489503684</v>
      </c>
      <c r="K12" s="118">
        <f>I12/'סכום נכסי הקרן'!$C$42</f>
        <v>-1.3587020241650891E-4</v>
      </c>
    </row>
    <row r="13" spans="2:15">
      <c r="B13" s="133" t="s">
        <v>1530</v>
      </c>
      <c r="C13" s="133" t="s">
        <v>1531</v>
      </c>
      <c r="D13" s="133" t="s">
        <v>681</v>
      </c>
      <c r="E13" s="133"/>
      <c r="F13" s="134">
        <v>0</v>
      </c>
      <c r="G13" s="133" t="s">
        <v>133</v>
      </c>
      <c r="H13" s="134">
        <v>0</v>
      </c>
      <c r="I13" s="90">
        <v>-2.3306955750000005</v>
      </c>
      <c r="J13" s="118">
        <f t="shared" si="0"/>
        <v>0.11787009510496323</v>
      </c>
      <c r="K13" s="118">
        <f>I13/'סכום נכסי הקרן'!$C$42</f>
        <v>-1.8154960615092299E-5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93"/>
      <c r="C107" s="94"/>
      <c r="D107" s="115"/>
      <c r="E107" s="115"/>
      <c r="F107" s="115"/>
      <c r="G107" s="115"/>
      <c r="H107" s="115"/>
      <c r="I107" s="94"/>
      <c r="J107" s="94"/>
      <c r="K107" s="94"/>
    </row>
    <row r="108" spans="2:11">
      <c r="B108" s="93"/>
      <c r="C108" s="94"/>
      <c r="D108" s="115"/>
      <c r="E108" s="115"/>
      <c r="F108" s="115"/>
      <c r="G108" s="115"/>
      <c r="H108" s="115"/>
      <c r="I108" s="94"/>
      <c r="J108" s="94"/>
      <c r="K108" s="94"/>
    </row>
    <row r="109" spans="2:11">
      <c r="B109" s="93"/>
      <c r="C109" s="94"/>
      <c r="D109" s="115"/>
      <c r="E109" s="115"/>
      <c r="F109" s="115"/>
      <c r="G109" s="115"/>
      <c r="H109" s="115"/>
      <c r="I109" s="94"/>
      <c r="J109" s="94"/>
      <c r="K109" s="94"/>
    </row>
    <row r="110" spans="2:11">
      <c r="B110" s="93"/>
      <c r="C110" s="94"/>
      <c r="D110" s="115"/>
      <c r="E110" s="115"/>
      <c r="F110" s="115"/>
      <c r="G110" s="115"/>
      <c r="H110" s="115"/>
      <c r="I110" s="94"/>
      <c r="J110" s="94"/>
      <c r="K110" s="94"/>
    </row>
    <row r="111" spans="2:11">
      <c r="B111" s="93"/>
      <c r="C111" s="94"/>
      <c r="D111" s="115"/>
      <c r="E111" s="115"/>
      <c r="F111" s="115"/>
      <c r="G111" s="115"/>
      <c r="H111" s="115"/>
      <c r="I111" s="94"/>
      <c r="J111" s="94"/>
      <c r="K111" s="94"/>
    </row>
    <row r="112" spans="2:11">
      <c r="B112" s="93"/>
      <c r="C112" s="94"/>
      <c r="D112" s="115"/>
      <c r="E112" s="115"/>
      <c r="F112" s="115"/>
      <c r="G112" s="115"/>
      <c r="H112" s="115"/>
      <c r="I112" s="94"/>
      <c r="J112" s="94"/>
      <c r="K112" s="94"/>
    </row>
    <row r="113" spans="2:11">
      <c r="B113" s="93"/>
      <c r="C113" s="94"/>
      <c r="D113" s="115"/>
      <c r="E113" s="115"/>
      <c r="F113" s="115"/>
      <c r="G113" s="115"/>
      <c r="H113" s="115"/>
      <c r="I113" s="94"/>
      <c r="J113" s="94"/>
      <c r="K113" s="94"/>
    </row>
    <row r="114" spans="2:11">
      <c r="B114" s="93"/>
      <c r="C114" s="94"/>
      <c r="D114" s="115"/>
      <c r="E114" s="115"/>
      <c r="F114" s="115"/>
      <c r="G114" s="115"/>
      <c r="H114" s="115"/>
      <c r="I114" s="94"/>
      <c r="J114" s="94"/>
      <c r="K114" s="94"/>
    </row>
    <row r="115" spans="2:11">
      <c r="B115" s="93"/>
      <c r="C115" s="94"/>
      <c r="D115" s="115"/>
      <c r="E115" s="115"/>
      <c r="F115" s="115"/>
      <c r="G115" s="115"/>
      <c r="H115" s="115"/>
      <c r="I115" s="94"/>
      <c r="J115" s="94"/>
      <c r="K115" s="94"/>
    </row>
    <row r="116" spans="2:11">
      <c r="B116" s="93"/>
      <c r="C116" s="94"/>
      <c r="D116" s="115"/>
      <c r="E116" s="115"/>
      <c r="F116" s="115"/>
      <c r="G116" s="115"/>
      <c r="H116" s="115"/>
      <c r="I116" s="94"/>
      <c r="J116" s="94"/>
      <c r="K116" s="94"/>
    </row>
    <row r="117" spans="2:11">
      <c r="B117" s="93"/>
      <c r="C117" s="94"/>
      <c r="D117" s="115"/>
      <c r="E117" s="115"/>
      <c r="F117" s="115"/>
      <c r="G117" s="115"/>
      <c r="H117" s="115"/>
      <c r="I117" s="94"/>
      <c r="J117" s="94"/>
      <c r="K117" s="94"/>
    </row>
    <row r="118" spans="2:11">
      <c r="B118" s="93"/>
      <c r="C118" s="94"/>
      <c r="D118" s="115"/>
      <c r="E118" s="115"/>
      <c r="F118" s="115"/>
      <c r="G118" s="115"/>
      <c r="H118" s="115"/>
      <c r="I118" s="94"/>
      <c r="J118" s="94"/>
      <c r="K118" s="94"/>
    </row>
    <row r="119" spans="2:11">
      <c r="B119" s="93"/>
      <c r="C119" s="94"/>
      <c r="D119" s="115"/>
      <c r="E119" s="115"/>
      <c r="F119" s="115"/>
      <c r="G119" s="115"/>
      <c r="H119" s="115"/>
      <c r="I119" s="94"/>
      <c r="J119" s="94"/>
      <c r="K119" s="94"/>
    </row>
    <row r="120" spans="2:11">
      <c r="B120" s="93"/>
      <c r="C120" s="94"/>
      <c r="D120" s="115"/>
      <c r="E120" s="115"/>
      <c r="F120" s="115"/>
      <c r="G120" s="115"/>
      <c r="H120" s="115"/>
      <c r="I120" s="94"/>
      <c r="J120" s="94"/>
      <c r="K120" s="94"/>
    </row>
    <row r="121" spans="2:11">
      <c r="B121" s="93"/>
      <c r="C121" s="94"/>
      <c r="D121" s="115"/>
      <c r="E121" s="115"/>
      <c r="F121" s="115"/>
      <c r="G121" s="115"/>
      <c r="H121" s="115"/>
      <c r="I121" s="94"/>
      <c r="J121" s="94"/>
      <c r="K121" s="94"/>
    </row>
    <row r="122" spans="2:11">
      <c r="B122" s="93"/>
      <c r="C122" s="94"/>
      <c r="D122" s="115"/>
      <c r="E122" s="115"/>
      <c r="F122" s="115"/>
      <c r="G122" s="115"/>
      <c r="H122" s="115"/>
      <c r="I122" s="94"/>
      <c r="J122" s="94"/>
      <c r="K122" s="94"/>
    </row>
    <row r="123" spans="2:11">
      <c r="B123" s="93"/>
      <c r="C123" s="94"/>
      <c r="D123" s="115"/>
      <c r="E123" s="115"/>
      <c r="F123" s="115"/>
      <c r="G123" s="115"/>
      <c r="H123" s="115"/>
      <c r="I123" s="94"/>
      <c r="J123" s="94"/>
      <c r="K123" s="94"/>
    </row>
    <row r="124" spans="2:11">
      <c r="B124" s="93"/>
      <c r="C124" s="94"/>
      <c r="D124" s="115"/>
      <c r="E124" s="115"/>
      <c r="F124" s="115"/>
      <c r="G124" s="115"/>
      <c r="H124" s="115"/>
      <c r="I124" s="94"/>
      <c r="J124" s="94"/>
      <c r="K124" s="94"/>
    </row>
    <row r="125" spans="2:11">
      <c r="B125" s="93"/>
      <c r="C125" s="94"/>
      <c r="D125" s="115"/>
      <c r="E125" s="115"/>
      <c r="F125" s="115"/>
      <c r="G125" s="115"/>
      <c r="H125" s="115"/>
      <c r="I125" s="94"/>
      <c r="J125" s="94"/>
      <c r="K125" s="94"/>
    </row>
    <row r="126" spans="2:11">
      <c r="B126" s="93"/>
      <c r="C126" s="94"/>
      <c r="D126" s="115"/>
      <c r="E126" s="115"/>
      <c r="F126" s="115"/>
      <c r="G126" s="115"/>
      <c r="H126" s="115"/>
      <c r="I126" s="94"/>
      <c r="J126" s="94"/>
      <c r="K126" s="94"/>
    </row>
    <row r="127" spans="2:11">
      <c r="B127" s="93"/>
      <c r="C127" s="94"/>
      <c r="D127" s="115"/>
      <c r="E127" s="115"/>
      <c r="F127" s="115"/>
      <c r="G127" s="115"/>
      <c r="H127" s="115"/>
      <c r="I127" s="94"/>
      <c r="J127" s="94"/>
      <c r="K127" s="94"/>
    </row>
    <row r="128" spans="2:11">
      <c r="B128" s="93"/>
      <c r="C128" s="94"/>
      <c r="D128" s="115"/>
      <c r="E128" s="115"/>
      <c r="F128" s="115"/>
      <c r="G128" s="115"/>
      <c r="H128" s="115"/>
      <c r="I128" s="94"/>
      <c r="J128" s="94"/>
      <c r="K128" s="94"/>
    </row>
    <row r="129" spans="2:11">
      <c r="B129" s="93"/>
      <c r="C129" s="94"/>
      <c r="D129" s="115"/>
      <c r="E129" s="115"/>
      <c r="F129" s="115"/>
      <c r="G129" s="115"/>
      <c r="H129" s="115"/>
      <c r="I129" s="94"/>
      <c r="J129" s="94"/>
      <c r="K129" s="94"/>
    </row>
    <row r="130" spans="2:11">
      <c r="B130" s="93"/>
      <c r="C130" s="94"/>
      <c r="D130" s="115"/>
      <c r="E130" s="115"/>
      <c r="F130" s="115"/>
      <c r="G130" s="115"/>
      <c r="H130" s="115"/>
      <c r="I130" s="94"/>
      <c r="J130" s="94"/>
      <c r="K130" s="94"/>
    </row>
    <row r="131" spans="2:11">
      <c r="B131" s="93"/>
      <c r="C131" s="94"/>
      <c r="D131" s="115"/>
      <c r="E131" s="115"/>
      <c r="F131" s="115"/>
      <c r="G131" s="115"/>
      <c r="H131" s="115"/>
      <c r="I131" s="94"/>
      <c r="J131" s="94"/>
      <c r="K131" s="94"/>
    </row>
    <row r="132" spans="2:11">
      <c r="B132" s="93"/>
      <c r="C132" s="94"/>
      <c r="D132" s="115"/>
      <c r="E132" s="115"/>
      <c r="F132" s="115"/>
      <c r="G132" s="115"/>
      <c r="H132" s="115"/>
      <c r="I132" s="94"/>
      <c r="J132" s="94"/>
      <c r="K132" s="94"/>
    </row>
    <row r="133" spans="2:11">
      <c r="B133" s="93"/>
      <c r="C133" s="94"/>
      <c r="D133" s="115"/>
      <c r="E133" s="115"/>
      <c r="F133" s="115"/>
      <c r="G133" s="115"/>
      <c r="H133" s="115"/>
      <c r="I133" s="94"/>
      <c r="J133" s="94"/>
      <c r="K133" s="94"/>
    </row>
    <row r="134" spans="2:11">
      <c r="B134" s="93"/>
      <c r="C134" s="94"/>
      <c r="D134" s="115"/>
      <c r="E134" s="115"/>
      <c r="F134" s="115"/>
      <c r="G134" s="115"/>
      <c r="H134" s="115"/>
      <c r="I134" s="94"/>
      <c r="J134" s="94"/>
      <c r="K134" s="94"/>
    </row>
    <row r="135" spans="2:11">
      <c r="B135" s="93"/>
      <c r="C135" s="94"/>
      <c r="D135" s="115"/>
      <c r="E135" s="115"/>
      <c r="F135" s="115"/>
      <c r="G135" s="115"/>
      <c r="H135" s="115"/>
      <c r="I135" s="94"/>
      <c r="J135" s="94"/>
      <c r="K135" s="94"/>
    </row>
    <row r="136" spans="2:11">
      <c r="B136" s="93"/>
      <c r="C136" s="94"/>
      <c r="D136" s="115"/>
      <c r="E136" s="115"/>
      <c r="F136" s="115"/>
      <c r="G136" s="115"/>
      <c r="H136" s="115"/>
      <c r="I136" s="94"/>
      <c r="J136" s="94"/>
      <c r="K136" s="94"/>
    </row>
    <row r="137" spans="2:11">
      <c r="B137" s="93"/>
      <c r="C137" s="94"/>
      <c r="D137" s="115"/>
      <c r="E137" s="115"/>
      <c r="F137" s="115"/>
      <c r="G137" s="115"/>
      <c r="H137" s="115"/>
      <c r="I137" s="94"/>
      <c r="J137" s="94"/>
      <c r="K137" s="94"/>
    </row>
    <row r="138" spans="2:11">
      <c r="B138" s="93"/>
      <c r="C138" s="94"/>
      <c r="D138" s="115"/>
      <c r="E138" s="115"/>
      <c r="F138" s="115"/>
      <c r="G138" s="115"/>
      <c r="H138" s="115"/>
      <c r="I138" s="94"/>
      <c r="J138" s="94"/>
      <c r="K138" s="94"/>
    </row>
    <row r="139" spans="2:11">
      <c r="B139" s="93"/>
      <c r="C139" s="94"/>
      <c r="D139" s="115"/>
      <c r="E139" s="115"/>
      <c r="F139" s="115"/>
      <c r="G139" s="115"/>
      <c r="H139" s="115"/>
      <c r="I139" s="94"/>
      <c r="J139" s="94"/>
      <c r="K139" s="94"/>
    </row>
    <row r="140" spans="2:11">
      <c r="B140" s="93"/>
      <c r="C140" s="94"/>
      <c r="D140" s="115"/>
      <c r="E140" s="115"/>
      <c r="F140" s="115"/>
      <c r="G140" s="115"/>
      <c r="H140" s="115"/>
      <c r="I140" s="94"/>
      <c r="J140" s="94"/>
      <c r="K140" s="94"/>
    </row>
    <row r="141" spans="2:11">
      <c r="B141" s="93"/>
      <c r="C141" s="94"/>
      <c r="D141" s="115"/>
      <c r="E141" s="115"/>
      <c r="F141" s="115"/>
      <c r="G141" s="115"/>
      <c r="H141" s="115"/>
      <c r="I141" s="94"/>
      <c r="J141" s="94"/>
      <c r="K141" s="94"/>
    </row>
    <row r="142" spans="2:11">
      <c r="B142" s="93"/>
      <c r="C142" s="94"/>
      <c r="D142" s="115"/>
      <c r="E142" s="115"/>
      <c r="F142" s="115"/>
      <c r="G142" s="115"/>
      <c r="H142" s="115"/>
      <c r="I142" s="94"/>
      <c r="J142" s="94"/>
      <c r="K142" s="94"/>
    </row>
    <row r="143" spans="2:11">
      <c r="B143" s="93"/>
      <c r="C143" s="94"/>
      <c r="D143" s="115"/>
      <c r="E143" s="115"/>
      <c r="F143" s="115"/>
      <c r="G143" s="115"/>
      <c r="H143" s="115"/>
      <c r="I143" s="94"/>
      <c r="J143" s="94"/>
      <c r="K143" s="94"/>
    </row>
    <row r="144" spans="2:11">
      <c r="B144" s="93"/>
      <c r="C144" s="94"/>
      <c r="D144" s="115"/>
      <c r="E144" s="115"/>
      <c r="F144" s="115"/>
      <c r="G144" s="115"/>
      <c r="H144" s="115"/>
      <c r="I144" s="94"/>
      <c r="J144" s="94"/>
      <c r="K144" s="94"/>
    </row>
    <row r="145" spans="2:11">
      <c r="B145" s="93"/>
      <c r="C145" s="94"/>
      <c r="D145" s="115"/>
      <c r="E145" s="115"/>
      <c r="F145" s="115"/>
      <c r="G145" s="115"/>
      <c r="H145" s="115"/>
      <c r="I145" s="94"/>
      <c r="J145" s="94"/>
      <c r="K145" s="94"/>
    </row>
    <row r="146" spans="2:11">
      <c r="B146" s="93"/>
      <c r="C146" s="94"/>
      <c r="D146" s="115"/>
      <c r="E146" s="115"/>
      <c r="F146" s="115"/>
      <c r="G146" s="115"/>
      <c r="H146" s="115"/>
      <c r="I146" s="94"/>
      <c r="J146" s="94"/>
      <c r="K146" s="94"/>
    </row>
    <row r="147" spans="2:11">
      <c r="B147" s="93"/>
      <c r="C147" s="94"/>
      <c r="D147" s="115"/>
      <c r="E147" s="115"/>
      <c r="F147" s="115"/>
      <c r="G147" s="115"/>
      <c r="H147" s="115"/>
      <c r="I147" s="94"/>
      <c r="J147" s="94"/>
      <c r="K147" s="94"/>
    </row>
    <row r="148" spans="2:11">
      <c r="B148" s="93"/>
      <c r="C148" s="94"/>
      <c r="D148" s="115"/>
      <c r="E148" s="115"/>
      <c r="F148" s="115"/>
      <c r="G148" s="115"/>
      <c r="H148" s="115"/>
      <c r="I148" s="94"/>
      <c r="J148" s="94"/>
      <c r="K148" s="94"/>
    </row>
    <row r="149" spans="2:11">
      <c r="B149" s="93"/>
      <c r="C149" s="94"/>
      <c r="D149" s="115"/>
      <c r="E149" s="115"/>
      <c r="F149" s="115"/>
      <c r="G149" s="115"/>
      <c r="H149" s="115"/>
      <c r="I149" s="94"/>
      <c r="J149" s="94"/>
      <c r="K149" s="94"/>
    </row>
    <row r="150" spans="2:11">
      <c r="B150" s="93"/>
      <c r="C150" s="94"/>
      <c r="D150" s="115"/>
      <c r="E150" s="115"/>
      <c r="F150" s="115"/>
      <c r="G150" s="115"/>
      <c r="H150" s="115"/>
      <c r="I150" s="94"/>
      <c r="J150" s="94"/>
      <c r="K150" s="94"/>
    </row>
    <row r="151" spans="2:11">
      <c r="B151" s="93"/>
      <c r="C151" s="94"/>
      <c r="D151" s="115"/>
      <c r="E151" s="115"/>
      <c r="F151" s="115"/>
      <c r="G151" s="115"/>
      <c r="H151" s="115"/>
      <c r="I151" s="94"/>
      <c r="J151" s="94"/>
      <c r="K151" s="94"/>
    </row>
    <row r="152" spans="2:11">
      <c r="B152" s="93"/>
      <c r="C152" s="94"/>
      <c r="D152" s="115"/>
      <c r="E152" s="115"/>
      <c r="F152" s="115"/>
      <c r="G152" s="115"/>
      <c r="H152" s="115"/>
      <c r="I152" s="94"/>
      <c r="J152" s="94"/>
      <c r="K152" s="94"/>
    </row>
    <row r="153" spans="2:11">
      <c r="B153" s="93"/>
      <c r="C153" s="94"/>
      <c r="D153" s="115"/>
      <c r="E153" s="115"/>
      <c r="F153" s="115"/>
      <c r="G153" s="115"/>
      <c r="H153" s="115"/>
      <c r="I153" s="94"/>
      <c r="J153" s="94"/>
      <c r="K153" s="94"/>
    </row>
    <row r="154" spans="2:11">
      <c r="B154" s="93"/>
      <c r="C154" s="94"/>
      <c r="D154" s="115"/>
      <c r="E154" s="115"/>
      <c r="F154" s="115"/>
      <c r="G154" s="115"/>
      <c r="H154" s="115"/>
      <c r="I154" s="94"/>
      <c r="J154" s="94"/>
      <c r="K154" s="94"/>
    </row>
    <row r="155" spans="2:11">
      <c r="B155" s="93"/>
      <c r="C155" s="94"/>
      <c r="D155" s="115"/>
      <c r="E155" s="115"/>
      <c r="F155" s="115"/>
      <c r="G155" s="115"/>
      <c r="H155" s="115"/>
      <c r="I155" s="94"/>
      <c r="J155" s="94"/>
      <c r="K155" s="94"/>
    </row>
    <row r="156" spans="2:11">
      <c r="B156" s="93"/>
      <c r="C156" s="94"/>
      <c r="D156" s="115"/>
      <c r="E156" s="115"/>
      <c r="F156" s="115"/>
      <c r="G156" s="115"/>
      <c r="H156" s="115"/>
      <c r="I156" s="94"/>
      <c r="J156" s="94"/>
      <c r="K156" s="94"/>
    </row>
    <row r="157" spans="2:11">
      <c r="B157" s="93"/>
      <c r="C157" s="94"/>
      <c r="D157" s="115"/>
      <c r="E157" s="115"/>
      <c r="F157" s="115"/>
      <c r="G157" s="115"/>
      <c r="H157" s="115"/>
      <c r="I157" s="94"/>
      <c r="J157" s="94"/>
      <c r="K157" s="94"/>
    </row>
    <row r="158" spans="2:11">
      <c r="B158" s="93"/>
      <c r="C158" s="94"/>
      <c r="D158" s="115"/>
      <c r="E158" s="115"/>
      <c r="F158" s="115"/>
      <c r="G158" s="115"/>
      <c r="H158" s="115"/>
      <c r="I158" s="94"/>
      <c r="J158" s="94"/>
      <c r="K158" s="94"/>
    </row>
    <row r="159" spans="2:11">
      <c r="B159" s="93"/>
      <c r="C159" s="94"/>
      <c r="D159" s="115"/>
      <c r="E159" s="115"/>
      <c r="F159" s="115"/>
      <c r="G159" s="115"/>
      <c r="H159" s="115"/>
      <c r="I159" s="94"/>
      <c r="J159" s="94"/>
      <c r="K159" s="94"/>
    </row>
    <row r="160" spans="2:11">
      <c r="B160" s="93"/>
      <c r="C160" s="94"/>
      <c r="D160" s="115"/>
      <c r="E160" s="115"/>
      <c r="F160" s="115"/>
      <c r="G160" s="115"/>
      <c r="H160" s="115"/>
      <c r="I160" s="94"/>
      <c r="J160" s="94"/>
      <c r="K160" s="94"/>
    </row>
    <row r="161" spans="2:11">
      <c r="B161" s="93"/>
      <c r="C161" s="94"/>
      <c r="D161" s="115"/>
      <c r="E161" s="115"/>
      <c r="F161" s="115"/>
      <c r="G161" s="115"/>
      <c r="H161" s="115"/>
      <c r="I161" s="94"/>
      <c r="J161" s="94"/>
      <c r="K161" s="94"/>
    </row>
    <row r="162" spans="2:11">
      <c r="B162" s="93"/>
      <c r="C162" s="94"/>
      <c r="D162" s="115"/>
      <c r="E162" s="115"/>
      <c r="F162" s="115"/>
      <c r="G162" s="115"/>
      <c r="H162" s="115"/>
      <c r="I162" s="94"/>
      <c r="J162" s="94"/>
      <c r="K162" s="94"/>
    </row>
    <row r="163" spans="2:11">
      <c r="B163" s="93"/>
      <c r="C163" s="94"/>
      <c r="D163" s="115"/>
      <c r="E163" s="115"/>
      <c r="F163" s="115"/>
      <c r="G163" s="115"/>
      <c r="H163" s="115"/>
      <c r="I163" s="94"/>
      <c r="J163" s="94"/>
      <c r="K163" s="94"/>
    </row>
    <row r="164" spans="2:11">
      <c r="B164" s="93"/>
      <c r="C164" s="94"/>
      <c r="D164" s="115"/>
      <c r="E164" s="115"/>
      <c r="F164" s="115"/>
      <c r="G164" s="115"/>
      <c r="H164" s="115"/>
      <c r="I164" s="94"/>
      <c r="J164" s="94"/>
      <c r="K164" s="94"/>
    </row>
    <row r="165" spans="2:11">
      <c r="B165" s="93"/>
      <c r="C165" s="94"/>
      <c r="D165" s="115"/>
      <c r="E165" s="115"/>
      <c r="F165" s="115"/>
      <c r="G165" s="115"/>
      <c r="H165" s="115"/>
      <c r="I165" s="94"/>
      <c r="J165" s="94"/>
      <c r="K165" s="94"/>
    </row>
    <row r="166" spans="2:11">
      <c r="B166" s="93"/>
      <c r="C166" s="94"/>
      <c r="D166" s="115"/>
      <c r="E166" s="115"/>
      <c r="F166" s="115"/>
      <c r="G166" s="115"/>
      <c r="H166" s="115"/>
      <c r="I166" s="94"/>
      <c r="J166" s="94"/>
      <c r="K166" s="94"/>
    </row>
    <row r="167" spans="2:11">
      <c r="B167" s="93"/>
      <c r="C167" s="94"/>
      <c r="D167" s="115"/>
      <c r="E167" s="115"/>
      <c r="F167" s="115"/>
      <c r="G167" s="115"/>
      <c r="H167" s="115"/>
      <c r="I167" s="94"/>
      <c r="J167" s="94"/>
      <c r="K167" s="94"/>
    </row>
    <row r="168" spans="2:11">
      <c r="B168" s="93"/>
      <c r="C168" s="94"/>
      <c r="D168" s="115"/>
      <c r="E168" s="115"/>
      <c r="F168" s="115"/>
      <c r="G168" s="115"/>
      <c r="H168" s="115"/>
      <c r="I168" s="94"/>
      <c r="J168" s="94"/>
      <c r="K168" s="94"/>
    </row>
    <row r="169" spans="2:11">
      <c r="B169" s="93"/>
      <c r="C169" s="94"/>
      <c r="D169" s="115"/>
      <c r="E169" s="115"/>
      <c r="F169" s="115"/>
      <c r="G169" s="115"/>
      <c r="H169" s="115"/>
      <c r="I169" s="94"/>
      <c r="J169" s="94"/>
      <c r="K169" s="94"/>
    </row>
    <row r="170" spans="2:11">
      <c r="B170" s="93"/>
      <c r="C170" s="94"/>
      <c r="D170" s="115"/>
      <c r="E170" s="115"/>
      <c r="F170" s="115"/>
      <c r="G170" s="115"/>
      <c r="H170" s="115"/>
      <c r="I170" s="94"/>
      <c r="J170" s="94"/>
      <c r="K170" s="94"/>
    </row>
    <row r="171" spans="2:11">
      <c r="B171" s="93"/>
      <c r="C171" s="94"/>
      <c r="D171" s="115"/>
      <c r="E171" s="115"/>
      <c r="F171" s="115"/>
      <c r="G171" s="115"/>
      <c r="H171" s="115"/>
      <c r="I171" s="94"/>
      <c r="J171" s="94"/>
      <c r="K171" s="94"/>
    </row>
    <row r="172" spans="2:11">
      <c r="B172" s="93"/>
      <c r="C172" s="94"/>
      <c r="D172" s="115"/>
      <c r="E172" s="115"/>
      <c r="F172" s="115"/>
      <c r="G172" s="115"/>
      <c r="H172" s="115"/>
      <c r="I172" s="94"/>
      <c r="J172" s="94"/>
      <c r="K172" s="94"/>
    </row>
    <row r="173" spans="2:11">
      <c r="B173" s="93"/>
      <c r="C173" s="94"/>
      <c r="D173" s="115"/>
      <c r="E173" s="115"/>
      <c r="F173" s="115"/>
      <c r="G173" s="115"/>
      <c r="H173" s="115"/>
      <c r="I173" s="94"/>
      <c r="J173" s="94"/>
      <c r="K173" s="94"/>
    </row>
    <row r="174" spans="2:11">
      <c r="B174" s="93"/>
      <c r="C174" s="94"/>
      <c r="D174" s="115"/>
      <c r="E174" s="115"/>
      <c r="F174" s="115"/>
      <c r="G174" s="115"/>
      <c r="H174" s="115"/>
      <c r="I174" s="94"/>
      <c r="J174" s="94"/>
      <c r="K174" s="94"/>
    </row>
    <row r="175" spans="2:11">
      <c r="B175" s="93"/>
      <c r="C175" s="94"/>
      <c r="D175" s="115"/>
      <c r="E175" s="115"/>
      <c r="F175" s="115"/>
      <c r="G175" s="115"/>
      <c r="H175" s="115"/>
      <c r="I175" s="94"/>
      <c r="J175" s="94"/>
      <c r="K175" s="94"/>
    </row>
    <row r="176" spans="2:11">
      <c r="B176" s="93"/>
      <c r="C176" s="94"/>
      <c r="D176" s="115"/>
      <c r="E176" s="115"/>
      <c r="F176" s="115"/>
      <c r="G176" s="115"/>
      <c r="H176" s="115"/>
      <c r="I176" s="94"/>
      <c r="J176" s="94"/>
      <c r="K176" s="94"/>
    </row>
    <row r="177" spans="2:11">
      <c r="B177" s="93"/>
      <c r="C177" s="94"/>
      <c r="D177" s="115"/>
      <c r="E177" s="115"/>
      <c r="F177" s="115"/>
      <c r="G177" s="115"/>
      <c r="H177" s="115"/>
      <c r="I177" s="94"/>
      <c r="J177" s="94"/>
      <c r="K177" s="94"/>
    </row>
    <row r="178" spans="2:11">
      <c r="B178" s="93"/>
      <c r="C178" s="94"/>
      <c r="D178" s="115"/>
      <c r="E178" s="115"/>
      <c r="F178" s="115"/>
      <c r="G178" s="115"/>
      <c r="H178" s="115"/>
      <c r="I178" s="94"/>
      <c r="J178" s="94"/>
      <c r="K178" s="94"/>
    </row>
    <row r="179" spans="2:11">
      <c r="B179" s="93"/>
      <c r="C179" s="94"/>
      <c r="D179" s="115"/>
      <c r="E179" s="115"/>
      <c r="F179" s="115"/>
      <c r="G179" s="115"/>
      <c r="H179" s="115"/>
      <c r="I179" s="94"/>
      <c r="J179" s="94"/>
      <c r="K179" s="94"/>
    </row>
    <row r="180" spans="2:11">
      <c r="B180" s="93"/>
      <c r="C180" s="94"/>
      <c r="D180" s="115"/>
      <c r="E180" s="115"/>
      <c r="F180" s="115"/>
      <c r="G180" s="115"/>
      <c r="H180" s="115"/>
      <c r="I180" s="94"/>
      <c r="J180" s="94"/>
      <c r="K180" s="94"/>
    </row>
    <row r="181" spans="2:11">
      <c r="B181" s="93"/>
      <c r="C181" s="94"/>
      <c r="D181" s="115"/>
      <c r="E181" s="115"/>
      <c r="F181" s="115"/>
      <c r="G181" s="115"/>
      <c r="H181" s="115"/>
      <c r="I181" s="94"/>
      <c r="J181" s="94"/>
      <c r="K181" s="94"/>
    </row>
    <row r="182" spans="2:11">
      <c r="B182" s="93"/>
      <c r="C182" s="94"/>
      <c r="D182" s="115"/>
      <c r="E182" s="115"/>
      <c r="F182" s="115"/>
      <c r="G182" s="115"/>
      <c r="H182" s="115"/>
      <c r="I182" s="94"/>
      <c r="J182" s="94"/>
      <c r="K182" s="94"/>
    </row>
    <row r="183" spans="2:11">
      <c r="B183" s="93"/>
      <c r="C183" s="94"/>
      <c r="D183" s="115"/>
      <c r="E183" s="115"/>
      <c r="F183" s="115"/>
      <c r="G183" s="115"/>
      <c r="H183" s="115"/>
      <c r="I183" s="94"/>
      <c r="J183" s="94"/>
      <c r="K183" s="94"/>
    </row>
    <row r="184" spans="2:11">
      <c r="B184" s="93"/>
      <c r="C184" s="94"/>
      <c r="D184" s="115"/>
      <c r="E184" s="115"/>
      <c r="F184" s="115"/>
      <c r="G184" s="115"/>
      <c r="H184" s="115"/>
      <c r="I184" s="94"/>
      <c r="J184" s="94"/>
      <c r="K184" s="94"/>
    </row>
    <row r="185" spans="2:11">
      <c r="B185" s="93"/>
      <c r="C185" s="94"/>
      <c r="D185" s="115"/>
      <c r="E185" s="115"/>
      <c r="F185" s="115"/>
      <c r="G185" s="115"/>
      <c r="H185" s="115"/>
      <c r="I185" s="94"/>
      <c r="J185" s="94"/>
      <c r="K185" s="94"/>
    </row>
    <row r="186" spans="2:11">
      <c r="B186" s="93"/>
      <c r="C186" s="94"/>
      <c r="D186" s="115"/>
      <c r="E186" s="115"/>
      <c r="F186" s="115"/>
      <c r="G186" s="115"/>
      <c r="H186" s="115"/>
      <c r="I186" s="94"/>
      <c r="J186" s="94"/>
      <c r="K186" s="94"/>
    </row>
    <row r="187" spans="2:11">
      <c r="B187" s="93"/>
      <c r="C187" s="94"/>
      <c r="D187" s="115"/>
      <c r="E187" s="115"/>
      <c r="F187" s="115"/>
      <c r="G187" s="115"/>
      <c r="H187" s="115"/>
      <c r="I187" s="94"/>
      <c r="J187" s="94"/>
      <c r="K187" s="94"/>
    </row>
    <row r="188" spans="2:11">
      <c r="B188" s="93"/>
      <c r="C188" s="94"/>
      <c r="D188" s="115"/>
      <c r="E188" s="115"/>
      <c r="F188" s="115"/>
      <c r="G188" s="115"/>
      <c r="H188" s="115"/>
      <c r="I188" s="94"/>
      <c r="J188" s="94"/>
      <c r="K188" s="94"/>
    </row>
    <row r="189" spans="2:11">
      <c r="B189" s="93"/>
      <c r="C189" s="94"/>
      <c r="D189" s="115"/>
      <c r="E189" s="115"/>
      <c r="F189" s="115"/>
      <c r="G189" s="115"/>
      <c r="H189" s="115"/>
      <c r="I189" s="94"/>
      <c r="J189" s="94"/>
      <c r="K189" s="94"/>
    </row>
    <row r="190" spans="2:11">
      <c r="B190" s="93"/>
      <c r="C190" s="94"/>
      <c r="D190" s="115"/>
      <c r="E190" s="115"/>
      <c r="F190" s="115"/>
      <c r="G190" s="115"/>
      <c r="H190" s="115"/>
      <c r="I190" s="94"/>
      <c r="J190" s="94"/>
      <c r="K190" s="94"/>
    </row>
    <row r="191" spans="2:11">
      <c r="B191" s="93"/>
      <c r="C191" s="94"/>
      <c r="D191" s="115"/>
      <c r="E191" s="115"/>
      <c r="F191" s="115"/>
      <c r="G191" s="115"/>
      <c r="H191" s="115"/>
      <c r="I191" s="94"/>
      <c r="J191" s="94"/>
      <c r="K191" s="94"/>
    </row>
    <row r="192" spans="2:11">
      <c r="B192" s="93"/>
      <c r="C192" s="94"/>
      <c r="D192" s="115"/>
      <c r="E192" s="115"/>
      <c r="F192" s="115"/>
      <c r="G192" s="115"/>
      <c r="H192" s="115"/>
      <c r="I192" s="94"/>
      <c r="J192" s="94"/>
      <c r="K192" s="94"/>
    </row>
    <row r="193" spans="2:11">
      <c r="B193" s="93"/>
      <c r="C193" s="94"/>
      <c r="D193" s="115"/>
      <c r="E193" s="115"/>
      <c r="F193" s="115"/>
      <c r="G193" s="115"/>
      <c r="H193" s="115"/>
      <c r="I193" s="94"/>
      <c r="J193" s="94"/>
      <c r="K193" s="94"/>
    </row>
    <row r="194" spans="2:11">
      <c r="B194" s="93"/>
      <c r="C194" s="94"/>
      <c r="D194" s="115"/>
      <c r="E194" s="115"/>
      <c r="F194" s="115"/>
      <c r="G194" s="115"/>
      <c r="H194" s="115"/>
      <c r="I194" s="94"/>
      <c r="J194" s="94"/>
      <c r="K194" s="94"/>
    </row>
    <row r="195" spans="2:11">
      <c r="B195" s="93"/>
      <c r="C195" s="94"/>
      <c r="D195" s="115"/>
      <c r="E195" s="115"/>
      <c r="F195" s="115"/>
      <c r="G195" s="115"/>
      <c r="H195" s="115"/>
      <c r="I195" s="94"/>
      <c r="J195" s="94"/>
      <c r="K195" s="94"/>
    </row>
    <row r="196" spans="2:11">
      <c r="B196" s="93"/>
      <c r="C196" s="94"/>
      <c r="D196" s="115"/>
      <c r="E196" s="115"/>
      <c r="F196" s="115"/>
      <c r="G196" s="115"/>
      <c r="H196" s="115"/>
      <c r="I196" s="94"/>
      <c r="J196" s="94"/>
      <c r="K196" s="94"/>
    </row>
    <row r="197" spans="2:11">
      <c r="B197" s="93"/>
      <c r="C197" s="94"/>
      <c r="D197" s="115"/>
      <c r="E197" s="115"/>
      <c r="F197" s="115"/>
      <c r="G197" s="115"/>
      <c r="H197" s="115"/>
      <c r="I197" s="94"/>
      <c r="J197" s="94"/>
      <c r="K197" s="94"/>
    </row>
    <row r="198" spans="2:11">
      <c r="B198" s="93"/>
      <c r="C198" s="94"/>
      <c r="D198" s="115"/>
      <c r="E198" s="115"/>
      <c r="F198" s="115"/>
      <c r="G198" s="115"/>
      <c r="H198" s="115"/>
      <c r="I198" s="94"/>
      <c r="J198" s="94"/>
      <c r="K198" s="94"/>
    </row>
    <row r="199" spans="2:11">
      <c r="B199" s="93"/>
      <c r="C199" s="94"/>
      <c r="D199" s="115"/>
      <c r="E199" s="115"/>
      <c r="F199" s="115"/>
      <c r="G199" s="115"/>
      <c r="H199" s="115"/>
      <c r="I199" s="94"/>
      <c r="J199" s="94"/>
      <c r="K199" s="94"/>
    </row>
    <row r="200" spans="2:11">
      <c r="B200" s="93"/>
      <c r="C200" s="94"/>
      <c r="D200" s="115"/>
      <c r="E200" s="115"/>
      <c r="F200" s="115"/>
      <c r="G200" s="115"/>
      <c r="H200" s="115"/>
      <c r="I200" s="94"/>
      <c r="J200" s="94"/>
      <c r="K200" s="94"/>
    </row>
    <row r="201" spans="2:11">
      <c r="B201" s="93"/>
      <c r="C201" s="94"/>
      <c r="D201" s="115"/>
      <c r="E201" s="115"/>
      <c r="F201" s="115"/>
      <c r="G201" s="115"/>
      <c r="H201" s="115"/>
      <c r="I201" s="94"/>
      <c r="J201" s="94"/>
      <c r="K201" s="94"/>
    </row>
    <row r="202" spans="2:11">
      <c r="B202" s="93"/>
      <c r="C202" s="94"/>
      <c r="D202" s="115"/>
      <c r="E202" s="115"/>
      <c r="F202" s="115"/>
      <c r="G202" s="115"/>
      <c r="H202" s="115"/>
      <c r="I202" s="94"/>
      <c r="J202" s="94"/>
      <c r="K202" s="94"/>
    </row>
    <row r="203" spans="2:11">
      <c r="B203" s="93"/>
      <c r="C203" s="94"/>
      <c r="D203" s="115"/>
      <c r="E203" s="115"/>
      <c r="F203" s="115"/>
      <c r="G203" s="115"/>
      <c r="H203" s="115"/>
      <c r="I203" s="94"/>
      <c r="J203" s="94"/>
      <c r="K203" s="94"/>
    </row>
    <row r="204" spans="2:11">
      <c r="B204" s="93"/>
      <c r="C204" s="94"/>
      <c r="D204" s="115"/>
      <c r="E204" s="115"/>
      <c r="F204" s="115"/>
      <c r="G204" s="115"/>
      <c r="H204" s="115"/>
      <c r="I204" s="94"/>
      <c r="J204" s="94"/>
      <c r="K204" s="94"/>
    </row>
    <row r="205" spans="2:11">
      <c r="B205" s="93"/>
      <c r="C205" s="94"/>
      <c r="D205" s="115"/>
      <c r="E205" s="115"/>
      <c r="F205" s="115"/>
      <c r="G205" s="115"/>
      <c r="H205" s="115"/>
      <c r="I205" s="94"/>
      <c r="J205" s="94"/>
      <c r="K205" s="94"/>
    </row>
    <row r="206" spans="2:11">
      <c r="B206" s="93"/>
      <c r="C206" s="94"/>
      <c r="D206" s="115"/>
      <c r="E206" s="115"/>
      <c r="F206" s="115"/>
      <c r="G206" s="115"/>
      <c r="H206" s="115"/>
      <c r="I206" s="94"/>
      <c r="J206" s="94"/>
      <c r="K206" s="94"/>
    </row>
    <row r="207" spans="2:11">
      <c r="B207" s="93"/>
      <c r="C207" s="94"/>
      <c r="D207" s="115"/>
      <c r="E207" s="115"/>
      <c r="F207" s="115"/>
      <c r="G207" s="115"/>
      <c r="H207" s="115"/>
      <c r="I207" s="94"/>
      <c r="J207" s="94"/>
      <c r="K207" s="94"/>
    </row>
    <row r="208" spans="2:11">
      <c r="B208" s="93"/>
      <c r="C208" s="94"/>
      <c r="D208" s="115"/>
      <c r="E208" s="115"/>
      <c r="F208" s="115"/>
      <c r="G208" s="115"/>
      <c r="H208" s="115"/>
      <c r="I208" s="94"/>
      <c r="J208" s="94"/>
      <c r="K208" s="94"/>
    </row>
    <row r="209" spans="2:11">
      <c r="B209" s="93"/>
      <c r="C209" s="94"/>
      <c r="D209" s="115"/>
      <c r="E209" s="115"/>
      <c r="F209" s="115"/>
      <c r="G209" s="115"/>
      <c r="H209" s="115"/>
      <c r="I209" s="94"/>
      <c r="J209" s="94"/>
      <c r="K209" s="94"/>
    </row>
    <row r="210" spans="2:11">
      <c r="B210" s="93"/>
      <c r="C210" s="94"/>
      <c r="D210" s="115"/>
      <c r="E210" s="115"/>
      <c r="F210" s="115"/>
      <c r="G210" s="115"/>
      <c r="H210" s="115"/>
      <c r="I210" s="94"/>
      <c r="J210" s="94"/>
      <c r="K210" s="94"/>
    </row>
    <row r="211" spans="2:11">
      <c r="B211" s="93"/>
      <c r="C211" s="94"/>
      <c r="D211" s="115"/>
      <c r="E211" s="115"/>
      <c r="F211" s="115"/>
      <c r="G211" s="115"/>
      <c r="H211" s="115"/>
      <c r="I211" s="94"/>
      <c r="J211" s="94"/>
      <c r="K211" s="94"/>
    </row>
    <row r="212" spans="2:11">
      <c r="B212" s="93"/>
      <c r="C212" s="94"/>
      <c r="D212" s="115"/>
      <c r="E212" s="115"/>
      <c r="F212" s="115"/>
      <c r="G212" s="115"/>
      <c r="H212" s="115"/>
      <c r="I212" s="94"/>
      <c r="J212" s="94"/>
      <c r="K212" s="94"/>
    </row>
    <row r="213" spans="2:11">
      <c r="B213" s="93"/>
      <c r="C213" s="94"/>
      <c r="D213" s="115"/>
      <c r="E213" s="115"/>
      <c r="F213" s="115"/>
      <c r="G213" s="115"/>
      <c r="H213" s="115"/>
      <c r="I213" s="94"/>
      <c r="J213" s="94"/>
      <c r="K213" s="94"/>
    </row>
    <row r="214" spans="2:11">
      <c r="B214" s="93"/>
      <c r="C214" s="94"/>
      <c r="D214" s="115"/>
      <c r="E214" s="115"/>
      <c r="F214" s="115"/>
      <c r="G214" s="115"/>
      <c r="H214" s="115"/>
      <c r="I214" s="94"/>
      <c r="J214" s="94"/>
      <c r="K214" s="94"/>
    </row>
    <row r="215" spans="2:11">
      <c r="B215" s="93"/>
      <c r="C215" s="94"/>
      <c r="D215" s="115"/>
      <c r="E215" s="115"/>
      <c r="F215" s="115"/>
      <c r="G215" s="115"/>
      <c r="H215" s="115"/>
      <c r="I215" s="94"/>
      <c r="J215" s="94"/>
      <c r="K215" s="94"/>
    </row>
    <row r="216" spans="2:11">
      <c r="B216" s="93"/>
      <c r="C216" s="94"/>
      <c r="D216" s="115"/>
      <c r="E216" s="115"/>
      <c r="F216" s="115"/>
      <c r="G216" s="115"/>
      <c r="H216" s="115"/>
      <c r="I216" s="94"/>
      <c r="J216" s="94"/>
      <c r="K216" s="94"/>
    </row>
    <row r="217" spans="2:11">
      <c r="B217" s="93"/>
      <c r="C217" s="94"/>
      <c r="D217" s="115"/>
      <c r="E217" s="115"/>
      <c r="F217" s="115"/>
      <c r="G217" s="115"/>
      <c r="H217" s="115"/>
      <c r="I217" s="94"/>
      <c r="J217" s="94"/>
      <c r="K217" s="94"/>
    </row>
    <row r="218" spans="2:11">
      <c r="B218" s="93"/>
      <c r="C218" s="94"/>
      <c r="D218" s="115"/>
      <c r="E218" s="115"/>
      <c r="F218" s="115"/>
      <c r="G218" s="115"/>
      <c r="H218" s="115"/>
      <c r="I218" s="94"/>
      <c r="J218" s="94"/>
      <c r="K218" s="94"/>
    </row>
    <row r="219" spans="2:11">
      <c r="B219" s="93"/>
      <c r="C219" s="94"/>
      <c r="D219" s="115"/>
      <c r="E219" s="115"/>
      <c r="F219" s="115"/>
      <c r="G219" s="115"/>
      <c r="H219" s="115"/>
      <c r="I219" s="94"/>
      <c r="J219" s="94"/>
      <c r="K219" s="94"/>
    </row>
    <row r="220" spans="2:11">
      <c r="B220" s="93"/>
      <c r="C220" s="94"/>
      <c r="D220" s="115"/>
      <c r="E220" s="115"/>
      <c r="F220" s="115"/>
      <c r="G220" s="115"/>
      <c r="H220" s="115"/>
      <c r="I220" s="94"/>
      <c r="J220" s="94"/>
      <c r="K220" s="94"/>
    </row>
    <row r="221" spans="2:11">
      <c r="B221" s="93"/>
      <c r="C221" s="94"/>
      <c r="D221" s="115"/>
      <c r="E221" s="115"/>
      <c r="F221" s="115"/>
      <c r="G221" s="115"/>
      <c r="H221" s="115"/>
      <c r="I221" s="94"/>
      <c r="J221" s="94"/>
      <c r="K221" s="94"/>
    </row>
    <row r="222" spans="2:11">
      <c r="B222" s="93"/>
      <c r="C222" s="94"/>
      <c r="D222" s="115"/>
      <c r="E222" s="115"/>
      <c r="F222" s="115"/>
      <c r="G222" s="115"/>
      <c r="H222" s="115"/>
      <c r="I222" s="94"/>
      <c r="J222" s="94"/>
      <c r="K222" s="94"/>
    </row>
    <row r="223" spans="2:11">
      <c r="B223" s="93"/>
      <c r="C223" s="94"/>
      <c r="D223" s="115"/>
      <c r="E223" s="115"/>
      <c r="F223" s="115"/>
      <c r="G223" s="115"/>
      <c r="H223" s="115"/>
      <c r="I223" s="94"/>
      <c r="J223" s="94"/>
      <c r="K223" s="94"/>
    </row>
    <row r="224" spans="2:11">
      <c r="B224" s="93"/>
      <c r="C224" s="94"/>
      <c r="D224" s="115"/>
      <c r="E224" s="115"/>
      <c r="F224" s="115"/>
      <c r="G224" s="115"/>
      <c r="H224" s="115"/>
      <c r="I224" s="94"/>
      <c r="J224" s="94"/>
      <c r="K224" s="94"/>
    </row>
    <row r="225" spans="2:11">
      <c r="B225" s="93"/>
      <c r="C225" s="94"/>
      <c r="D225" s="115"/>
      <c r="E225" s="115"/>
      <c r="F225" s="115"/>
      <c r="G225" s="115"/>
      <c r="H225" s="115"/>
      <c r="I225" s="94"/>
      <c r="J225" s="94"/>
      <c r="K225" s="94"/>
    </row>
    <row r="226" spans="2:11">
      <c r="B226" s="93"/>
      <c r="C226" s="94"/>
      <c r="D226" s="115"/>
      <c r="E226" s="115"/>
      <c r="F226" s="115"/>
      <c r="G226" s="115"/>
      <c r="H226" s="115"/>
      <c r="I226" s="94"/>
      <c r="J226" s="94"/>
      <c r="K226" s="94"/>
    </row>
    <row r="227" spans="2:11">
      <c r="B227" s="93"/>
      <c r="C227" s="94"/>
      <c r="D227" s="115"/>
      <c r="E227" s="115"/>
      <c r="F227" s="115"/>
      <c r="G227" s="115"/>
      <c r="H227" s="115"/>
      <c r="I227" s="94"/>
      <c r="J227" s="94"/>
      <c r="K227" s="94"/>
    </row>
    <row r="228" spans="2:11">
      <c r="B228" s="93"/>
      <c r="C228" s="94"/>
      <c r="D228" s="115"/>
      <c r="E228" s="115"/>
      <c r="F228" s="115"/>
      <c r="G228" s="115"/>
      <c r="H228" s="115"/>
      <c r="I228" s="94"/>
      <c r="J228" s="94"/>
      <c r="K228" s="94"/>
    </row>
    <row r="229" spans="2:11">
      <c r="B229" s="93"/>
      <c r="C229" s="94"/>
      <c r="D229" s="115"/>
      <c r="E229" s="115"/>
      <c r="F229" s="115"/>
      <c r="G229" s="115"/>
      <c r="H229" s="115"/>
      <c r="I229" s="94"/>
      <c r="J229" s="94"/>
      <c r="K229" s="94"/>
    </row>
    <row r="230" spans="2:11">
      <c r="B230" s="93"/>
      <c r="C230" s="94"/>
      <c r="D230" s="115"/>
      <c r="E230" s="115"/>
      <c r="F230" s="115"/>
      <c r="G230" s="115"/>
      <c r="H230" s="115"/>
      <c r="I230" s="94"/>
      <c r="J230" s="94"/>
      <c r="K230" s="94"/>
    </row>
    <row r="231" spans="2:11">
      <c r="B231" s="93"/>
      <c r="C231" s="94"/>
      <c r="D231" s="115"/>
      <c r="E231" s="115"/>
      <c r="F231" s="115"/>
      <c r="G231" s="115"/>
      <c r="H231" s="115"/>
      <c r="I231" s="94"/>
      <c r="J231" s="94"/>
      <c r="K231" s="94"/>
    </row>
    <row r="232" spans="2:11">
      <c r="B232" s="93"/>
      <c r="C232" s="94"/>
      <c r="D232" s="115"/>
      <c r="E232" s="115"/>
      <c r="F232" s="115"/>
      <c r="G232" s="115"/>
      <c r="H232" s="115"/>
      <c r="I232" s="94"/>
      <c r="J232" s="94"/>
      <c r="K232" s="94"/>
    </row>
    <row r="233" spans="2:11">
      <c r="B233" s="93"/>
      <c r="C233" s="94"/>
      <c r="D233" s="115"/>
      <c r="E233" s="115"/>
      <c r="F233" s="115"/>
      <c r="G233" s="115"/>
      <c r="H233" s="115"/>
      <c r="I233" s="94"/>
      <c r="J233" s="94"/>
      <c r="K233" s="94"/>
    </row>
    <row r="234" spans="2:11">
      <c r="B234" s="93"/>
      <c r="C234" s="94"/>
      <c r="D234" s="115"/>
      <c r="E234" s="115"/>
      <c r="F234" s="115"/>
      <c r="G234" s="115"/>
      <c r="H234" s="115"/>
      <c r="I234" s="94"/>
      <c r="J234" s="94"/>
      <c r="K234" s="94"/>
    </row>
    <row r="235" spans="2:11">
      <c r="B235" s="93"/>
      <c r="C235" s="94"/>
      <c r="D235" s="115"/>
      <c r="E235" s="115"/>
      <c r="F235" s="115"/>
      <c r="G235" s="115"/>
      <c r="H235" s="115"/>
      <c r="I235" s="94"/>
      <c r="J235" s="94"/>
      <c r="K235" s="94"/>
    </row>
    <row r="236" spans="2:11">
      <c r="B236" s="93"/>
      <c r="C236" s="94"/>
      <c r="D236" s="115"/>
      <c r="E236" s="115"/>
      <c r="F236" s="115"/>
      <c r="G236" s="115"/>
      <c r="H236" s="115"/>
      <c r="I236" s="94"/>
      <c r="J236" s="94"/>
      <c r="K236" s="94"/>
    </row>
    <row r="237" spans="2:11">
      <c r="B237" s="93"/>
      <c r="C237" s="94"/>
      <c r="D237" s="115"/>
      <c r="E237" s="115"/>
      <c r="F237" s="115"/>
      <c r="G237" s="115"/>
      <c r="H237" s="115"/>
      <c r="I237" s="94"/>
      <c r="J237" s="94"/>
      <c r="K237" s="94"/>
    </row>
    <row r="238" spans="2:11">
      <c r="B238" s="93"/>
      <c r="C238" s="94"/>
      <c r="D238" s="115"/>
      <c r="E238" s="115"/>
      <c r="F238" s="115"/>
      <c r="G238" s="115"/>
      <c r="H238" s="115"/>
      <c r="I238" s="94"/>
      <c r="J238" s="94"/>
      <c r="K238" s="94"/>
    </row>
    <row r="239" spans="2:11">
      <c r="B239" s="93"/>
      <c r="C239" s="94"/>
      <c r="D239" s="115"/>
      <c r="E239" s="115"/>
      <c r="F239" s="115"/>
      <c r="G239" s="115"/>
      <c r="H239" s="115"/>
      <c r="I239" s="94"/>
      <c r="J239" s="94"/>
      <c r="K239" s="94"/>
    </row>
    <row r="240" spans="2:11">
      <c r="B240" s="93"/>
      <c r="C240" s="94"/>
      <c r="D240" s="115"/>
      <c r="E240" s="115"/>
      <c r="F240" s="115"/>
      <c r="G240" s="115"/>
      <c r="H240" s="115"/>
      <c r="I240" s="94"/>
      <c r="J240" s="94"/>
      <c r="K240" s="94"/>
    </row>
    <row r="241" spans="2:11">
      <c r="B241" s="93"/>
      <c r="C241" s="94"/>
      <c r="D241" s="115"/>
      <c r="E241" s="115"/>
      <c r="F241" s="115"/>
      <c r="G241" s="115"/>
      <c r="H241" s="115"/>
      <c r="I241" s="94"/>
      <c r="J241" s="94"/>
      <c r="K241" s="94"/>
    </row>
    <row r="242" spans="2:11">
      <c r="B242" s="93"/>
      <c r="C242" s="94"/>
      <c r="D242" s="115"/>
      <c r="E242" s="115"/>
      <c r="F242" s="115"/>
      <c r="G242" s="115"/>
      <c r="H242" s="115"/>
      <c r="I242" s="94"/>
      <c r="J242" s="94"/>
      <c r="K242" s="94"/>
    </row>
    <row r="243" spans="2:11">
      <c r="B243" s="93"/>
      <c r="C243" s="94"/>
      <c r="D243" s="115"/>
      <c r="E243" s="115"/>
      <c r="F243" s="115"/>
      <c r="G243" s="115"/>
      <c r="H243" s="115"/>
      <c r="I243" s="94"/>
      <c r="J243" s="94"/>
      <c r="K243" s="94"/>
    </row>
    <row r="244" spans="2:11">
      <c r="B244" s="93"/>
      <c r="C244" s="94"/>
      <c r="D244" s="115"/>
      <c r="E244" s="115"/>
      <c r="F244" s="115"/>
      <c r="G244" s="115"/>
      <c r="H244" s="115"/>
      <c r="I244" s="94"/>
      <c r="J244" s="94"/>
      <c r="K244" s="94"/>
    </row>
    <row r="245" spans="2:11">
      <c r="B245" s="93"/>
      <c r="C245" s="94"/>
      <c r="D245" s="115"/>
      <c r="E245" s="115"/>
      <c r="F245" s="115"/>
      <c r="G245" s="115"/>
      <c r="H245" s="115"/>
      <c r="I245" s="94"/>
      <c r="J245" s="94"/>
      <c r="K245" s="94"/>
    </row>
    <row r="246" spans="2:11">
      <c r="B246" s="93"/>
      <c r="C246" s="94"/>
      <c r="D246" s="115"/>
      <c r="E246" s="115"/>
      <c r="F246" s="115"/>
      <c r="G246" s="115"/>
      <c r="H246" s="115"/>
      <c r="I246" s="94"/>
      <c r="J246" s="94"/>
      <c r="K246" s="94"/>
    </row>
    <row r="247" spans="2:11">
      <c r="B247" s="93"/>
      <c r="C247" s="94"/>
      <c r="D247" s="115"/>
      <c r="E247" s="115"/>
      <c r="F247" s="115"/>
      <c r="G247" s="115"/>
      <c r="H247" s="115"/>
      <c r="I247" s="94"/>
      <c r="J247" s="94"/>
      <c r="K247" s="94"/>
    </row>
    <row r="248" spans="2:11">
      <c r="B248" s="93"/>
      <c r="C248" s="94"/>
      <c r="D248" s="115"/>
      <c r="E248" s="115"/>
      <c r="F248" s="115"/>
      <c r="G248" s="115"/>
      <c r="H248" s="115"/>
      <c r="I248" s="94"/>
      <c r="J248" s="94"/>
      <c r="K248" s="94"/>
    </row>
    <row r="249" spans="2:11">
      <c r="B249" s="93"/>
      <c r="C249" s="94"/>
      <c r="D249" s="115"/>
      <c r="E249" s="115"/>
      <c r="F249" s="115"/>
      <c r="G249" s="115"/>
      <c r="H249" s="115"/>
      <c r="I249" s="94"/>
      <c r="J249" s="94"/>
      <c r="K249" s="94"/>
    </row>
    <row r="250" spans="2:11">
      <c r="B250" s="93"/>
      <c r="C250" s="94"/>
      <c r="D250" s="115"/>
      <c r="E250" s="115"/>
      <c r="F250" s="115"/>
      <c r="G250" s="115"/>
      <c r="H250" s="115"/>
      <c r="I250" s="94"/>
      <c r="J250" s="94"/>
      <c r="K250" s="94"/>
    </row>
    <row r="251" spans="2:11">
      <c r="B251" s="93"/>
      <c r="C251" s="94"/>
      <c r="D251" s="115"/>
      <c r="E251" s="115"/>
      <c r="F251" s="115"/>
      <c r="G251" s="115"/>
      <c r="H251" s="115"/>
      <c r="I251" s="94"/>
      <c r="J251" s="94"/>
      <c r="K251" s="94"/>
    </row>
    <row r="252" spans="2:11">
      <c r="B252" s="93"/>
      <c r="C252" s="94"/>
      <c r="D252" s="115"/>
      <c r="E252" s="115"/>
      <c r="F252" s="115"/>
      <c r="G252" s="115"/>
      <c r="H252" s="115"/>
      <c r="I252" s="94"/>
      <c r="J252" s="94"/>
      <c r="K252" s="94"/>
    </row>
    <row r="253" spans="2:11">
      <c r="B253" s="93"/>
      <c r="C253" s="94"/>
      <c r="D253" s="115"/>
      <c r="E253" s="115"/>
      <c r="F253" s="115"/>
      <c r="G253" s="115"/>
      <c r="H253" s="115"/>
      <c r="I253" s="94"/>
      <c r="J253" s="94"/>
      <c r="K253" s="94"/>
    </row>
    <row r="254" spans="2:11">
      <c r="B254" s="93"/>
      <c r="C254" s="94"/>
      <c r="D254" s="115"/>
      <c r="E254" s="115"/>
      <c r="F254" s="115"/>
      <c r="G254" s="115"/>
      <c r="H254" s="115"/>
      <c r="I254" s="94"/>
      <c r="J254" s="94"/>
      <c r="K254" s="94"/>
    </row>
    <row r="255" spans="2:11">
      <c r="B255" s="93"/>
      <c r="C255" s="94"/>
      <c r="D255" s="115"/>
      <c r="E255" s="115"/>
      <c r="F255" s="115"/>
      <c r="G255" s="115"/>
      <c r="H255" s="115"/>
      <c r="I255" s="94"/>
      <c r="J255" s="94"/>
      <c r="K255" s="94"/>
    </row>
    <row r="256" spans="2:11">
      <c r="B256" s="93"/>
      <c r="C256" s="94"/>
      <c r="D256" s="115"/>
      <c r="E256" s="115"/>
      <c r="F256" s="115"/>
      <c r="G256" s="115"/>
      <c r="H256" s="115"/>
      <c r="I256" s="94"/>
      <c r="J256" s="94"/>
      <c r="K256" s="94"/>
    </row>
    <row r="257" spans="2:11">
      <c r="B257" s="93"/>
      <c r="C257" s="94"/>
      <c r="D257" s="115"/>
      <c r="E257" s="115"/>
      <c r="F257" s="115"/>
      <c r="G257" s="115"/>
      <c r="H257" s="115"/>
      <c r="I257" s="94"/>
      <c r="J257" s="94"/>
      <c r="K257" s="94"/>
    </row>
    <row r="258" spans="2:11">
      <c r="B258" s="93"/>
      <c r="C258" s="94"/>
      <c r="D258" s="115"/>
      <c r="E258" s="115"/>
      <c r="F258" s="115"/>
      <c r="G258" s="115"/>
      <c r="H258" s="115"/>
      <c r="I258" s="94"/>
      <c r="J258" s="94"/>
      <c r="K258" s="94"/>
    </row>
    <row r="259" spans="2:11">
      <c r="B259" s="93"/>
      <c r="C259" s="94"/>
      <c r="D259" s="115"/>
      <c r="E259" s="115"/>
      <c r="F259" s="115"/>
      <c r="G259" s="115"/>
      <c r="H259" s="115"/>
      <c r="I259" s="94"/>
      <c r="J259" s="94"/>
      <c r="K259" s="94"/>
    </row>
    <row r="260" spans="2:11">
      <c r="B260" s="93"/>
      <c r="C260" s="94"/>
      <c r="D260" s="115"/>
      <c r="E260" s="115"/>
      <c r="F260" s="115"/>
      <c r="G260" s="115"/>
      <c r="H260" s="115"/>
      <c r="I260" s="94"/>
      <c r="J260" s="94"/>
      <c r="K260" s="94"/>
    </row>
    <row r="261" spans="2:11">
      <c r="B261" s="93"/>
      <c r="C261" s="94"/>
      <c r="D261" s="115"/>
      <c r="E261" s="115"/>
      <c r="F261" s="115"/>
      <c r="G261" s="115"/>
      <c r="H261" s="115"/>
      <c r="I261" s="94"/>
      <c r="J261" s="94"/>
      <c r="K261" s="94"/>
    </row>
    <row r="262" spans="2:11">
      <c r="B262" s="93"/>
      <c r="C262" s="94"/>
      <c r="D262" s="115"/>
      <c r="E262" s="115"/>
      <c r="F262" s="115"/>
      <c r="G262" s="115"/>
      <c r="H262" s="115"/>
      <c r="I262" s="94"/>
      <c r="J262" s="94"/>
      <c r="K262" s="94"/>
    </row>
    <row r="263" spans="2:11">
      <c r="B263" s="93"/>
      <c r="C263" s="94"/>
      <c r="D263" s="115"/>
      <c r="E263" s="115"/>
      <c r="F263" s="115"/>
      <c r="G263" s="115"/>
      <c r="H263" s="115"/>
      <c r="I263" s="94"/>
      <c r="J263" s="94"/>
      <c r="K263" s="94"/>
    </row>
    <row r="264" spans="2:11">
      <c r="B264" s="93"/>
      <c r="C264" s="94"/>
      <c r="D264" s="115"/>
      <c r="E264" s="115"/>
      <c r="F264" s="115"/>
      <c r="G264" s="115"/>
      <c r="H264" s="115"/>
      <c r="I264" s="94"/>
      <c r="J264" s="94"/>
      <c r="K264" s="94"/>
    </row>
    <row r="265" spans="2:11">
      <c r="B265" s="93"/>
      <c r="C265" s="94"/>
      <c r="D265" s="115"/>
      <c r="E265" s="115"/>
      <c r="F265" s="115"/>
      <c r="G265" s="115"/>
      <c r="H265" s="115"/>
      <c r="I265" s="94"/>
      <c r="J265" s="94"/>
      <c r="K265" s="94"/>
    </row>
    <row r="266" spans="2:11">
      <c r="B266" s="93"/>
      <c r="C266" s="94"/>
      <c r="D266" s="115"/>
      <c r="E266" s="115"/>
      <c r="F266" s="115"/>
      <c r="G266" s="115"/>
      <c r="H266" s="115"/>
      <c r="I266" s="94"/>
      <c r="J266" s="94"/>
      <c r="K266" s="94"/>
    </row>
    <row r="267" spans="2:11">
      <c r="B267" s="93"/>
      <c r="C267" s="94"/>
      <c r="D267" s="115"/>
      <c r="E267" s="115"/>
      <c r="F267" s="115"/>
      <c r="G267" s="115"/>
      <c r="H267" s="115"/>
      <c r="I267" s="94"/>
      <c r="J267" s="94"/>
      <c r="K267" s="94"/>
    </row>
    <row r="268" spans="2:11">
      <c r="B268" s="93"/>
      <c r="C268" s="94"/>
      <c r="D268" s="115"/>
      <c r="E268" s="115"/>
      <c r="F268" s="115"/>
      <c r="G268" s="115"/>
      <c r="H268" s="115"/>
      <c r="I268" s="94"/>
      <c r="J268" s="94"/>
      <c r="K268" s="94"/>
    </row>
    <row r="269" spans="2:11">
      <c r="B269" s="93"/>
      <c r="C269" s="94"/>
      <c r="D269" s="115"/>
      <c r="E269" s="115"/>
      <c r="F269" s="115"/>
      <c r="G269" s="115"/>
      <c r="H269" s="115"/>
      <c r="I269" s="94"/>
      <c r="J269" s="94"/>
      <c r="K269" s="94"/>
    </row>
    <row r="270" spans="2:11">
      <c r="B270" s="93"/>
      <c r="C270" s="94"/>
      <c r="D270" s="115"/>
      <c r="E270" s="115"/>
      <c r="F270" s="115"/>
      <c r="G270" s="115"/>
      <c r="H270" s="115"/>
      <c r="I270" s="94"/>
      <c r="J270" s="94"/>
      <c r="K270" s="94"/>
    </row>
    <row r="271" spans="2:11">
      <c r="B271" s="93"/>
      <c r="C271" s="94"/>
      <c r="D271" s="115"/>
      <c r="E271" s="115"/>
      <c r="F271" s="115"/>
      <c r="G271" s="115"/>
      <c r="H271" s="115"/>
      <c r="I271" s="94"/>
      <c r="J271" s="94"/>
      <c r="K271" s="94"/>
    </row>
    <row r="272" spans="2:11">
      <c r="B272" s="93"/>
      <c r="C272" s="94"/>
      <c r="D272" s="115"/>
      <c r="E272" s="115"/>
      <c r="F272" s="115"/>
      <c r="G272" s="115"/>
      <c r="H272" s="115"/>
      <c r="I272" s="94"/>
      <c r="J272" s="94"/>
      <c r="K272" s="94"/>
    </row>
    <row r="273" spans="2:11">
      <c r="B273" s="93"/>
      <c r="C273" s="94"/>
      <c r="D273" s="115"/>
      <c r="E273" s="115"/>
      <c r="F273" s="115"/>
      <c r="G273" s="115"/>
      <c r="H273" s="115"/>
      <c r="I273" s="94"/>
      <c r="J273" s="94"/>
      <c r="K273" s="94"/>
    </row>
    <row r="274" spans="2:11">
      <c r="B274" s="93"/>
      <c r="C274" s="94"/>
      <c r="D274" s="115"/>
      <c r="E274" s="115"/>
      <c r="F274" s="115"/>
      <c r="G274" s="115"/>
      <c r="H274" s="115"/>
      <c r="I274" s="94"/>
      <c r="J274" s="94"/>
      <c r="K274" s="94"/>
    </row>
    <row r="275" spans="2:11">
      <c r="B275" s="93"/>
      <c r="C275" s="94"/>
      <c r="D275" s="115"/>
      <c r="E275" s="115"/>
      <c r="F275" s="115"/>
      <c r="G275" s="115"/>
      <c r="H275" s="115"/>
      <c r="I275" s="94"/>
      <c r="J275" s="94"/>
      <c r="K275" s="94"/>
    </row>
    <row r="276" spans="2:11">
      <c r="B276" s="93"/>
      <c r="C276" s="94"/>
      <c r="D276" s="115"/>
      <c r="E276" s="115"/>
      <c r="F276" s="115"/>
      <c r="G276" s="115"/>
      <c r="H276" s="115"/>
      <c r="I276" s="94"/>
      <c r="J276" s="94"/>
      <c r="K276" s="94"/>
    </row>
    <row r="277" spans="2:11">
      <c r="B277" s="93"/>
      <c r="C277" s="94"/>
      <c r="D277" s="115"/>
      <c r="E277" s="115"/>
      <c r="F277" s="115"/>
      <c r="G277" s="115"/>
      <c r="H277" s="115"/>
      <c r="I277" s="94"/>
      <c r="J277" s="94"/>
      <c r="K277" s="94"/>
    </row>
    <row r="278" spans="2:11">
      <c r="B278" s="93"/>
      <c r="C278" s="94"/>
      <c r="D278" s="115"/>
      <c r="E278" s="115"/>
      <c r="F278" s="115"/>
      <c r="G278" s="115"/>
      <c r="H278" s="115"/>
      <c r="I278" s="94"/>
      <c r="J278" s="94"/>
      <c r="K278" s="94"/>
    </row>
    <row r="279" spans="2:11">
      <c r="B279" s="93"/>
      <c r="C279" s="94"/>
      <c r="D279" s="115"/>
      <c r="E279" s="115"/>
      <c r="F279" s="115"/>
      <c r="G279" s="115"/>
      <c r="H279" s="115"/>
      <c r="I279" s="94"/>
      <c r="J279" s="94"/>
      <c r="K279" s="94"/>
    </row>
    <row r="280" spans="2:11">
      <c r="B280" s="93"/>
      <c r="C280" s="94"/>
      <c r="D280" s="115"/>
      <c r="E280" s="115"/>
      <c r="F280" s="115"/>
      <c r="G280" s="115"/>
      <c r="H280" s="115"/>
      <c r="I280" s="94"/>
      <c r="J280" s="94"/>
      <c r="K280" s="94"/>
    </row>
    <row r="281" spans="2:11">
      <c r="B281" s="93"/>
      <c r="C281" s="94"/>
      <c r="D281" s="115"/>
      <c r="E281" s="115"/>
      <c r="F281" s="115"/>
      <c r="G281" s="115"/>
      <c r="H281" s="115"/>
      <c r="I281" s="94"/>
      <c r="J281" s="94"/>
      <c r="K281" s="94"/>
    </row>
    <row r="282" spans="2:11">
      <c r="B282" s="93"/>
      <c r="C282" s="94"/>
      <c r="D282" s="115"/>
      <c r="E282" s="115"/>
      <c r="F282" s="115"/>
      <c r="G282" s="115"/>
      <c r="H282" s="115"/>
      <c r="I282" s="94"/>
      <c r="J282" s="94"/>
      <c r="K282" s="94"/>
    </row>
    <row r="283" spans="2:11">
      <c r="B283" s="93"/>
      <c r="C283" s="94"/>
      <c r="D283" s="115"/>
      <c r="E283" s="115"/>
      <c r="F283" s="115"/>
      <c r="G283" s="115"/>
      <c r="H283" s="115"/>
      <c r="I283" s="94"/>
      <c r="J283" s="94"/>
      <c r="K283" s="94"/>
    </row>
    <row r="284" spans="2:11">
      <c r="B284" s="93"/>
      <c r="C284" s="94"/>
      <c r="D284" s="115"/>
      <c r="E284" s="115"/>
      <c r="F284" s="115"/>
      <c r="G284" s="115"/>
      <c r="H284" s="115"/>
      <c r="I284" s="94"/>
      <c r="J284" s="94"/>
      <c r="K284" s="94"/>
    </row>
    <row r="285" spans="2:11">
      <c r="B285" s="93"/>
      <c r="C285" s="94"/>
      <c r="D285" s="115"/>
      <c r="E285" s="115"/>
      <c r="F285" s="115"/>
      <c r="G285" s="115"/>
      <c r="H285" s="115"/>
      <c r="I285" s="94"/>
      <c r="J285" s="94"/>
      <c r="K285" s="94"/>
    </row>
    <row r="286" spans="2:11">
      <c r="B286" s="93"/>
      <c r="C286" s="94"/>
      <c r="D286" s="115"/>
      <c r="E286" s="115"/>
      <c r="F286" s="115"/>
      <c r="G286" s="115"/>
      <c r="H286" s="115"/>
      <c r="I286" s="94"/>
      <c r="J286" s="94"/>
      <c r="K286" s="94"/>
    </row>
    <row r="287" spans="2:11">
      <c r="B287" s="93"/>
      <c r="C287" s="94"/>
      <c r="D287" s="115"/>
      <c r="E287" s="115"/>
      <c r="F287" s="115"/>
      <c r="G287" s="115"/>
      <c r="H287" s="115"/>
      <c r="I287" s="94"/>
      <c r="J287" s="94"/>
      <c r="K287" s="94"/>
    </row>
    <row r="288" spans="2:11">
      <c r="B288" s="93"/>
      <c r="C288" s="94"/>
      <c r="D288" s="115"/>
      <c r="E288" s="115"/>
      <c r="F288" s="115"/>
      <c r="G288" s="115"/>
      <c r="H288" s="115"/>
      <c r="I288" s="94"/>
      <c r="J288" s="94"/>
      <c r="K288" s="94"/>
    </row>
    <row r="289" spans="2:11">
      <c r="B289" s="93"/>
      <c r="C289" s="94"/>
      <c r="D289" s="115"/>
      <c r="E289" s="115"/>
      <c r="F289" s="115"/>
      <c r="G289" s="115"/>
      <c r="H289" s="115"/>
      <c r="I289" s="94"/>
      <c r="J289" s="94"/>
      <c r="K289" s="94"/>
    </row>
    <row r="290" spans="2:11">
      <c r="B290" s="93"/>
      <c r="C290" s="94"/>
      <c r="D290" s="115"/>
      <c r="E290" s="115"/>
      <c r="F290" s="115"/>
      <c r="G290" s="115"/>
      <c r="H290" s="115"/>
      <c r="I290" s="94"/>
      <c r="J290" s="94"/>
      <c r="K290" s="94"/>
    </row>
    <row r="291" spans="2:11">
      <c r="B291" s="93"/>
      <c r="C291" s="94"/>
      <c r="D291" s="115"/>
      <c r="E291" s="115"/>
      <c r="F291" s="115"/>
      <c r="G291" s="115"/>
      <c r="H291" s="115"/>
      <c r="I291" s="94"/>
      <c r="J291" s="94"/>
      <c r="K291" s="94"/>
    </row>
    <row r="292" spans="2:11">
      <c r="B292" s="93"/>
      <c r="C292" s="94"/>
      <c r="D292" s="115"/>
      <c r="E292" s="115"/>
      <c r="F292" s="115"/>
      <c r="G292" s="115"/>
      <c r="H292" s="115"/>
      <c r="I292" s="94"/>
      <c r="J292" s="94"/>
      <c r="K292" s="94"/>
    </row>
    <row r="293" spans="2:11">
      <c r="B293" s="93"/>
      <c r="C293" s="94"/>
      <c r="D293" s="115"/>
      <c r="E293" s="115"/>
      <c r="F293" s="115"/>
      <c r="G293" s="115"/>
      <c r="H293" s="115"/>
      <c r="I293" s="94"/>
      <c r="J293" s="94"/>
      <c r="K293" s="94"/>
    </row>
    <row r="294" spans="2:11">
      <c r="B294" s="93"/>
      <c r="C294" s="94"/>
      <c r="D294" s="115"/>
      <c r="E294" s="115"/>
      <c r="F294" s="115"/>
      <c r="G294" s="115"/>
      <c r="H294" s="115"/>
      <c r="I294" s="94"/>
      <c r="J294" s="94"/>
      <c r="K294" s="94"/>
    </row>
    <row r="295" spans="2:11">
      <c r="B295" s="93"/>
      <c r="C295" s="94"/>
      <c r="D295" s="115"/>
      <c r="E295" s="115"/>
      <c r="F295" s="115"/>
      <c r="G295" s="115"/>
      <c r="H295" s="115"/>
      <c r="I295" s="94"/>
      <c r="J295" s="94"/>
      <c r="K295" s="94"/>
    </row>
    <row r="296" spans="2:11">
      <c r="B296" s="93"/>
      <c r="C296" s="94"/>
      <c r="D296" s="115"/>
      <c r="E296" s="115"/>
      <c r="F296" s="115"/>
      <c r="G296" s="115"/>
      <c r="H296" s="115"/>
      <c r="I296" s="94"/>
      <c r="J296" s="94"/>
      <c r="K296" s="94"/>
    </row>
    <row r="297" spans="2:11">
      <c r="B297" s="93"/>
      <c r="C297" s="94"/>
      <c r="D297" s="115"/>
      <c r="E297" s="115"/>
      <c r="F297" s="115"/>
      <c r="G297" s="115"/>
      <c r="H297" s="115"/>
      <c r="I297" s="94"/>
      <c r="J297" s="94"/>
      <c r="K297" s="94"/>
    </row>
    <row r="298" spans="2:11">
      <c r="B298" s="93"/>
      <c r="C298" s="94"/>
      <c r="D298" s="115"/>
      <c r="E298" s="115"/>
      <c r="F298" s="115"/>
      <c r="G298" s="115"/>
      <c r="H298" s="115"/>
      <c r="I298" s="94"/>
      <c r="J298" s="94"/>
      <c r="K298" s="94"/>
    </row>
    <row r="299" spans="2:11">
      <c r="B299" s="93"/>
      <c r="C299" s="94"/>
      <c r="D299" s="115"/>
      <c r="E299" s="115"/>
      <c r="F299" s="115"/>
      <c r="G299" s="115"/>
      <c r="H299" s="115"/>
      <c r="I299" s="94"/>
      <c r="J299" s="94"/>
      <c r="K299" s="94"/>
    </row>
    <row r="300" spans="2:11">
      <c r="B300" s="93"/>
      <c r="C300" s="94"/>
      <c r="D300" s="115"/>
      <c r="E300" s="115"/>
      <c r="F300" s="115"/>
      <c r="G300" s="115"/>
      <c r="H300" s="115"/>
      <c r="I300" s="94"/>
      <c r="J300" s="94"/>
      <c r="K300" s="94"/>
    </row>
    <row r="301" spans="2:11">
      <c r="B301" s="93"/>
      <c r="C301" s="94"/>
      <c r="D301" s="115"/>
      <c r="E301" s="115"/>
      <c r="F301" s="115"/>
      <c r="G301" s="115"/>
      <c r="H301" s="115"/>
      <c r="I301" s="94"/>
      <c r="J301" s="94"/>
      <c r="K301" s="94"/>
    </row>
    <row r="302" spans="2:11">
      <c r="B302" s="93"/>
      <c r="C302" s="94"/>
      <c r="D302" s="115"/>
      <c r="E302" s="115"/>
      <c r="F302" s="115"/>
      <c r="G302" s="115"/>
      <c r="H302" s="115"/>
      <c r="I302" s="94"/>
      <c r="J302" s="94"/>
      <c r="K302" s="94"/>
    </row>
    <row r="303" spans="2:11">
      <c r="B303" s="93"/>
      <c r="C303" s="94"/>
      <c r="D303" s="115"/>
      <c r="E303" s="115"/>
      <c r="F303" s="115"/>
      <c r="G303" s="115"/>
      <c r="H303" s="115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3 A1:B13 A14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H10" sqref="H10"/>
    </sheetView>
  </sheetViews>
  <sheetFormatPr defaultColWidth="9.140625" defaultRowHeight="18"/>
  <cols>
    <col min="1" max="1" width="6.28515625" style="1" customWidth="1"/>
    <col min="2" max="2" width="57.28515625" style="2" bestFit="1" customWidth="1"/>
    <col min="3" max="3" width="42" style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46" t="s" vm="1">
        <v>231</v>
      </c>
    </row>
    <row r="2" spans="2:6">
      <c r="B2" s="46" t="s">
        <v>145</v>
      </c>
      <c r="C2" s="46" t="s">
        <v>232</v>
      </c>
    </row>
    <row r="3" spans="2:6">
      <c r="B3" s="46" t="s">
        <v>147</v>
      </c>
      <c r="C3" s="46" t="s">
        <v>233</v>
      </c>
    </row>
    <row r="4" spans="2:6">
      <c r="B4" s="46" t="s">
        <v>148</v>
      </c>
      <c r="C4" s="46">
        <v>9455</v>
      </c>
    </row>
    <row r="6" spans="2:6" ht="26.25" customHeight="1">
      <c r="B6" s="151" t="s">
        <v>180</v>
      </c>
      <c r="C6" s="152"/>
      <c r="D6" s="153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210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1" t="s">
        <v>3149</v>
      </c>
      <c r="C10" s="143">
        <v>8427.6684160465284</v>
      </c>
      <c r="D10" s="141"/>
    </row>
    <row r="11" spans="2:6">
      <c r="B11" s="147" t="s">
        <v>26</v>
      </c>
      <c r="C11" s="143">
        <v>2993.7410034174004</v>
      </c>
      <c r="D11" s="140"/>
    </row>
    <row r="12" spans="2:6">
      <c r="B12" s="144" t="s">
        <v>3293</v>
      </c>
      <c r="C12" s="137">
        <v>96.384514916702997</v>
      </c>
      <c r="D12" s="135">
        <v>46698</v>
      </c>
      <c r="E12" s="3"/>
      <c r="F12" s="3"/>
    </row>
    <row r="13" spans="2:6">
      <c r="B13" s="144" t="s">
        <v>2091</v>
      </c>
      <c r="C13" s="137">
        <v>31.545444712785343</v>
      </c>
      <c r="D13" s="135">
        <v>48274</v>
      </c>
      <c r="E13" s="3"/>
      <c r="F13" s="3"/>
    </row>
    <row r="14" spans="2:6">
      <c r="B14" s="144" t="s">
        <v>2092</v>
      </c>
      <c r="C14" s="137">
        <v>16.607149735319179</v>
      </c>
      <c r="D14" s="135">
        <v>48274</v>
      </c>
    </row>
    <row r="15" spans="2:6">
      <c r="B15" s="144" t="s">
        <v>3154</v>
      </c>
      <c r="C15" s="137">
        <v>7.4119300137207773</v>
      </c>
      <c r="D15" s="135">
        <v>46054</v>
      </c>
      <c r="E15" s="3"/>
      <c r="F15" s="3"/>
    </row>
    <row r="16" spans="2:6">
      <c r="B16" s="144" t="s">
        <v>3155</v>
      </c>
      <c r="C16" s="137">
        <v>93.297021154738516</v>
      </c>
      <c r="D16" s="135">
        <v>48297</v>
      </c>
      <c r="E16" s="3"/>
      <c r="F16" s="3"/>
    </row>
    <row r="17" spans="2:4">
      <c r="B17" s="144" t="s">
        <v>3156</v>
      </c>
      <c r="C17" s="137">
        <v>0.26033792</v>
      </c>
      <c r="D17" s="135">
        <v>47907</v>
      </c>
    </row>
    <row r="18" spans="2:4">
      <c r="B18" s="144" t="s">
        <v>3157</v>
      </c>
      <c r="C18" s="137">
        <v>6.4720435200000006</v>
      </c>
      <c r="D18" s="135">
        <v>47848</v>
      </c>
    </row>
    <row r="19" spans="2:4">
      <c r="B19" s="144" t="s">
        <v>3158</v>
      </c>
      <c r="C19" s="137">
        <v>0.46725455999999999</v>
      </c>
      <c r="D19" s="135">
        <v>47848</v>
      </c>
    </row>
    <row r="20" spans="2:4">
      <c r="B20" s="144" t="s">
        <v>3294</v>
      </c>
      <c r="C20" s="137">
        <v>295.91569312772543</v>
      </c>
      <c r="D20" s="135">
        <v>46022</v>
      </c>
    </row>
    <row r="21" spans="2:4">
      <c r="B21" s="144" t="s">
        <v>3159</v>
      </c>
      <c r="C21" s="137">
        <v>97.982079999999996</v>
      </c>
      <c r="D21" s="135">
        <v>47969</v>
      </c>
    </row>
    <row r="22" spans="2:4">
      <c r="B22" s="144" t="s">
        <v>3160</v>
      </c>
      <c r="C22" s="137">
        <v>72.869221053548785</v>
      </c>
      <c r="D22" s="135">
        <v>47308</v>
      </c>
    </row>
    <row r="23" spans="2:4">
      <c r="B23" s="144" t="s">
        <v>3161</v>
      </c>
      <c r="C23" s="137">
        <v>51.192959999999999</v>
      </c>
      <c r="D23" s="135">
        <v>48700</v>
      </c>
    </row>
    <row r="24" spans="2:4">
      <c r="B24" s="144" t="s">
        <v>3162</v>
      </c>
      <c r="C24" s="137">
        <v>371.48023999999998</v>
      </c>
      <c r="D24" s="135">
        <v>47938</v>
      </c>
    </row>
    <row r="25" spans="2:4">
      <c r="B25" s="144" t="s">
        <v>2102</v>
      </c>
      <c r="C25" s="137">
        <v>8.4287978438683897</v>
      </c>
      <c r="D25" s="135">
        <v>46752</v>
      </c>
    </row>
    <row r="26" spans="2:4">
      <c r="B26" s="144" t="s">
        <v>2103</v>
      </c>
      <c r="C26" s="137">
        <v>76.935205865413934</v>
      </c>
      <c r="D26" s="135">
        <v>48233</v>
      </c>
    </row>
    <row r="27" spans="2:4">
      <c r="B27" s="144" t="s">
        <v>2104</v>
      </c>
      <c r="C27" s="137">
        <v>4.7837779722933567</v>
      </c>
      <c r="D27" s="135">
        <v>45230</v>
      </c>
    </row>
    <row r="28" spans="2:4">
      <c r="B28" s="144" t="s">
        <v>3163</v>
      </c>
      <c r="C28" s="137">
        <v>24.133037593181502</v>
      </c>
      <c r="D28" s="135">
        <v>48212</v>
      </c>
    </row>
    <row r="29" spans="2:4">
      <c r="B29" s="144" t="s">
        <v>3164</v>
      </c>
      <c r="C29" s="137">
        <v>0.47008432</v>
      </c>
      <c r="D29" s="135">
        <v>47566</v>
      </c>
    </row>
    <row r="30" spans="2:4">
      <c r="B30" s="144" t="s">
        <v>3165</v>
      </c>
      <c r="C30" s="137">
        <v>17.879438184790878</v>
      </c>
      <c r="D30" s="135">
        <v>48212</v>
      </c>
    </row>
    <row r="31" spans="2:4">
      <c r="B31" s="144" t="s">
        <v>3166</v>
      </c>
      <c r="C31" s="137">
        <v>0.32721967999999996</v>
      </c>
      <c r="D31" s="135">
        <v>48297</v>
      </c>
    </row>
    <row r="32" spans="2:4">
      <c r="B32" s="144" t="s">
        <v>3295</v>
      </c>
      <c r="C32" s="137">
        <v>8.4808612965285004</v>
      </c>
      <c r="D32" s="135">
        <v>45383</v>
      </c>
    </row>
    <row r="33" spans="2:4">
      <c r="B33" s="144" t="s">
        <v>3296</v>
      </c>
      <c r="C33" s="137">
        <v>233.42954151811205</v>
      </c>
      <c r="D33" s="135">
        <v>46871</v>
      </c>
    </row>
    <row r="34" spans="2:4">
      <c r="B34" s="144" t="s">
        <v>3297</v>
      </c>
      <c r="C34" s="137">
        <v>7.8619143222510015</v>
      </c>
      <c r="D34" s="135">
        <v>48482</v>
      </c>
    </row>
    <row r="35" spans="2:4">
      <c r="B35" s="144" t="s">
        <v>3298</v>
      </c>
      <c r="C35" s="137">
        <v>72.594694633681499</v>
      </c>
      <c r="D35" s="135">
        <v>45473</v>
      </c>
    </row>
    <row r="36" spans="2:4">
      <c r="B36" s="144" t="s">
        <v>3299</v>
      </c>
      <c r="C36" s="137">
        <v>237.26624130114573</v>
      </c>
      <c r="D36" s="135">
        <v>46022</v>
      </c>
    </row>
    <row r="37" spans="2:4">
      <c r="B37" s="144" t="s">
        <v>3300</v>
      </c>
      <c r="C37" s="137">
        <v>2.9284110886500003</v>
      </c>
      <c r="D37" s="135">
        <v>48844</v>
      </c>
    </row>
    <row r="38" spans="2:4">
      <c r="B38" s="144" t="s">
        <v>3301</v>
      </c>
      <c r="C38" s="137">
        <v>5.5852659380685008</v>
      </c>
      <c r="D38" s="135">
        <v>45340</v>
      </c>
    </row>
    <row r="39" spans="2:4">
      <c r="B39" s="144" t="s">
        <v>3302</v>
      </c>
      <c r="C39" s="137">
        <v>118.98255</v>
      </c>
      <c r="D39" s="135">
        <v>45838</v>
      </c>
    </row>
    <row r="40" spans="2:4">
      <c r="B40" s="144" t="s">
        <v>3303</v>
      </c>
      <c r="C40" s="137">
        <v>338.35284294865676</v>
      </c>
      <c r="D40" s="135">
        <v>45935</v>
      </c>
    </row>
    <row r="41" spans="2:4">
      <c r="B41" s="144" t="s">
        <v>3304</v>
      </c>
      <c r="C41" s="137">
        <v>651.59996310200881</v>
      </c>
      <c r="D41" s="135">
        <v>47391</v>
      </c>
    </row>
    <row r="42" spans="2:4">
      <c r="B42" s="144" t="s">
        <v>3305</v>
      </c>
      <c r="C42" s="137">
        <v>11.924015094208499</v>
      </c>
      <c r="D42" s="135">
        <v>52047</v>
      </c>
    </row>
    <row r="43" spans="2:4">
      <c r="B43" s="144" t="s">
        <v>3306</v>
      </c>
      <c r="C43" s="137">
        <v>29.891249999999999</v>
      </c>
      <c r="D43" s="135">
        <v>45363</v>
      </c>
    </row>
    <row r="44" spans="2:4">
      <c r="B44" s="147" t="s">
        <v>41</v>
      </c>
      <c r="C44" s="143">
        <v>5433.9274126291284</v>
      </c>
      <c r="D44" s="140"/>
    </row>
    <row r="45" spans="2:4">
      <c r="B45" s="144" t="s">
        <v>3167</v>
      </c>
      <c r="C45" s="137">
        <v>89.753183923000009</v>
      </c>
      <c r="D45" s="135">
        <v>48366</v>
      </c>
    </row>
    <row r="46" spans="2:4">
      <c r="B46" s="144" t="s">
        <v>3168</v>
      </c>
      <c r="C46" s="137">
        <v>112.85048463999999</v>
      </c>
      <c r="D46" s="135">
        <v>48914</v>
      </c>
    </row>
    <row r="47" spans="2:4">
      <c r="B47" s="144" t="s">
        <v>2133</v>
      </c>
      <c r="C47" s="137">
        <v>5.3021415065601847</v>
      </c>
      <c r="D47" s="135">
        <v>47467</v>
      </c>
    </row>
    <row r="48" spans="2:4">
      <c r="B48" s="144" t="s">
        <v>2136</v>
      </c>
      <c r="C48" s="137">
        <v>30.92752591116443</v>
      </c>
      <c r="D48" s="135">
        <v>47848</v>
      </c>
    </row>
    <row r="49" spans="2:4">
      <c r="B49" s="144" t="s">
        <v>3169</v>
      </c>
      <c r="C49" s="137">
        <v>20.791569003015745</v>
      </c>
      <c r="D49" s="135">
        <v>45778</v>
      </c>
    </row>
    <row r="50" spans="2:4">
      <c r="B50" s="144" t="s">
        <v>3170</v>
      </c>
      <c r="C50" s="137">
        <v>49.970742395354151</v>
      </c>
      <c r="D50" s="135">
        <v>46997</v>
      </c>
    </row>
    <row r="51" spans="2:4">
      <c r="B51" s="144" t="s">
        <v>3171</v>
      </c>
      <c r="C51" s="137">
        <v>150.72445135999999</v>
      </c>
      <c r="D51" s="135">
        <v>47398</v>
      </c>
    </row>
    <row r="52" spans="2:4">
      <c r="B52" s="144" t="s">
        <v>2137</v>
      </c>
      <c r="C52" s="137">
        <v>52.690218937999994</v>
      </c>
      <c r="D52" s="135">
        <v>48054</v>
      </c>
    </row>
    <row r="53" spans="2:4">
      <c r="B53" s="144" t="s">
        <v>2138</v>
      </c>
      <c r="C53" s="137">
        <v>59.23869511877615</v>
      </c>
      <c r="D53" s="135">
        <v>48757</v>
      </c>
    </row>
    <row r="54" spans="2:4">
      <c r="B54" s="144" t="s">
        <v>3172</v>
      </c>
      <c r="C54" s="137">
        <v>3.330671692737178</v>
      </c>
      <c r="D54" s="135">
        <v>46326</v>
      </c>
    </row>
    <row r="55" spans="2:4">
      <c r="B55" s="144" t="s">
        <v>3173</v>
      </c>
      <c r="C55" s="137">
        <v>68.310688792243198</v>
      </c>
      <c r="D55" s="135">
        <v>47301</v>
      </c>
    </row>
    <row r="56" spans="2:4">
      <c r="B56" s="144" t="s">
        <v>3174</v>
      </c>
      <c r="C56" s="137">
        <v>51.474711039999995</v>
      </c>
      <c r="D56" s="135">
        <v>47301</v>
      </c>
    </row>
    <row r="57" spans="2:4">
      <c r="B57" s="144" t="s">
        <v>3175</v>
      </c>
      <c r="C57" s="137">
        <v>0.28018231818047767</v>
      </c>
      <c r="D57" s="135">
        <v>48122</v>
      </c>
    </row>
    <row r="58" spans="2:4">
      <c r="B58" s="144" t="s">
        <v>3176</v>
      </c>
      <c r="C58" s="137">
        <v>77.747529280463908</v>
      </c>
      <c r="D58" s="135">
        <v>48395</v>
      </c>
    </row>
    <row r="59" spans="2:4">
      <c r="B59" s="144" t="s">
        <v>2141</v>
      </c>
      <c r="C59" s="137">
        <v>194.69605375999998</v>
      </c>
      <c r="D59" s="135">
        <v>48365</v>
      </c>
    </row>
    <row r="60" spans="2:4">
      <c r="B60" s="144" t="s">
        <v>2108</v>
      </c>
      <c r="C60" s="137">
        <v>25.165620837977222</v>
      </c>
      <c r="D60" s="135">
        <v>48395</v>
      </c>
    </row>
    <row r="61" spans="2:4">
      <c r="B61" s="144" t="s">
        <v>3177</v>
      </c>
      <c r="C61" s="137">
        <v>110.97992753497478</v>
      </c>
      <c r="D61" s="135">
        <v>48669</v>
      </c>
    </row>
    <row r="62" spans="2:4">
      <c r="B62" s="144" t="s">
        <v>2145</v>
      </c>
      <c r="C62" s="137">
        <v>8.7426748374368959</v>
      </c>
      <c r="D62" s="135">
        <v>46753</v>
      </c>
    </row>
    <row r="63" spans="2:4">
      <c r="B63" s="144" t="s">
        <v>3178</v>
      </c>
      <c r="C63" s="137">
        <v>120.45152544699999</v>
      </c>
      <c r="D63" s="135">
        <v>49427</v>
      </c>
    </row>
    <row r="64" spans="2:4">
      <c r="B64" s="144" t="s">
        <v>2148</v>
      </c>
      <c r="C64" s="137">
        <v>119.40347918080001</v>
      </c>
      <c r="D64" s="135">
        <v>46149</v>
      </c>
    </row>
    <row r="65" spans="2:4">
      <c r="B65" s="144" t="s">
        <v>3179</v>
      </c>
      <c r="C65" s="137">
        <v>168.71978595666207</v>
      </c>
      <c r="D65" s="135">
        <v>48693</v>
      </c>
    </row>
    <row r="66" spans="2:4">
      <c r="B66" s="144" t="s">
        <v>2151</v>
      </c>
      <c r="C66" s="137">
        <v>156.86347608916449</v>
      </c>
      <c r="D66" s="135">
        <v>49126</v>
      </c>
    </row>
    <row r="67" spans="2:4">
      <c r="B67" s="144" t="s">
        <v>3180</v>
      </c>
      <c r="C67" s="137">
        <v>1.682239967253703</v>
      </c>
      <c r="D67" s="135">
        <v>49126</v>
      </c>
    </row>
    <row r="68" spans="2:4">
      <c r="B68" s="144" t="s">
        <v>3307</v>
      </c>
      <c r="C68" s="137">
        <v>1.9173524554951198</v>
      </c>
      <c r="D68" s="135">
        <v>45515</v>
      </c>
    </row>
    <row r="69" spans="2:4">
      <c r="B69" s="144" t="s">
        <v>3308</v>
      </c>
      <c r="C69" s="137">
        <v>12.123252782275859</v>
      </c>
      <c r="D69" s="135">
        <v>45515</v>
      </c>
    </row>
    <row r="70" spans="2:4">
      <c r="B70" s="144" t="s">
        <v>2153</v>
      </c>
      <c r="C70" s="137">
        <v>80.280365061419133</v>
      </c>
      <c r="D70" s="135">
        <v>47665</v>
      </c>
    </row>
    <row r="71" spans="2:4">
      <c r="B71" s="144" t="s">
        <v>3181</v>
      </c>
      <c r="C71" s="137">
        <v>144.27732005280001</v>
      </c>
      <c r="D71" s="135">
        <v>46752</v>
      </c>
    </row>
    <row r="72" spans="2:4">
      <c r="B72" s="144" t="s">
        <v>3182</v>
      </c>
      <c r="C72" s="137">
        <v>306.81033694879994</v>
      </c>
      <c r="D72" s="135">
        <v>47927</v>
      </c>
    </row>
    <row r="73" spans="2:4">
      <c r="B73" s="144" t="s">
        <v>3309</v>
      </c>
      <c r="C73" s="137">
        <v>12.37209</v>
      </c>
      <c r="D73" s="135">
        <v>45615</v>
      </c>
    </row>
    <row r="74" spans="2:4">
      <c r="B74" s="144" t="s">
        <v>3183</v>
      </c>
      <c r="C74" s="137">
        <v>129.54745636959998</v>
      </c>
      <c r="D74" s="135">
        <v>47528</v>
      </c>
    </row>
    <row r="75" spans="2:4">
      <c r="B75" s="144" t="s">
        <v>3184</v>
      </c>
      <c r="C75" s="137">
        <v>122.44185859233896</v>
      </c>
      <c r="D75" s="135">
        <v>48332</v>
      </c>
    </row>
    <row r="76" spans="2:4">
      <c r="B76" s="144" t="s">
        <v>2158</v>
      </c>
      <c r="C76" s="137">
        <v>9.8232552839999983</v>
      </c>
      <c r="D76" s="135">
        <v>48466</v>
      </c>
    </row>
    <row r="77" spans="2:4">
      <c r="B77" s="144" t="s">
        <v>2159</v>
      </c>
      <c r="C77" s="137">
        <v>10.566744479999999</v>
      </c>
      <c r="D77" s="135">
        <v>48466</v>
      </c>
    </row>
    <row r="78" spans="2:4">
      <c r="B78" s="144" t="s">
        <v>2161</v>
      </c>
      <c r="C78" s="137">
        <v>4.4543317707799996</v>
      </c>
      <c r="D78" s="135">
        <v>48319</v>
      </c>
    </row>
    <row r="79" spans="2:4">
      <c r="B79" s="144" t="s">
        <v>3185</v>
      </c>
      <c r="C79" s="137">
        <v>96.566286559999995</v>
      </c>
      <c r="D79" s="135">
        <v>50678</v>
      </c>
    </row>
    <row r="80" spans="2:4">
      <c r="B80" s="144" t="s">
        <v>3310</v>
      </c>
      <c r="C80" s="137">
        <v>60.594151098289501</v>
      </c>
      <c r="D80" s="135">
        <v>46418</v>
      </c>
    </row>
    <row r="81" spans="2:4">
      <c r="B81" s="144" t="s">
        <v>3186</v>
      </c>
      <c r="C81" s="137">
        <v>0.48070843456432621</v>
      </c>
      <c r="D81" s="135">
        <v>48944</v>
      </c>
    </row>
    <row r="82" spans="2:4">
      <c r="B82" s="144" t="s">
        <v>2110</v>
      </c>
      <c r="C82" s="137">
        <v>73.497600238418102</v>
      </c>
      <c r="D82" s="135">
        <v>48760</v>
      </c>
    </row>
    <row r="83" spans="2:4">
      <c r="B83" s="144" t="s">
        <v>2111</v>
      </c>
      <c r="C83" s="137">
        <v>0.22053007999999999</v>
      </c>
      <c r="D83" s="135">
        <v>47453</v>
      </c>
    </row>
    <row r="84" spans="2:4">
      <c r="B84" s="144" t="s">
        <v>3311</v>
      </c>
      <c r="C84" s="137">
        <v>0.54074481197552993</v>
      </c>
      <c r="D84" s="135">
        <v>45239</v>
      </c>
    </row>
    <row r="85" spans="2:4">
      <c r="B85" s="144" t="s">
        <v>2163</v>
      </c>
      <c r="C85" s="137">
        <v>55.274347073999998</v>
      </c>
      <c r="D85" s="135">
        <v>45930</v>
      </c>
    </row>
    <row r="86" spans="2:4">
      <c r="B86" s="144" t="s">
        <v>3187</v>
      </c>
      <c r="C86" s="137">
        <v>204.43798061229992</v>
      </c>
      <c r="D86" s="135">
        <v>47665</v>
      </c>
    </row>
    <row r="87" spans="2:4">
      <c r="B87" s="144" t="s">
        <v>3188</v>
      </c>
      <c r="C87" s="137">
        <v>20.943288596999821</v>
      </c>
      <c r="D87" s="135">
        <v>45485</v>
      </c>
    </row>
    <row r="88" spans="2:4">
      <c r="B88" s="144" t="s">
        <v>3189</v>
      </c>
      <c r="C88" s="137">
        <v>53.993656679189741</v>
      </c>
      <c r="D88" s="135">
        <v>46417</v>
      </c>
    </row>
    <row r="89" spans="2:4">
      <c r="B89" s="144" t="s">
        <v>3190</v>
      </c>
      <c r="C89" s="137">
        <v>58.434572679999995</v>
      </c>
      <c r="D89" s="135">
        <v>47987</v>
      </c>
    </row>
    <row r="90" spans="2:4">
      <c r="B90" s="144" t="s">
        <v>2167</v>
      </c>
      <c r="C90" s="137">
        <v>79.297018780317217</v>
      </c>
      <c r="D90" s="135">
        <v>48180</v>
      </c>
    </row>
    <row r="91" spans="2:4">
      <c r="B91" s="144" t="s">
        <v>3191</v>
      </c>
      <c r="C91" s="137">
        <v>188.22573103999997</v>
      </c>
      <c r="D91" s="135">
        <v>47735</v>
      </c>
    </row>
    <row r="92" spans="2:4">
      <c r="B92" s="144" t="s">
        <v>3192</v>
      </c>
      <c r="C92" s="137">
        <v>5.3273176479999993</v>
      </c>
      <c r="D92" s="135">
        <v>48151</v>
      </c>
    </row>
    <row r="93" spans="2:4">
      <c r="B93" s="144" t="s">
        <v>3193</v>
      </c>
      <c r="C93" s="137">
        <v>72.841828442217377</v>
      </c>
      <c r="D93" s="135">
        <v>47848</v>
      </c>
    </row>
    <row r="94" spans="2:4">
      <c r="B94" s="144" t="s">
        <v>3194</v>
      </c>
      <c r="C94" s="137">
        <v>42.410463000999997</v>
      </c>
      <c r="D94" s="135">
        <v>46573</v>
      </c>
    </row>
    <row r="95" spans="2:4">
      <c r="B95" s="144" t="s">
        <v>3195</v>
      </c>
      <c r="C95" s="137">
        <v>55.061680638434296</v>
      </c>
      <c r="D95" s="135">
        <v>47832</v>
      </c>
    </row>
    <row r="96" spans="2:4">
      <c r="B96" s="144" t="s">
        <v>3196</v>
      </c>
      <c r="C96" s="137">
        <v>59.69900660955394</v>
      </c>
      <c r="D96" s="135">
        <v>48121</v>
      </c>
    </row>
    <row r="97" spans="2:4">
      <c r="B97" s="144" t="s">
        <v>3197</v>
      </c>
      <c r="C97" s="137">
        <v>14.312455141772267</v>
      </c>
      <c r="D97" s="135">
        <v>48121</v>
      </c>
    </row>
    <row r="98" spans="2:4">
      <c r="B98" s="144" t="s">
        <v>3198</v>
      </c>
      <c r="C98" s="137">
        <v>14.824128540209998</v>
      </c>
      <c r="D98" s="135">
        <v>48029</v>
      </c>
    </row>
    <row r="99" spans="2:4">
      <c r="B99" s="144" t="s">
        <v>3312</v>
      </c>
      <c r="C99" s="137">
        <v>0.63130983307451993</v>
      </c>
      <c r="D99" s="135">
        <v>45371</v>
      </c>
    </row>
    <row r="100" spans="2:4">
      <c r="B100" s="144" t="s">
        <v>3199</v>
      </c>
      <c r="C100" s="137">
        <v>21.01276528</v>
      </c>
      <c r="D100" s="135">
        <v>48294</v>
      </c>
    </row>
    <row r="101" spans="2:4">
      <c r="B101" s="144" t="s">
        <v>2179</v>
      </c>
      <c r="C101" s="137">
        <v>83.161601686478008</v>
      </c>
      <c r="D101" s="135">
        <v>47937</v>
      </c>
    </row>
    <row r="102" spans="2:4">
      <c r="B102" s="144" t="s">
        <v>3200</v>
      </c>
      <c r="C102" s="137">
        <v>25.380034351095762</v>
      </c>
      <c r="D102" s="135">
        <v>46572</v>
      </c>
    </row>
    <row r="103" spans="2:4">
      <c r="B103" s="144" t="s">
        <v>3201</v>
      </c>
      <c r="C103" s="137">
        <v>338.27172599999994</v>
      </c>
      <c r="D103" s="135">
        <v>48781</v>
      </c>
    </row>
    <row r="104" spans="2:4">
      <c r="B104" s="144" t="s">
        <v>3313</v>
      </c>
      <c r="C104" s="137">
        <v>25.293532292325541</v>
      </c>
      <c r="D104" s="135">
        <v>45553</v>
      </c>
    </row>
    <row r="105" spans="2:4">
      <c r="B105" s="144" t="s">
        <v>3314</v>
      </c>
      <c r="C105" s="137">
        <v>34.506978640419327</v>
      </c>
      <c r="D105" s="135">
        <v>45602</v>
      </c>
    </row>
    <row r="106" spans="2:4">
      <c r="B106" s="144" t="s">
        <v>3202</v>
      </c>
      <c r="C106" s="137">
        <v>50.645511254123832</v>
      </c>
      <c r="D106" s="135">
        <v>50678</v>
      </c>
    </row>
    <row r="107" spans="2:4">
      <c r="B107" s="144" t="s">
        <v>2182</v>
      </c>
      <c r="C107" s="137">
        <v>94.42420760566327</v>
      </c>
      <c r="D107" s="135">
        <v>47312</v>
      </c>
    </row>
    <row r="108" spans="2:4">
      <c r="B108" s="144" t="s">
        <v>3203</v>
      </c>
      <c r="C108" s="137">
        <v>62.569535771199995</v>
      </c>
      <c r="D108" s="135">
        <v>46660</v>
      </c>
    </row>
    <row r="109" spans="2:4">
      <c r="B109" s="144" t="s">
        <v>2186</v>
      </c>
      <c r="C109" s="137">
        <v>30.835282879999998</v>
      </c>
      <c r="D109" s="135">
        <v>47301</v>
      </c>
    </row>
    <row r="110" spans="2:4">
      <c r="B110" s="144" t="s">
        <v>3204</v>
      </c>
      <c r="C110" s="137">
        <v>59.015123263321911</v>
      </c>
      <c r="D110" s="135">
        <v>50678</v>
      </c>
    </row>
    <row r="111" spans="2:4">
      <c r="B111" s="144" t="s">
        <v>3205</v>
      </c>
      <c r="C111" s="137">
        <v>89.329282049599996</v>
      </c>
      <c r="D111" s="135">
        <v>48176</v>
      </c>
    </row>
    <row r="112" spans="2:4">
      <c r="B112" s="144" t="s">
        <v>3206</v>
      </c>
      <c r="C112" s="137">
        <v>9.0039456068315786</v>
      </c>
      <c r="D112" s="135">
        <v>46722</v>
      </c>
    </row>
    <row r="113" spans="2:4">
      <c r="B113" s="144" t="s">
        <v>3207</v>
      </c>
      <c r="C113" s="137">
        <v>12.922237390515368</v>
      </c>
      <c r="D113" s="135">
        <v>46794</v>
      </c>
    </row>
    <row r="114" spans="2:4">
      <c r="B114" s="144" t="s">
        <v>3208</v>
      </c>
      <c r="C114" s="137">
        <v>105.66958602999999</v>
      </c>
      <c r="D114" s="135">
        <v>48234</v>
      </c>
    </row>
    <row r="115" spans="2:4">
      <c r="B115" s="144" t="s">
        <v>2194</v>
      </c>
      <c r="C115" s="137">
        <v>9.3654837744637121</v>
      </c>
      <c r="D115" s="135">
        <v>47467</v>
      </c>
    </row>
    <row r="116" spans="2:4">
      <c r="B116" s="144" t="s">
        <v>3209</v>
      </c>
      <c r="C116" s="137">
        <v>1.74638256</v>
      </c>
      <c r="D116" s="135">
        <v>47599</v>
      </c>
    </row>
    <row r="117" spans="2:4">
      <c r="B117" s="144" t="s">
        <v>2197</v>
      </c>
      <c r="C117" s="137">
        <v>0.29380591408966689</v>
      </c>
      <c r="D117" s="135">
        <v>46082</v>
      </c>
    </row>
    <row r="118" spans="2:4">
      <c r="B118" s="144" t="s">
        <v>2118</v>
      </c>
      <c r="C118" s="137">
        <v>49.337246420879893</v>
      </c>
      <c r="D118" s="135">
        <v>47236</v>
      </c>
    </row>
    <row r="119" spans="2:4">
      <c r="B119" s="144" t="s">
        <v>3315</v>
      </c>
      <c r="C119" s="137">
        <v>0.82341190972998002</v>
      </c>
      <c r="D119" s="135">
        <v>46014</v>
      </c>
    </row>
    <row r="120" spans="2:4">
      <c r="B120" s="144" t="s">
        <v>2205</v>
      </c>
      <c r="C120" s="137">
        <v>23.937973378999999</v>
      </c>
      <c r="D120" s="135">
        <v>47848</v>
      </c>
    </row>
    <row r="121" spans="2:4">
      <c r="B121" s="144" t="s">
        <v>3210</v>
      </c>
      <c r="C121" s="137">
        <v>35.146514780799997</v>
      </c>
      <c r="D121" s="135">
        <v>48942</v>
      </c>
    </row>
    <row r="122" spans="2:4">
      <c r="B122" s="144" t="s">
        <v>3211</v>
      </c>
      <c r="C122" s="137">
        <v>49.928272438399993</v>
      </c>
      <c r="D122" s="135">
        <v>48942</v>
      </c>
    </row>
    <row r="123" spans="2:4">
      <c r="B123" s="144" t="s">
        <v>2207</v>
      </c>
      <c r="C123" s="137">
        <v>188.35085232</v>
      </c>
      <c r="D123" s="135">
        <v>49405</v>
      </c>
    </row>
    <row r="124" spans="2:4">
      <c r="B124" s="144" t="s">
        <v>2209</v>
      </c>
      <c r="C124" s="137">
        <v>73.712680566399996</v>
      </c>
      <c r="D124" s="135">
        <v>46742</v>
      </c>
    </row>
    <row r="125" spans="2:4">
      <c r="B125" s="144" t="s">
        <v>3212</v>
      </c>
      <c r="C125" s="137">
        <v>36.732808640000002</v>
      </c>
      <c r="D125" s="135">
        <v>46112</v>
      </c>
    </row>
    <row r="126" spans="2:4">
      <c r="B126" s="144" t="s">
        <v>2210</v>
      </c>
      <c r="C126" s="137">
        <v>231.84382375999996</v>
      </c>
      <c r="D126" s="135">
        <v>46722</v>
      </c>
    </row>
    <row r="127" spans="2:4">
      <c r="B127" s="144" t="s">
        <v>2211</v>
      </c>
      <c r="C127" s="137">
        <v>17.924235199999998</v>
      </c>
      <c r="D127" s="135">
        <v>46722</v>
      </c>
    </row>
    <row r="128" spans="2:4">
      <c r="B128" s="144" t="s">
        <v>2120</v>
      </c>
      <c r="C128" s="137">
        <v>0.41582099519999999</v>
      </c>
      <c r="D128" s="135">
        <v>48030</v>
      </c>
    </row>
    <row r="129" spans="2:4">
      <c r="B129" s="144"/>
      <c r="C129" s="137"/>
      <c r="D129" s="135"/>
    </row>
    <row r="130" spans="2:4">
      <c r="B130" s="144"/>
      <c r="C130" s="137"/>
      <c r="D130" s="135"/>
    </row>
    <row r="131" spans="2:4">
      <c r="B131" s="144"/>
      <c r="C131" s="137"/>
      <c r="D131" s="135"/>
    </row>
    <row r="132" spans="2:4">
      <c r="B132" s="144"/>
      <c r="C132" s="137"/>
      <c r="D132" s="135"/>
    </row>
    <row r="133" spans="2:4">
      <c r="B133" s="144"/>
      <c r="C133" s="137"/>
      <c r="D133" s="135"/>
    </row>
    <row r="134" spans="2:4">
      <c r="B134" s="144"/>
      <c r="C134" s="137"/>
      <c r="D134" s="135"/>
    </row>
    <row r="135" spans="2:4">
      <c r="B135" s="144"/>
      <c r="C135" s="137"/>
      <c r="D135" s="135"/>
    </row>
    <row r="136" spans="2:4">
      <c r="B136" s="144"/>
      <c r="C136" s="137"/>
      <c r="D136" s="135"/>
    </row>
    <row r="137" spans="2:4">
      <c r="B137" s="144"/>
      <c r="C137" s="137"/>
      <c r="D137" s="135"/>
    </row>
    <row r="138" spans="2:4">
      <c r="B138" s="144"/>
      <c r="C138" s="137"/>
      <c r="D138" s="135"/>
    </row>
    <row r="139" spans="2:4">
      <c r="B139" s="144"/>
      <c r="C139" s="137"/>
      <c r="D139" s="135"/>
    </row>
    <row r="140" spans="2:4">
      <c r="B140" s="144"/>
      <c r="C140" s="137"/>
      <c r="D140" s="135"/>
    </row>
    <row r="141" spans="2:4">
      <c r="B141" s="144"/>
      <c r="C141" s="137"/>
      <c r="D141" s="135"/>
    </row>
    <row r="142" spans="2:4">
      <c r="B142" s="144"/>
      <c r="C142" s="137"/>
      <c r="D142" s="135"/>
    </row>
    <row r="143" spans="2:4">
      <c r="B143" s="144"/>
      <c r="C143" s="137"/>
      <c r="D143" s="135"/>
    </row>
    <row r="144" spans="2:4">
      <c r="B144" s="144"/>
      <c r="C144" s="137"/>
      <c r="D144" s="135"/>
    </row>
    <row r="145" spans="2:4">
      <c r="B145" s="144"/>
      <c r="C145" s="137"/>
      <c r="D145" s="135"/>
    </row>
    <row r="146" spans="2:4">
      <c r="B146" s="144"/>
      <c r="C146" s="137"/>
      <c r="D146" s="135"/>
    </row>
    <row r="147" spans="2:4">
      <c r="B147" s="144"/>
      <c r="C147" s="137"/>
      <c r="D147" s="135"/>
    </row>
    <row r="148" spans="2:4">
      <c r="B148" s="144"/>
      <c r="C148" s="137"/>
      <c r="D148" s="135"/>
    </row>
    <row r="149" spans="2:4">
      <c r="B149" s="144"/>
      <c r="C149" s="137"/>
      <c r="D149" s="135"/>
    </row>
    <row r="150" spans="2:4">
      <c r="B150" s="144"/>
      <c r="C150" s="137"/>
      <c r="D150" s="135"/>
    </row>
    <row r="151" spans="2:4">
      <c r="B151" s="144"/>
      <c r="C151" s="137"/>
      <c r="D151" s="135"/>
    </row>
    <row r="152" spans="2:4">
      <c r="B152" s="144"/>
      <c r="C152" s="137"/>
      <c r="D152" s="135"/>
    </row>
    <row r="153" spans="2:4">
      <c r="B153" s="144"/>
      <c r="C153" s="137"/>
      <c r="D153" s="135"/>
    </row>
    <row r="154" spans="2:4">
      <c r="B154" s="144"/>
      <c r="C154" s="137"/>
      <c r="D154" s="135"/>
    </row>
    <row r="155" spans="2:4">
      <c r="B155" s="144"/>
      <c r="C155" s="137"/>
      <c r="D155" s="135"/>
    </row>
    <row r="156" spans="2:4">
      <c r="B156" s="144"/>
      <c r="C156" s="137"/>
      <c r="D156" s="135"/>
    </row>
    <row r="157" spans="2:4">
      <c r="B157" s="144"/>
      <c r="C157" s="137"/>
      <c r="D157" s="135"/>
    </row>
    <row r="158" spans="2:4">
      <c r="B158" s="144"/>
      <c r="C158" s="137"/>
      <c r="D158" s="135"/>
    </row>
    <row r="159" spans="2:4">
      <c r="B159" s="144"/>
      <c r="C159" s="137"/>
      <c r="D159" s="135"/>
    </row>
    <row r="160" spans="2:4">
      <c r="B160" s="144"/>
      <c r="C160" s="137"/>
      <c r="D160" s="135"/>
    </row>
    <row r="161" spans="2:4">
      <c r="B161" s="144"/>
      <c r="C161" s="137"/>
      <c r="D161" s="135"/>
    </row>
    <row r="162" spans="2:4">
      <c r="B162" s="144"/>
      <c r="C162" s="137"/>
      <c r="D162" s="135"/>
    </row>
    <row r="163" spans="2:4">
      <c r="B163" s="144"/>
      <c r="C163" s="137"/>
      <c r="D163" s="135"/>
    </row>
    <row r="164" spans="2:4">
      <c r="B164" s="144"/>
      <c r="C164" s="137"/>
      <c r="D164" s="135"/>
    </row>
    <row r="165" spans="2:4">
      <c r="B165" s="144"/>
      <c r="C165" s="137"/>
      <c r="D165" s="135"/>
    </row>
    <row r="166" spans="2:4">
      <c r="B166" s="144"/>
      <c r="C166" s="137"/>
      <c r="D166" s="135"/>
    </row>
    <row r="167" spans="2:4">
      <c r="B167" s="144"/>
      <c r="C167" s="137"/>
      <c r="D167" s="135"/>
    </row>
    <row r="168" spans="2:4">
      <c r="B168" s="144"/>
      <c r="C168" s="137"/>
      <c r="D168" s="135"/>
    </row>
    <row r="169" spans="2:4">
      <c r="B169" s="144"/>
      <c r="C169" s="137"/>
      <c r="D169" s="135"/>
    </row>
    <row r="170" spans="2:4">
      <c r="B170" s="144"/>
      <c r="C170" s="137"/>
      <c r="D170" s="135"/>
    </row>
    <row r="171" spans="2:4">
      <c r="B171" s="144"/>
      <c r="C171" s="137"/>
      <c r="D171" s="135"/>
    </row>
    <row r="172" spans="2:4">
      <c r="B172" s="144"/>
      <c r="C172" s="137"/>
      <c r="D172" s="135"/>
    </row>
    <row r="173" spans="2:4">
      <c r="B173" s="144"/>
      <c r="C173" s="137"/>
      <c r="D173" s="135"/>
    </row>
    <row r="174" spans="2:4">
      <c r="B174" s="144"/>
      <c r="C174" s="137"/>
      <c r="D174" s="135"/>
    </row>
    <row r="175" spans="2:4">
      <c r="B175" s="144"/>
      <c r="C175" s="137"/>
      <c r="D175" s="135"/>
    </row>
    <row r="176" spans="2:4">
      <c r="B176" s="144"/>
      <c r="C176" s="137"/>
      <c r="D176" s="135"/>
    </row>
    <row r="177" spans="2:4">
      <c r="B177" s="144"/>
      <c r="C177" s="137"/>
      <c r="D177" s="135"/>
    </row>
    <row r="178" spans="2:4">
      <c r="B178" s="144"/>
      <c r="C178" s="137"/>
      <c r="D178" s="135"/>
    </row>
    <row r="179" spans="2:4">
      <c r="B179" s="144"/>
      <c r="C179" s="137"/>
      <c r="D179" s="135"/>
    </row>
    <row r="180" spans="2:4">
      <c r="B180" s="144"/>
      <c r="C180" s="137"/>
      <c r="D180" s="135"/>
    </row>
    <row r="181" spans="2:4">
      <c r="B181" s="144"/>
      <c r="C181" s="137"/>
      <c r="D181" s="135"/>
    </row>
    <row r="182" spans="2:4">
      <c r="B182" s="144"/>
      <c r="C182" s="137"/>
      <c r="D182" s="135"/>
    </row>
    <row r="183" spans="2:4">
      <c r="B183" s="144"/>
      <c r="C183" s="137"/>
      <c r="D183" s="135"/>
    </row>
    <row r="184" spans="2:4">
      <c r="B184" s="144"/>
      <c r="C184" s="137"/>
      <c r="D184" s="135"/>
    </row>
    <row r="185" spans="2:4">
      <c r="B185" s="144"/>
      <c r="C185" s="137"/>
      <c r="D185" s="135"/>
    </row>
    <row r="186" spans="2:4">
      <c r="B186" s="144"/>
      <c r="C186" s="137"/>
      <c r="D186" s="135"/>
    </row>
    <row r="187" spans="2:4">
      <c r="B187" s="144"/>
      <c r="C187" s="137"/>
      <c r="D187" s="135"/>
    </row>
    <row r="188" spans="2:4">
      <c r="B188" s="144"/>
      <c r="C188" s="137"/>
      <c r="D188" s="135"/>
    </row>
    <row r="189" spans="2:4">
      <c r="B189" s="144"/>
      <c r="C189" s="137"/>
      <c r="D189" s="135"/>
    </row>
    <row r="190" spans="2:4">
      <c r="B190" s="144"/>
      <c r="C190" s="137"/>
      <c r="D190" s="135"/>
    </row>
    <row r="191" spans="2:4">
      <c r="B191" s="144"/>
      <c r="C191" s="137"/>
      <c r="D191" s="135"/>
    </row>
    <row r="192" spans="2:4">
      <c r="B192" s="144"/>
      <c r="C192" s="137"/>
      <c r="D192" s="135"/>
    </row>
    <row r="193" spans="2:4">
      <c r="B193" s="144"/>
      <c r="C193" s="137"/>
      <c r="D193" s="135"/>
    </row>
    <row r="194" spans="2:4">
      <c r="B194" s="144"/>
      <c r="C194" s="137"/>
      <c r="D194" s="135"/>
    </row>
    <row r="195" spans="2:4">
      <c r="B195" s="144"/>
      <c r="C195" s="137"/>
      <c r="D195" s="135"/>
    </row>
    <row r="196" spans="2:4">
      <c r="B196" s="144"/>
      <c r="C196" s="137"/>
      <c r="D196" s="135"/>
    </row>
    <row r="197" spans="2:4">
      <c r="B197" s="144"/>
      <c r="C197" s="137"/>
      <c r="D197" s="135"/>
    </row>
    <row r="198" spans="2:4">
      <c r="B198" s="144"/>
      <c r="C198" s="137"/>
      <c r="D198" s="135"/>
    </row>
    <row r="199" spans="2:4">
      <c r="B199" s="144"/>
      <c r="C199" s="137"/>
      <c r="D199" s="135"/>
    </row>
    <row r="200" spans="2:4">
      <c r="B200" s="144"/>
      <c r="C200" s="137"/>
      <c r="D200" s="135"/>
    </row>
    <row r="201" spans="2:4">
      <c r="B201" s="144"/>
      <c r="C201" s="137"/>
      <c r="D201" s="135"/>
    </row>
    <row r="202" spans="2:4">
      <c r="B202" s="144"/>
      <c r="C202" s="137"/>
      <c r="D202" s="135"/>
    </row>
    <row r="203" spans="2:4">
      <c r="B203" s="144"/>
      <c r="C203" s="137"/>
      <c r="D203" s="135"/>
    </row>
    <row r="204" spans="2:4">
      <c r="B204" s="144"/>
      <c r="C204" s="137"/>
      <c r="D204" s="135"/>
    </row>
    <row r="205" spans="2:4">
      <c r="B205" s="144"/>
      <c r="C205" s="137"/>
      <c r="D205" s="135"/>
    </row>
    <row r="206" spans="2:4">
      <c r="B206" s="144"/>
      <c r="C206" s="137"/>
      <c r="D206" s="135"/>
    </row>
    <row r="207" spans="2:4">
      <c r="B207" s="144"/>
      <c r="C207" s="137"/>
      <c r="D207" s="135"/>
    </row>
    <row r="208" spans="2:4">
      <c r="B208" s="144"/>
      <c r="C208" s="137"/>
      <c r="D208" s="135"/>
    </row>
    <row r="209" spans="2:4">
      <c r="B209" s="144"/>
      <c r="C209" s="137"/>
      <c r="D209" s="135"/>
    </row>
    <row r="210" spans="2:4">
      <c r="B210" s="144"/>
      <c r="C210" s="137"/>
      <c r="D210" s="135"/>
    </row>
    <row r="211" spans="2:4">
      <c r="B211" s="144"/>
      <c r="C211" s="137"/>
      <c r="D211" s="135"/>
    </row>
    <row r="212" spans="2:4">
      <c r="B212" s="144"/>
      <c r="C212" s="137"/>
      <c r="D212" s="135"/>
    </row>
    <row r="213" spans="2:4">
      <c r="B213" s="144"/>
      <c r="C213" s="137"/>
      <c r="D213" s="135"/>
    </row>
    <row r="214" spans="2:4">
      <c r="B214" s="144"/>
      <c r="C214" s="137"/>
      <c r="D214" s="135"/>
    </row>
    <row r="215" spans="2:4">
      <c r="B215" s="144"/>
      <c r="C215" s="137"/>
      <c r="D215" s="135"/>
    </row>
    <row r="216" spans="2:4">
      <c r="B216" s="144"/>
      <c r="C216" s="137"/>
      <c r="D216" s="135"/>
    </row>
    <row r="217" spans="2:4">
      <c r="B217" s="144"/>
      <c r="C217" s="137"/>
      <c r="D217" s="135"/>
    </row>
    <row r="218" spans="2:4">
      <c r="B218" s="144"/>
      <c r="C218" s="137"/>
      <c r="D218" s="135"/>
    </row>
    <row r="219" spans="2:4">
      <c r="B219" s="144"/>
      <c r="C219" s="137"/>
      <c r="D219" s="135"/>
    </row>
    <row r="220" spans="2:4">
      <c r="B220" s="144"/>
      <c r="C220" s="137"/>
      <c r="D220" s="135"/>
    </row>
    <row r="221" spans="2:4">
      <c r="B221" s="144"/>
      <c r="C221" s="137"/>
      <c r="D221" s="135"/>
    </row>
    <row r="222" spans="2:4">
      <c r="B222" s="144"/>
      <c r="C222" s="137"/>
      <c r="D222" s="135"/>
    </row>
    <row r="223" spans="2:4">
      <c r="B223" s="144"/>
      <c r="C223" s="137"/>
      <c r="D223" s="135"/>
    </row>
    <row r="224" spans="2:4">
      <c r="B224" s="144"/>
      <c r="C224" s="137"/>
      <c r="D224" s="135"/>
    </row>
    <row r="225" spans="2:4">
      <c r="B225" s="144"/>
      <c r="C225" s="137"/>
      <c r="D225" s="135"/>
    </row>
    <row r="226" spans="2:4">
      <c r="B226" s="144"/>
      <c r="C226" s="137"/>
      <c r="D226" s="135"/>
    </row>
    <row r="227" spans="2:4">
      <c r="B227" s="144"/>
      <c r="C227" s="137"/>
      <c r="D227" s="135"/>
    </row>
    <row r="228" spans="2:4">
      <c r="B228" s="144"/>
      <c r="C228" s="137"/>
      <c r="D228" s="135"/>
    </row>
    <row r="229" spans="2:4">
      <c r="B229" s="144"/>
      <c r="C229" s="137"/>
      <c r="D229" s="135"/>
    </row>
    <row r="230" spans="2:4">
      <c r="B230" s="144"/>
      <c r="C230" s="137"/>
      <c r="D230" s="135"/>
    </row>
    <row r="231" spans="2:4">
      <c r="B231" s="144"/>
      <c r="C231" s="137"/>
      <c r="D231" s="135"/>
    </row>
    <row r="232" spans="2:4">
      <c r="B232" s="144"/>
      <c r="C232" s="137"/>
      <c r="D232" s="135"/>
    </row>
    <row r="233" spans="2:4">
      <c r="B233" s="144"/>
      <c r="C233" s="137"/>
      <c r="D233" s="135"/>
    </row>
    <row r="234" spans="2:4">
      <c r="B234" s="144"/>
      <c r="C234" s="137"/>
      <c r="D234" s="135"/>
    </row>
    <row r="235" spans="2:4">
      <c r="B235" s="144"/>
      <c r="C235" s="137"/>
      <c r="D235" s="135"/>
    </row>
    <row r="236" spans="2:4">
      <c r="B236" s="144"/>
      <c r="C236" s="137"/>
      <c r="D236" s="135"/>
    </row>
    <row r="237" spans="2:4">
      <c r="B237" s="144"/>
      <c r="C237" s="137"/>
      <c r="D237" s="135"/>
    </row>
    <row r="238" spans="2:4">
      <c r="B238" s="144"/>
      <c r="C238" s="137"/>
      <c r="D238" s="135"/>
    </row>
    <row r="239" spans="2:4">
      <c r="B239" s="144"/>
      <c r="C239" s="137"/>
      <c r="D239" s="135"/>
    </row>
    <row r="240" spans="2:4">
      <c r="B240" s="144"/>
      <c r="C240" s="137"/>
      <c r="D240" s="135"/>
    </row>
    <row r="241" spans="2:4">
      <c r="B241" s="144"/>
      <c r="C241" s="137"/>
      <c r="D241" s="135"/>
    </row>
    <row r="242" spans="2:4">
      <c r="B242" s="144"/>
      <c r="C242" s="137"/>
      <c r="D242" s="135"/>
    </row>
    <row r="243" spans="2:4">
      <c r="B243" s="144"/>
      <c r="C243" s="137"/>
      <c r="D243" s="135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9455</v>
      </c>
    </row>
    <row r="6" spans="2:16" ht="26.25" customHeight="1">
      <c r="B6" s="151" t="s">
        <v>183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212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3150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7">
        <v>0</v>
      </c>
      <c r="N10" s="87"/>
      <c r="O10" s="118">
        <v>0</v>
      </c>
      <c r="P10" s="118">
        <v>0</v>
      </c>
    </row>
    <row r="11" spans="2:16" ht="20.25" customHeight="1">
      <c r="B11" s="111" t="s">
        <v>222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9455</v>
      </c>
    </row>
    <row r="6" spans="2:16" ht="26.25" customHeight="1">
      <c r="B6" s="151" t="s">
        <v>184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3151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7">
        <v>0</v>
      </c>
      <c r="N10" s="87"/>
      <c r="O10" s="118">
        <v>0</v>
      </c>
      <c r="P10" s="118">
        <v>0</v>
      </c>
    </row>
    <row r="11" spans="2:16" ht="20.25" customHeight="1">
      <c r="B11" s="111" t="s">
        <v>222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4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4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5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2.57031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9455</v>
      </c>
    </row>
    <row r="6" spans="2:18" ht="21.75" customHeight="1">
      <c r="B6" s="154" t="s">
        <v>173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27.75" customHeight="1">
      <c r="B7" s="157" t="s">
        <v>89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63</v>
      </c>
      <c r="P8" s="29" t="s">
        <v>209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7"/>
      <c r="H11" s="77">
        <v>6.0459231202156092</v>
      </c>
      <c r="I11" s="75"/>
      <c r="J11" s="76"/>
      <c r="K11" s="78">
        <v>3.4762859127071499E-2</v>
      </c>
      <c r="L11" s="77"/>
      <c r="M11" s="98"/>
      <c r="N11" s="77"/>
      <c r="O11" s="77">
        <v>28151.067326140001</v>
      </c>
      <c r="P11" s="78"/>
      <c r="Q11" s="78">
        <f>IFERROR(O11/$O$11,0)</f>
        <v>1</v>
      </c>
      <c r="R11" s="78">
        <f>O11/'סכום נכסי הקרן'!$C$42</f>
        <v>0.21928282872330218</v>
      </c>
    </row>
    <row r="12" spans="2:18" ht="22.5" customHeight="1">
      <c r="B12" s="79" t="s">
        <v>199</v>
      </c>
      <c r="C12" s="80"/>
      <c r="D12" s="81"/>
      <c r="E12" s="80"/>
      <c r="F12" s="80"/>
      <c r="G12" s="99"/>
      <c r="H12" s="83">
        <v>6.0388687227608271</v>
      </c>
      <c r="I12" s="81"/>
      <c r="J12" s="82"/>
      <c r="K12" s="84">
        <v>3.4744316046355854E-2</v>
      </c>
      <c r="L12" s="83"/>
      <c r="M12" s="100"/>
      <c r="N12" s="83"/>
      <c r="O12" s="83">
        <v>28132.192091864999</v>
      </c>
      <c r="P12" s="84"/>
      <c r="Q12" s="84">
        <f t="shared" ref="Q12:Q59" si="0">IFERROR(O12/$O$11,0)</f>
        <v>0.99932950200231041</v>
      </c>
      <c r="R12" s="84">
        <f>O12/'סכום נכסי הקרן'!$C$42</f>
        <v>0.2191358000257155</v>
      </c>
    </row>
    <row r="13" spans="2:18">
      <c r="B13" s="92" t="s">
        <v>25</v>
      </c>
      <c r="C13" s="87"/>
      <c r="D13" s="88"/>
      <c r="E13" s="87"/>
      <c r="F13" s="87"/>
      <c r="G13" s="101"/>
      <c r="H13" s="90">
        <v>5.2451433707181474</v>
      </c>
      <c r="I13" s="88"/>
      <c r="J13" s="89"/>
      <c r="K13" s="91">
        <v>1.5913937570718763E-2</v>
      </c>
      <c r="L13" s="90"/>
      <c r="M13" s="102"/>
      <c r="N13" s="90"/>
      <c r="O13" s="90">
        <v>9434.8869895660009</v>
      </c>
      <c r="P13" s="91"/>
      <c r="Q13" s="91">
        <f t="shared" si="0"/>
        <v>0.33515201680488776</v>
      </c>
      <c r="R13" s="91">
        <f>O13/'סכום נכסי הקרן'!$C$42</f>
        <v>7.3493082297295495E-2</v>
      </c>
    </row>
    <row r="14" spans="2:18">
      <c r="B14" s="103" t="s">
        <v>24</v>
      </c>
      <c r="C14" s="80"/>
      <c r="D14" s="81"/>
      <c r="E14" s="80"/>
      <c r="F14" s="80"/>
      <c r="G14" s="99"/>
      <c r="H14" s="83">
        <v>5.2451433707181474</v>
      </c>
      <c r="I14" s="81"/>
      <c r="J14" s="82"/>
      <c r="K14" s="84">
        <v>1.5913937570718763E-2</v>
      </c>
      <c r="L14" s="83"/>
      <c r="M14" s="100"/>
      <c r="N14" s="83"/>
      <c r="O14" s="83">
        <v>9434.8869895660009</v>
      </c>
      <c r="P14" s="84"/>
      <c r="Q14" s="84">
        <f t="shared" si="0"/>
        <v>0.33515201680488776</v>
      </c>
      <c r="R14" s="84">
        <f>O14/'סכום נכסי הקרן'!$C$42</f>
        <v>7.3493082297295495E-2</v>
      </c>
    </row>
    <row r="15" spans="2:18">
      <c r="B15" s="104" t="s">
        <v>234</v>
      </c>
      <c r="C15" s="87" t="s">
        <v>235</v>
      </c>
      <c r="D15" s="88" t="s">
        <v>120</v>
      </c>
      <c r="E15" s="87" t="s">
        <v>236</v>
      </c>
      <c r="F15" s="87"/>
      <c r="G15" s="101"/>
      <c r="H15" s="90">
        <v>0.83999999998642239</v>
      </c>
      <c r="I15" s="88" t="s">
        <v>133</v>
      </c>
      <c r="J15" s="89">
        <v>0.04</v>
      </c>
      <c r="K15" s="91">
        <v>2.0299999999601158E-2</v>
      </c>
      <c r="L15" s="90">
        <v>16754.273064000005</v>
      </c>
      <c r="M15" s="102">
        <v>140.66999999999999</v>
      </c>
      <c r="N15" s="90"/>
      <c r="O15" s="90">
        <v>23.568235598000005</v>
      </c>
      <c r="P15" s="91">
        <v>1.1881242178729295E-6</v>
      </c>
      <c r="Q15" s="91">
        <f t="shared" si="0"/>
        <v>8.3720575582281551E-4</v>
      </c>
      <c r="R15" s="91">
        <f>O15/'סכום נכסי הקרן'!$C$42</f>
        <v>1.835848463602572E-4</v>
      </c>
    </row>
    <row r="16" spans="2:18">
      <c r="B16" s="104" t="s">
        <v>237</v>
      </c>
      <c r="C16" s="87" t="s">
        <v>238</v>
      </c>
      <c r="D16" s="88" t="s">
        <v>120</v>
      </c>
      <c r="E16" s="87" t="s">
        <v>236</v>
      </c>
      <c r="F16" s="87"/>
      <c r="G16" s="101"/>
      <c r="H16" s="90">
        <v>3.6300000000012371</v>
      </c>
      <c r="I16" s="88" t="s">
        <v>133</v>
      </c>
      <c r="J16" s="89">
        <v>7.4999999999999997E-3</v>
      </c>
      <c r="K16" s="91">
        <v>1.560000000000291E-2</v>
      </c>
      <c r="L16" s="90">
        <v>877745.95910400013</v>
      </c>
      <c r="M16" s="102">
        <v>109.59</v>
      </c>
      <c r="N16" s="90"/>
      <c r="O16" s="90">
        <v>961.92180708700016</v>
      </c>
      <c r="P16" s="91">
        <v>4.1918504011024255E-5</v>
      </c>
      <c r="Q16" s="91">
        <f t="shared" si="0"/>
        <v>3.4169994193925163E-2</v>
      </c>
      <c r="R16" s="91">
        <f>O16/'סכום נכסי הקרן'!$C$42</f>
        <v>7.4928929843027211E-3</v>
      </c>
    </row>
    <row r="17" spans="2:18">
      <c r="B17" s="104" t="s">
        <v>239</v>
      </c>
      <c r="C17" s="87" t="s">
        <v>240</v>
      </c>
      <c r="D17" s="88" t="s">
        <v>120</v>
      </c>
      <c r="E17" s="87" t="s">
        <v>236</v>
      </c>
      <c r="F17" s="87"/>
      <c r="G17" s="101"/>
      <c r="H17" s="90">
        <v>5.6000000000002021</v>
      </c>
      <c r="I17" s="88" t="s">
        <v>133</v>
      </c>
      <c r="J17" s="89">
        <v>5.0000000000000001E-3</v>
      </c>
      <c r="K17" s="91">
        <v>1.5000000000002532E-2</v>
      </c>
      <c r="L17" s="90">
        <v>1869532.9839750004</v>
      </c>
      <c r="M17" s="102">
        <v>105.57</v>
      </c>
      <c r="N17" s="90"/>
      <c r="O17" s="90">
        <v>1973.6660363310002</v>
      </c>
      <c r="P17" s="91">
        <v>9.197946948068532E-5</v>
      </c>
      <c r="Q17" s="91">
        <f t="shared" si="0"/>
        <v>7.0109811946573328E-2</v>
      </c>
      <c r="R17" s="91">
        <f>O17/'סכום נכסי הקרן'!$C$42</f>
        <v>1.5373877884903363E-2</v>
      </c>
    </row>
    <row r="18" spans="2:18">
      <c r="B18" s="104" t="s">
        <v>241</v>
      </c>
      <c r="C18" s="87" t="s">
        <v>242</v>
      </c>
      <c r="D18" s="88" t="s">
        <v>120</v>
      </c>
      <c r="E18" s="87" t="s">
        <v>236</v>
      </c>
      <c r="F18" s="87"/>
      <c r="G18" s="101"/>
      <c r="H18" s="90">
        <v>10.430000000010523</v>
      </c>
      <c r="I18" s="88" t="s">
        <v>133</v>
      </c>
      <c r="J18" s="89">
        <v>0.04</v>
      </c>
      <c r="K18" s="91">
        <v>1.4500000000024721E-2</v>
      </c>
      <c r="L18" s="90">
        <v>81872.435463000016</v>
      </c>
      <c r="M18" s="102">
        <v>172.93</v>
      </c>
      <c r="N18" s="90"/>
      <c r="O18" s="90">
        <v>141.58199895700002</v>
      </c>
      <c r="P18" s="91">
        <v>5.138769672093232E-6</v>
      </c>
      <c r="Q18" s="91">
        <f t="shared" si="0"/>
        <v>5.029365221457604E-3</v>
      </c>
      <c r="R18" s="91">
        <f>O18/'סכום נכסי הקרן'!$C$42</f>
        <v>1.1028534324438205E-3</v>
      </c>
    </row>
    <row r="19" spans="2:18">
      <c r="B19" s="104" t="s">
        <v>243</v>
      </c>
      <c r="C19" s="87" t="s">
        <v>244</v>
      </c>
      <c r="D19" s="88" t="s">
        <v>120</v>
      </c>
      <c r="E19" s="87" t="s">
        <v>236</v>
      </c>
      <c r="F19" s="87"/>
      <c r="G19" s="101"/>
      <c r="H19" s="90">
        <v>19.36999999995259</v>
      </c>
      <c r="I19" s="88" t="s">
        <v>133</v>
      </c>
      <c r="J19" s="89">
        <v>0.01</v>
      </c>
      <c r="K19" s="91">
        <v>1.6200000000002934E-2</v>
      </c>
      <c r="L19" s="90">
        <v>68119.105459000013</v>
      </c>
      <c r="M19" s="102">
        <v>100.01</v>
      </c>
      <c r="N19" s="90"/>
      <c r="O19" s="90">
        <v>68.125914879000007</v>
      </c>
      <c r="P19" s="91">
        <v>3.762425527022657E-6</v>
      </c>
      <c r="Q19" s="91">
        <f t="shared" si="0"/>
        <v>2.4200117917284399E-3</v>
      </c>
      <c r="R19" s="91">
        <f>O19/'סכום נכסי הקרן'!$C$42</f>
        <v>5.3066703123395907E-4</v>
      </c>
    </row>
    <row r="20" spans="2:18">
      <c r="B20" s="104" t="s">
        <v>245</v>
      </c>
      <c r="C20" s="87" t="s">
        <v>246</v>
      </c>
      <c r="D20" s="88" t="s">
        <v>120</v>
      </c>
      <c r="E20" s="87" t="s">
        <v>236</v>
      </c>
      <c r="F20" s="87"/>
      <c r="G20" s="101"/>
      <c r="H20" s="90">
        <v>2.8399999999999679</v>
      </c>
      <c r="I20" s="88" t="s">
        <v>133</v>
      </c>
      <c r="J20" s="89">
        <v>1E-3</v>
      </c>
      <c r="K20" s="91">
        <v>1.6399999999997292E-2</v>
      </c>
      <c r="L20" s="90">
        <v>2352284.6952710003</v>
      </c>
      <c r="M20" s="102">
        <v>106.72</v>
      </c>
      <c r="N20" s="90"/>
      <c r="O20" s="90">
        <v>2510.3582284620002</v>
      </c>
      <c r="P20" s="91">
        <v>1.2465199278732797E-4</v>
      </c>
      <c r="Q20" s="91">
        <f t="shared" si="0"/>
        <v>8.917453108895014E-2</v>
      </c>
      <c r="R20" s="91">
        <f>O20/'סכום נכסי הקרן'!$C$42</f>
        <v>1.9554443427259038E-2</v>
      </c>
    </row>
    <row r="21" spans="2:18">
      <c r="B21" s="104" t="s">
        <v>247</v>
      </c>
      <c r="C21" s="87" t="s">
        <v>248</v>
      </c>
      <c r="D21" s="88" t="s">
        <v>120</v>
      </c>
      <c r="E21" s="87" t="s">
        <v>236</v>
      </c>
      <c r="F21" s="87"/>
      <c r="G21" s="101"/>
      <c r="H21" s="90">
        <v>14.709999999971981</v>
      </c>
      <c r="I21" s="88" t="s">
        <v>133</v>
      </c>
      <c r="J21" s="89">
        <v>2.75E-2</v>
      </c>
      <c r="K21" s="91">
        <v>1.5399999999948009E-2</v>
      </c>
      <c r="L21" s="90">
        <v>121953.67114800001</v>
      </c>
      <c r="M21" s="102">
        <v>141.94</v>
      </c>
      <c r="N21" s="90"/>
      <c r="O21" s="90">
        <v>173.10104903500005</v>
      </c>
      <c r="P21" s="91">
        <v>6.6913879983431981E-6</v>
      </c>
      <c r="Q21" s="91">
        <f t="shared" si="0"/>
        <v>6.1490048327320452E-3</v>
      </c>
      <c r="R21" s="91">
        <f>O21/'סכום נכסי הקרן'!$C$42</f>
        <v>1.3483711735547384E-3</v>
      </c>
    </row>
    <row r="22" spans="2:18">
      <c r="B22" s="104" t="s">
        <v>249</v>
      </c>
      <c r="C22" s="87" t="s">
        <v>250</v>
      </c>
      <c r="D22" s="88" t="s">
        <v>120</v>
      </c>
      <c r="E22" s="87" t="s">
        <v>236</v>
      </c>
      <c r="F22" s="87"/>
      <c r="G22" s="101"/>
      <c r="H22" s="90">
        <v>2.0699999999996042</v>
      </c>
      <c r="I22" s="88" t="s">
        <v>133</v>
      </c>
      <c r="J22" s="89">
        <v>7.4999999999999997E-3</v>
      </c>
      <c r="K22" s="91">
        <v>1.7399999999993379E-2</v>
      </c>
      <c r="L22" s="90">
        <v>1395694.9611080003</v>
      </c>
      <c r="M22" s="102">
        <v>110.36</v>
      </c>
      <c r="N22" s="90"/>
      <c r="O22" s="90">
        <v>1540.2889993230001</v>
      </c>
      <c r="P22" s="91">
        <v>6.430965597493298E-5</v>
      </c>
      <c r="Q22" s="91">
        <f t="shared" si="0"/>
        <v>5.4715119021179946E-2</v>
      </c>
      <c r="R22" s="91">
        <f>O22/'סכום נכסי הקרן'!$C$42</f>
        <v>1.1998086072896496E-2</v>
      </c>
    </row>
    <row r="23" spans="2:18">
      <c r="B23" s="104" t="s">
        <v>251</v>
      </c>
      <c r="C23" s="87" t="s">
        <v>252</v>
      </c>
      <c r="D23" s="88" t="s">
        <v>120</v>
      </c>
      <c r="E23" s="87" t="s">
        <v>236</v>
      </c>
      <c r="F23" s="87"/>
      <c r="G23" s="101"/>
      <c r="H23" s="90">
        <v>4.9699999999896605</v>
      </c>
      <c r="I23" s="88" t="s">
        <v>133</v>
      </c>
      <c r="J23" s="89">
        <v>1.1000000000000001E-2</v>
      </c>
      <c r="K23" s="91">
        <v>1.4999999999979072E-2</v>
      </c>
      <c r="L23" s="90">
        <v>241251.76000000004</v>
      </c>
      <c r="M23" s="102">
        <v>99.03</v>
      </c>
      <c r="N23" s="90"/>
      <c r="O23" s="90">
        <v>238.91162795100004</v>
      </c>
      <c r="P23" s="91">
        <v>9.2266272592164269E-5</v>
      </c>
      <c r="Q23" s="91">
        <f t="shared" si="0"/>
        <v>8.4867697975044756E-3</v>
      </c>
      <c r="R23" s="91">
        <f>O23/'סכום נכסי הקרן'!$C$42</f>
        <v>1.861002887920268E-3</v>
      </c>
    </row>
    <row r="24" spans="2:18">
      <c r="B24" s="104" t="s">
        <v>253</v>
      </c>
      <c r="C24" s="87" t="s">
        <v>254</v>
      </c>
      <c r="D24" s="88" t="s">
        <v>120</v>
      </c>
      <c r="E24" s="87" t="s">
        <v>236</v>
      </c>
      <c r="F24" s="87"/>
      <c r="G24" s="101"/>
      <c r="H24" s="90">
        <v>8.1400000000005086</v>
      </c>
      <c r="I24" s="88" t="s">
        <v>133</v>
      </c>
      <c r="J24" s="89">
        <v>1E-3</v>
      </c>
      <c r="K24" s="91">
        <v>1.5199999999998513E-2</v>
      </c>
      <c r="L24" s="90">
        <v>1620788.9270560003</v>
      </c>
      <c r="M24" s="102">
        <v>99.42</v>
      </c>
      <c r="N24" s="90"/>
      <c r="O24" s="90">
        <v>1611.3883006870001</v>
      </c>
      <c r="P24" s="91">
        <v>7.5262971867346635E-5</v>
      </c>
      <c r="Q24" s="91">
        <f t="shared" si="0"/>
        <v>5.7240753326277143E-2</v>
      </c>
      <c r="R24" s="91">
        <f>O24/'סכום נכסי הקרן'!$C$42</f>
        <v>1.255191430763882E-2</v>
      </c>
    </row>
    <row r="25" spans="2:18">
      <c r="B25" s="104" t="s">
        <v>255</v>
      </c>
      <c r="C25" s="87" t="s">
        <v>256</v>
      </c>
      <c r="D25" s="88" t="s">
        <v>120</v>
      </c>
      <c r="E25" s="87" t="s">
        <v>236</v>
      </c>
      <c r="F25" s="87"/>
      <c r="G25" s="101"/>
      <c r="H25" s="90">
        <v>25.830000000044382</v>
      </c>
      <c r="I25" s="88" t="s">
        <v>133</v>
      </c>
      <c r="J25" s="89">
        <v>5.0000000000000001E-3</v>
      </c>
      <c r="K25" s="91">
        <v>1.6600000000002085E-2</v>
      </c>
      <c r="L25" s="90">
        <v>231434.36199100007</v>
      </c>
      <c r="M25" s="102">
        <v>82.95</v>
      </c>
      <c r="N25" s="90"/>
      <c r="O25" s="90">
        <v>191.97479125600003</v>
      </c>
      <c r="P25" s="91">
        <v>1.6802813769625666E-5</v>
      </c>
      <c r="Q25" s="91">
        <f t="shared" si="0"/>
        <v>6.8194498287366748E-3</v>
      </c>
      <c r="R25" s="91">
        <f>O25/'סכום נכסי הקרן'!$C$42</f>
        <v>1.4953882487820165E-3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1"/>
      <c r="H27" s="90">
        <v>6.4393921648452901</v>
      </c>
      <c r="I27" s="88"/>
      <c r="J27" s="89"/>
      <c r="K27" s="91">
        <v>4.4246353474549013E-2</v>
      </c>
      <c r="L27" s="90"/>
      <c r="M27" s="102"/>
      <c r="N27" s="90"/>
      <c r="O27" s="90">
        <v>18697.305102298997</v>
      </c>
      <c r="P27" s="91"/>
      <c r="Q27" s="91">
        <f t="shared" si="0"/>
        <v>0.66417748519742259</v>
      </c>
      <c r="R27" s="91">
        <f>O27/'סכום נכסי הקרן'!$C$42</f>
        <v>0.14564271772841997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0.48991504250017825</v>
      </c>
      <c r="I28" s="81"/>
      <c r="J28" s="82"/>
      <c r="K28" s="84">
        <v>4.795414685319186E-2</v>
      </c>
      <c r="L28" s="83"/>
      <c r="M28" s="100"/>
      <c r="N28" s="83"/>
      <c r="O28" s="83">
        <v>4805.376235136001</v>
      </c>
      <c r="P28" s="84"/>
      <c r="Q28" s="84">
        <f t="shared" si="0"/>
        <v>0.17069961076303181</v>
      </c>
      <c r="R28" s="84">
        <f>O28/'סכום נכסי הקרן'!$C$42</f>
        <v>3.7431493510084256E-2</v>
      </c>
    </row>
    <row r="29" spans="2:18">
      <c r="B29" s="104" t="s">
        <v>257</v>
      </c>
      <c r="C29" s="87" t="s">
        <v>258</v>
      </c>
      <c r="D29" s="88" t="s">
        <v>120</v>
      </c>
      <c r="E29" s="87" t="s">
        <v>236</v>
      </c>
      <c r="F29" s="87"/>
      <c r="G29" s="101"/>
      <c r="H29" s="90">
        <v>0.51000000000072909</v>
      </c>
      <c r="I29" s="88" t="s">
        <v>133</v>
      </c>
      <c r="J29" s="89">
        <v>0</v>
      </c>
      <c r="K29" s="91">
        <v>4.7699999999988536E-2</v>
      </c>
      <c r="L29" s="90">
        <v>491626.48178500007</v>
      </c>
      <c r="M29" s="102">
        <v>97.64</v>
      </c>
      <c r="N29" s="90"/>
      <c r="O29" s="90">
        <v>480.02409681500012</v>
      </c>
      <c r="P29" s="91">
        <v>2.4581324089250002E-5</v>
      </c>
      <c r="Q29" s="91">
        <f t="shared" si="0"/>
        <v>1.7051719256458462E-2</v>
      </c>
      <c r="R29" s="91">
        <f>O29/'סכום נכסי הקרן'!$C$42</f>
        <v>3.7391492331518149E-3</v>
      </c>
    </row>
    <row r="30" spans="2:18">
      <c r="B30" s="104" t="s">
        <v>259</v>
      </c>
      <c r="C30" s="87" t="s">
        <v>260</v>
      </c>
      <c r="D30" s="88" t="s">
        <v>120</v>
      </c>
      <c r="E30" s="87" t="s">
        <v>236</v>
      </c>
      <c r="F30" s="87"/>
      <c r="G30" s="101"/>
      <c r="H30" s="90">
        <v>0.26000000000025381</v>
      </c>
      <c r="I30" s="88" t="s">
        <v>133</v>
      </c>
      <c r="J30" s="89">
        <v>0</v>
      </c>
      <c r="K30" s="91">
        <v>4.7799999999984549E-2</v>
      </c>
      <c r="L30" s="90">
        <v>877565.10012400011</v>
      </c>
      <c r="M30" s="102">
        <v>98.78</v>
      </c>
      <c r="N30" s="90"/>
      <c r="O30" s="90">
        <v>866.85880590300007</v>
      </c>
      <c r="P30" s="91">
        <v>2.5810738238941178E-5</v>
      </c>
      <c r="Q30" s="91">
        <f t="shared" si="0"/>
        <v>3.0793106203048589E-2</v>
      </c>
      <c r="R30" s="91">
        <f>O30/'סכום נכסי הקרן'!$C$42</f>
        <v>6.7523994333815573E-3</v>
      </c>
    </row>
    <row r="31" spans="2:18">
      <c r="B31" s="104" t="s">
        <v>261</v>
      </c>
      <c r="C31" s="87" t="s">
        <v>262</v>
      </c>
      <c r="D31" s="88" t="s">
        <v>120</v>
      </c>
      <c r="E31" s="87" t="s">
        <v>236</v>
      </c>
      <c r="F31" s="87"/>
      <c r="G31" s="101"/>
      <c r="H31" s="90">
        <v>0.19000000122965874</v>
      </c>
      <c r="I31" s="88" t="s">
        <v>133</v>
      </c>
      <c r="J31" s="89">
        <v>0</v>
      </c>
      <c r="K31" s="91">
        <v>4.6900000012296585E-2</v>
      </c>
      <c r="L31" s="90">
        <v>98.42465700000001</v>
      </c>
      <c r="M31" s="102">
        <v>99.15</v>
      </c>
      <c r="N31" s="90"/>
      <c r="O31" s="90">
        <v>9.7588052000000022E-2</v>
      </c>
      <c r="P31" s="91">
        <v>2.0086664693877553E-9</v>
      </c>
      <c r="Q31" s="91">
        <f t="shared" si="0"/>
        <v>3.4665844413431353E-6</v>
      </c>
      <c r="R31" s="91">
        <f>O31/'סכום נכסי הקרן'!$C$42</f>
        <v>7.6016244230591089E-7</v>
      </c>
    </row>
    <row r="32" spans="2:18">
      <c r="B32" s="104" t="s">
        <v>263</v>
      </c>
      <c r="C32" s="87" t="s">
        <v>264</v>
      </c>
      <c r="D32" s="88" t="s">
        <v>120</v>
      </c>
      <c r="E32" s="87" t="s">
        <v>236</v>
      </c>
      <c r="F32" s="87"/>
      <c r="G32" s="101"/>
      <c r="H32" s="90">
        <v>0.36000000000018484</v>
      </c>
      <c r="I32" s="88" t="s">
        <v>133</v>
      </c>
      <c r="J32" s="89">
        <v>0</v>
      </c>
      <c r="K32" s="91">
        <v>4.800000000002079E-2</v>
      </c>
      <c r="L32" s="90">
        <v>880463.32255600009</v>
      </c>
      <c r="M32" s="102">
        <v>98.33</v>
      </c>
      <c r="N32" s="90"/>
      <c r="O32" s="90">
        <v>865.7595850690002</v>
      </c>
      <c r="P32" s="91">
        <v>2.7514478829875003E-5</v>
      </c>
      <c r="Q32" s="91">
        <f t="shared" si="0"/>
        <v>3.0754058986072228E-2</v>
      </c>
      <c r="R32" s="91">
        <f>O32/'סכום נכסי הקרן'!$C$42</f>
        <v>6.7438370491892091E-3</v>
      </c>
    </row>
    <row r="33" spans="2:18">
      <c r="B33" s="104" t="s">
        <v>265</v>
      </c>
      <c r="C33" s="87" t="s">
        <v>266</v>
      </c>
      <c r="D33" s="88" t="s">
        <v>120</v>
      </c>
      <c r="E33" s="87" t="s">
        <v>236</v>
      </c>
      <c r="F33" s="87"/>
      <c r="G33" s="101"/>
      <c r="H33" s="90">
        <v>0.43999999999963363</v>
      </c>
      <c r="I33" s="88" t="s">
        <v>133</v>
      </c>
      <c r="J33" s="89">
        <v>0</v>
      </c>
      <c r="K33" s="91">
        <v>4.8200000000011893E-2</v>
      </c>
      <c r="L33" s="90">
        <v>1114623.1830000002</v>
      </c>
      <c r="M33" s="102">
        <v>97.97</v>
      </c>
      <c r="N33" s="90"/>
      <c r="O33" s="90">
        <v>1091.9963323850004</v>
      </c>
      <c r="P33" s="91">
        <v>3.5955586548387101E-5</v>
      </c>
      <c r="Q33" s="91">
        <f t="shared" si="0"/>
        <v>3.8790583665402077E-2</v>
      </c>
      <c r="R33" s="91">
        <f>O33/'סכום נכסי הקרן'!$C$42</f>
        <v>8.5061089139772863E-3</v>
      </c>
    </row>
    <row r="34" spans="2:18">
      <c r="B34" s="104" t="s">
        <v>267</v>
      </c>
      <c r="C34" s="87" t="s">
        <v>268</v>
      </c>
      <c r="D34" s="88" t="s">
        <v>120</v>
      </c>
      <c r="E34" s="87" t="s">
        <v>236</v>
      </c>
      <c r="F34" s="87"/>
      <c r="G34" s="101"/>
      <c r="H34" s="90">
        <v>0.60999999999875965</v>
      </c>
      <c r="I34" s="88" t="s">
        <v>133</v>
      </c>
      <c r="J34" s="89">
        <v>0</v>
      </c>
      <c r="K34" s="91">
        <v>4.7800000000004131E-2</v>
      </c>
      <c r="L34" s="90">
        <v>497644.68000000005</v>
      </c>
      <c r="M34" s="102">
        <v>97.2</v>
      </c>
      <c r="N34" s="90"/>
      <c r="O34" s="90">
        <v>483.71062896000007</v>
      </c>
      <c r="P34" s="91">
        <v>2.7646926666666669E-5</v>
      </c>
      <c r="Q34" s="91">
        <f t="shared" si="0"/>
        <v>1.7182674580542279E-2</v>
      </c>
      <c r="R34" s="91">
        <f>O34/'סכום נכסי הקרן'!$C$42</f>
        <v>3.7678654870532905E-3</v>
      </c>
    </row>
    <row r="35" spans="2:18">
      <c r="B35" s="104" t="s">
        <v>269</v>
      </c>
      <c r="C35" s="87" t="s">
        <v>270</v>
      </c>
      <c r="D35" s="88" t="s">
        <v>120</v>
      </c>
      <c r="E35" s="87" t="s">
        <v>236</v>
      </c>
      <c r="F35" s="87"/>
      <c r="G35" s="101"/>
      <c r="H35" s="90">
        <v>0.67999999999971783</v>
      </c>
      <c r="I35" s="88" t="s">
        <v>133</v>
      </c>
      <c r="J35" s="89">
        <v>0</v>
      </c>
      <c r="K35" s="91">
        <v>4.8000000000007051E-2</v>
      </c>
      <c r="L35" s="90">
        <v>585642.68000000017</v>
      </c>
      <c r="M35" s="102">
        <v>96.84</v>
      </c>
      <c r="N35" s="90"/>
      <c r="O35" s="90">
        <v>567.13637131200005</v>
      </c>
      <c r="P35" s="91">
        <v>3.2535704444444454E-5</v>
      </c>
      <c r="Q35" s="91">
        <f t="shared" si="0"/>
        <v>2.0146176510521821E-2</v>
      </c>
      <c r="R35" s="91">
        <f>O35/'סכום נכסי הקרן'!$C$42</f>
        <v>4.4177105731861704E-3</v>
      </c>
    </row>
    <row r="36" spans="2:18">
      <c r="B36" s="104" t="s">
        <v>271</v>
      </c>
      <c r="C36" s="87" t="s">
        <v>272</v>
      </c>
      <c r="D36" s="88" t="s">
        <v>120</v>
      </c>
      <c r="E36" s="87" t="s">
        <v>236</v>
      </c>
      <c r="F36" s="87"/>
      <c r="G36" s="101"/>
      <c r="H36" s="90">
        <v>0.85999999999882748</v>
      </c>
      <c r="I36" s="88" t="s">
        <v>133</v>
      </c>
      <c r="J36" s="89">
        <v>0</v>
      </c>
      <c r="K36" s="91">
        <v>4.8099999999802606E-2</v>
      </c>
      <c r="L36" s="90">
        <v>106542.72300000001</v>
      </c>
      <c r="M36" s="102">
        <v>96.05</v>
      </c>
      <c r="N36" s="90"/>
      <c r="O36" s="90">
        <v>102.33428544200001</v>
      </c>
      <c r="P36" s="91">
        <v>5.9190401666666672E-6</v>
      </c>
      <c r="Q36" s="91">
        <f t="shared" si="0"/>
        <v>3.6351831444407195E-3</v>
      </c>
      <c r="R36" s="91">
        <f>O36/'סכום נכסי הקרן'!$C$42</f>
        <v>7.9713324284022937E-4</v>
      </c>
    </row>
    <row r="37" spans="2:18">
      <c r="B37" s="104" t="s">
        <v>273</v>
      </c>
      <c r="C37" s="87" t="s">
        <v>274</v>
      </c>
      <c r="D37" s="88" t="s">
        <v>120</v>
      </c>
      <c r="E37" s="87" t="s">
        <v>236</v>
      </c>
      <c r="F37" s="87"/>
      <c r="G37" s="101"/>
      <c r="H37" s="90">
        <v>0.92999999999959726</v>
      </c>
      <c r="I37" s="88" t="s">
        <v>133</v>
      </c>
      <c r="J37" s="89">
        <v>0</v>
      </c>
      <c r="K37" s="91">
        <v>4.7899999999987924E-2</v>
      </c>
      <c r="L37" s="90">
        <v>362994.71500000003</v>
      </c>
      <c r="M37" s="102">
        <v>95.72</v>
      </c>
      <c r="N37" s="90"/>
      <c r="O37" s="90">
        <v>347.45854119800003</v>
      </c>
      <c r="P37" s="91">
        <v>2.0166373055555556E-5</v>
      </c>
      <c r="Q37" s="91">
        <f t="shared" si="0"/>
        <v>1.2342641832104297E-2</v>
      </c>
      <c r="R37" s="91">
        <f>O37/'סכום נכסי הקרן'!$C$42</f>
        <v>2.706529414862391E-3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8.4973839850295114</v>
      </c>
      <c r="I39" s="81"/>
      <c r="J39" s="82"/>
      <c r="K39" s="84">
        <v>4.2963785563577266E-2</v>
      </c>
      <c r="L39" s="83"/>
      <c r="M39" s="100"/>
      <c r="N39" s="83"/>
      <c r="O39" s="83">
        <v>13891.928867163</v>
      </c>
      <c r="P39" s="84"/>
      <c r="Q39" s="84">
        <f t="shared" si="0"/>
        <v>0.4934778744343909</v>
      </c>
      <c r="R39" s="84">
        <f>O39/'סכום נכסי הקרן'!$C$42</f>
        <v>0.10821122421833576</v>
      </c>
    </row>
    <row r="40" spans="2:18">
      <c r="B40" s="104" t="s">
        <v>275</v>
      </c>
      <c r="C40" s="87" t="s">
        <v>276</v>
      </c>
      <c r="D40" s="88" t="s">
        <v>120</v>
      </c>
      <c r="E40" s="87" t="s">
        <v>236</v>
      </c>
      <c r="F40" s="87"/>
      <c r="G40" s="101"/>
      <c r="H40" s="90">
        <v>12.049999993107953</v>
      </c>
      <c r="I40" s="88" t="s">
        <v>133</v>
      </c>
      <c r="J40" s="89">
        <v>5.5E-2</v>
      </c>
      <c r="K40" s="91">
        <v>4.3899999979034279E-2</v>
      </c>
      <c r="L40" s="90">
        <v>735.79966400000001</v>
      </c>
      <c r="M40" s="102">
        <v>117.33</v>
      </c>
      <c r="N40" s="90"/>
      <c r="O40" s="90">
        <v>0.86331377900000006</v>
      </c>
      <c r="P40" s="91">
        <v>3.810845356979755E-8</v>
      </c>
      <c r="Q40" s="91">
        <f t="shared" si="0"/>
        <v>3.0667177517577104E-5</v>
      </c>
      <c r="R40" s="91">
        <f>O40/'סכום נכסי הקרן'!$C$42</f>
        <v>6.7247854350139635E-6</v>
      </c>
    </row>
    <row r="41" spans="2:18">
      <c r="B41" s="104" t="s">
        <v>277</v>
      </c>
      <c r="C41" s="87" t="s">
        <v>278</v>
      </c>
      <c r="D41" s="88" t="s">
        <v>120</v>
      </c>
      <c r="E41" s="87" t="s">
        <v>236</v>
      </c>
      <c r="F41" s="87"/>
      <c r="G41" s="101"/>
      <c r="H41" s="90">
        <v>2.3999999999895225</v>
      </c>
      <c r="I41" s="88" t="s">
        <v>133</v>
      </c>
      <c r="J41" s="89">
        <v>5.0000000000000001E-3</v>
      </c>
      <c r="K41" s="91">
        <v>4.5599999999832351E-2</v>
      </c>
      <c r="L41" s="90">
        <v>104650.66573300002</v>
      </c>
      <c r="M41" s="102">
        <v>91.2</v>
      </c>
      <c r="N41" s="90"/>
      <c r="O41" s="90">
        <v>95.441407735000013</v>
      </c>
      <c r="P41" s="91">
        <v>4.9510809223362737E-6</v>
      </c>
      <c r="Q41" s="91">
        <f t="shared" si="0"/>
        <v>3.3903299874664711E-3</v>
      </c>
      <c r="R41" s="91">
        <f>O41/'סכום נכסי הקרן'!$C$42</f>
        <v>7.4344114995708544E-4</v>
      </c>
    </row>
    <row r="42" spans="2:18">
      <c r="B42" s="104" t="s">
        <v>279</v>
      </c>
      <c r="C42" s="87" t="s">
        <v>280</v>
      </c>
      <c r="D42" s="88" t="s">
        <v>120</v>
      </c>
      <c r="E42" s="87" t="s">
        <v>236</v>
      </c>
      <c r="F42" s="87"/>
      <c r="G42" s="101"/>
      <c r="H42" s="90">
        <v>0.5000000030231786</v>
      </c>
      <c r="I42" s="88" t="s">
        <v>133</v>
      </c>
      <c r="J42" s="89">
        <v>3.7499999999999999E-2</v>
      </c>
      <c r="K42" s="91">
        <v>4.3400000105206615E-2</v>
      </c>
      <c r="L42" s="90">
        <v>162.84840500000004</v>
      </c>
      <c r="M42" s="102">
        <v>101.56</v>
      </c>
      <c r="N42" s="90"/>
      <c r="O42" s="90">
        <v>0.16538883900000001</v>
      </c>
      <c r="P42" s="91">
        <v>8.3361672676427737E-9</v>
      </c>
      <c r="Q42" s="91">
        <f t="shared" si="0"/>
        <v>5.8750468351310532E-6</v>
      </c>
      <c r="R42" s="91">
        <f>O42/'סכום נכסי הקרן'!$C$42</f>
        <v>1.2882968888894212E-6</v>
      </c>
    </row>
    <row r="43" spans="2:18">
      <c r="B43" s="104" t="s">
        <v>281</v>
      </c>
      <c r="C43" s="87" t="s">
        <v>282</v>
      </c>
      <c r="D43" s="88" t="s">
        <v>120</v>
      </c>
      <c r="E43" s="87" t="s">
        <v>236</v>
      </c>
      <c r="F43" s="87"/>
      <c r="G43" s="101"/>
      <c r="H43" s="90">
        <v>3.3799999999991868</v>
      </c>
      <c r="I43" s="88" t="s">
        <v>133</v>
      </c>
      <c r="J43" s="89">
        <v>0.02</v>
      </c>
      <c r="K43" s="91">
        <v>4.3199999999995617E-2</v>
      </c>
      <c r="L43" s="90">
        <v>683268.71238100005</v>
      </c>
      <c r="M43" s="102">
        <v>93.59</v>
      </c>
      <c r="N43" s="90"/>
      <c r="O43" s="90">
        <v>639.47118605400021</v>
      </c>
      <c r="P43" s="91">
        <v>2.7277204281571104E-5</v>
      </c>
      <c r="Q43" s="91">
        <f t="shared" si="0"/>
        <v>2.2715699502455874E-2</v>
      </c>
      <c r="R43" s="91">
        <f>O43/'סכום נכסי הקרן'!$C$42</f>
        <v>4.9811628433270314E-3</v>
      </c>
    </row>
    <row r="44" spans="2:18">
      <c r="B44" s="104" t="s">
        <v>283</v>
      </c>
      <c r="C44" s="87" t="s">
        <v>284</v>
      </c>
      <c r="D44" s="88" t="s">
        <v>120</v>
      </c>
      <c r="E44" s="87" t="s">
        <v>236</v>
      </c>
      <c r="F44" s="87"/>
      <c r="G44" s="101"/>
      <c r="H44" s="90">
        <v>6.2699999999990847</v>
      </c>
      <c r="I44" s="88" t="s">
        <v>133</v>
      </c>
      <c r="J44" s="89">
        <v>0.01</v>
      </c>
      <c r="K44" s="91">
        <v>4.2399999999993193E-2</v>
      </c>
      <c r="L44" s="90">
        <v>3063440.6060090004</v>
      </c>
      <c r="M44" s="102">
        <v>82.4</v>
      </c>
      <c r="N44" s="90"/>
      <c r="O44" s="90">
        <v>2524.2750575530004</v>
      </c>
      <c r="P44" s="91">
        <v>1.2972698482032602E-4</v>
      </c>
      <c r="Q44" s="91">
        <f t="shared" si="0"/>
        <v>8.9668893484868173E-2</v>
      </c>
      <c r="R44" s="91">
        <f>O44/'סכום נכסי הקרן'!$C$42</f>
        <v>1.9662848611850373E-2</v>
      </c>
    </row>
    <row r="45" spans="2:18">
      <c r="B45" s="104" t="s">
        <v>285</v>
      </c>
      <c r="C45" s="87" t="s">
        <v>286</v>
      </c>
      <c r="D45" s="88" t="s">
        <v>120</v>
      </c>
      <c r="E45" s="87" t="s">
        <v>236</v>
      </c>
      <c r="F45" s="87"/>
      <c r="G45" s="101"/>
      <c r="H45" s="90">
        <v>15.249999999996504</v>
      </c>
      <c r="I45" s="88" t="s">
        <v>133</v>
      </c>
      <c r="J45" s="89">
        <v>3.7499999999999999E-2</v>
      </c>
      <c r="K45" s="91">
        <v>4.4799999999984338E-2</v>
      </c>
      <c r="L45" s="90">
        <v>782207.05706200015</v>
      </c>
      <c r="M45" s="102">
        <v>91.42</v>
      </c>
      <c r="N45" s="90"/>
      <c r="O45" s="90">
        <v>715.09366799400016</v>
      </c>
      <c r="P45" s="91">
        <v>3.1014493270726726E-5</v>
      </c>
      <c r="Q45" s="91">
        <f t="shared" si="0"/>
        <v>2.5402009085815073E-2</v>
      </c>
      <c r="R45" s="91">
        <f>O45/'סכום נכסי הקרן'!$C$42</f>
        <v>5.5702244075925529E-3</v>
      </c>
    </row>
    <row r="46" spans="2:18">
      <c r="B46" s="104" t="s">
        <v>287</v>
      </c>
      <c r="C46" s="87" t="s">
        <v>288</v>
      </c>
      <c r="D46" s="88" t="s">
        <v>120</v>
      </c>
      <c r="E46" s="87" t="s">
        <v>236</v>
      </c>
      <c r="F46" s="87"/>
      <c r="G46" s="101"/>
      <c r="H46" s="90">
        <v>1.5800000001557275</v>
      </c>
      <c r="I46" s="88" t="s">
        <v>133</v>
      </c>
      <c r="J46" s="89">
        <v>5.0000000000000001E-3</v>
      </c>
      <c r="K46" s="91">
        <v>4.5900000009481072E-2</v>
      </c>
      <c r="L46" s="90">
        <v>2320.6802330000005</v>
      </c>
      <c r="M46" s="102">
        <v>94.08</v>
      </c>
      <c r="N46" s="90"/>
      <c r="O46" s="90">
        <v>2.1832959270000005</v>
      </c>
      <c r="P46" s="91">
        <v>9.887953888090606E-8</v>
      </c>
      <c r="Q46" s="91">
        <f t="shared" si="0"/>
        <v>7.7556417371524509E-5</v>
      </c>
      <c r="R46" s="91">
        <f>O46/'סכום נכסי הקרן'!$C$42</f>
        <v>1.7006790586872948E-5</v>
      </c>
    </row>
    <row r="47" spans="2:18">
      <c r="B47" s="104" t="s">
        <v>289</v>
      </c>
      <c r="C47" s="87" t="s">
        <v>290</v>
      </c>
      <c r="D47" s="88" t="s">
        <v>120</v>
      </c>
      <c r="E47" s="87" t="s">
        <v>236</v>
      </c>
      <c r="F47" s="87"/>
      <c r="G47" s="101"/>
      <c r="H47" s="90">
        <v>8.0700000000007499</v>
      </c>
      <c r="I47" s="88" t="s">
        <v>133</v>
      </c>
      <c r="J47" s="89">
        <v>1.3000000000000001E-2</v>
      </c>
      <c r="K47" s="91">
        <v>4.2400000000004566E-2</v>
      </c>
      <c r="L47" s="90">
        <v>5161554.8537800005</v>
      </c>
      <c r="M47" s="102">
        <v>79.739999999999995</v>
      </c>
      <c r="N47" s="90"/>
      <c r="O47" s="90">
        <v>4115.824003013</v>
      </c>
      <c r="P47" s="91">
        <v>3.0363298334957128E-4</v>
      </c>
      <c r="Q47" s="91">
        <f t="shared" si="0"/>
        <v>0.14620490069984679</v>
      </c>
      <c r="R47" s="91">
        <f>O47/'סכום נכסי הקרן'!$C$42</f>
        <v>3.2060224198671904E-2</v>
      </c>
    </row>
    <row r="48" spans="2:18">
      <c r="B48" s="104" t="s">
        <v>291</v>
      </c>
      <c r="C48" s="87" t="s">
        <v>292</v>
      </c>
      <c r="D48" s="88" t="s">
        <v>120</v>
      </c>
      <c r="E48" s="87" t="s">
        <v>236</v>
      </c>
      <c r="F48" s="87"/>
      <c r="G48" s="101"/>
      <c r="H48" s="90">
        <v>12.099999999999078</v>
      </c>
      <c r="I48" s="88" t="s">
        <v>133</v>
      </c>
      <c r="J48" s="89">
        <v>1.4999999999999999E-2</v>
      </c>
      <c r="K48" s="91">
        <v>4.3499999999995397E-2</v>
      </c>
      <c r="L48" s="90">
        <v>3027908.7798750009</v>
      </c>
      <c r="M48" s="102">
        <v>71.599999999999994</v>
      </c>
      <c r="N48" s="90"/>
      <c r="O48" s="90">
        <v>2167.9826698000002</v>
      </c>
      <c r="P48" s="91">
        <v>1.371046448257852E-4</v>
      </c>
      <c r="Q48" s="91">
        <f t="shared" si="0"/>
        <v>7.7012450174025721E-2</v>
      </c>
      <c r="R48" s="91">
        <f>O48/'סכום נכסי הקרן'!$C$42</f>
        <v>1.6887507921072725E-2</v>
      </c>
    </row>
    <row r="49" spans="2:18">
      <c r="B49" s="104" t="s">
        <v>293</v>
      </c>
      <c r="C49" s="87" t="s">
        <v>294</v>
      </c>
      <c r="D49" s="88" t="s">
        <v>120</v>
      </c>
      <c r="E49" s="87" t="s">
        <v>236</v>
      </c>
      <c r="F49" s="87"/>
      <c r="G49" s="101"/>
      <c r="H49" s="90">
        <v>1.9100000002444422</v>
      </c>
      <c r="I49" s="88" t="s">
        <v>133</v>
      </c>
      <c r="J49" s="89">
        <v>1.7500000000000002E-2</v>
      </c>
      <c r="K49" s="91">
        <v>4.5499999997843155E-2</v>
      </c>
      <c r="L49" s="90">
        <v>731.37082500000008</v>
      </c>
      <c r="M49" s="102">
        <v>95.09</v>
      </c>
      <c r="N49" s="90"/>
      <c r="O49" s="90">
        <v>0.69546051300000011</v>
      </c>
      <c r="P49" s="91">
        <v>3.0760935399887804E-8</v>
      </c>
      <c r="Q49" s="91">
        <f t="shared" si="0"/>
        <v>2.4704587749474855E-5</v>
      </c>
      <c r="R49" s="91">
        <f>O49/'סכום נכסי הקרן'!$C$42</f>
        <v>5.4172918841478839E-6</v>
      </c>
    </row>
    <row r="50" spans="2:18">
      <c r="B50" s="104" t="s">
        <v>295</v>
      </c>
      <c r="C50" s="87" t="s">
        <v>296</v>
      </c>
      <c r="D50" s="88" t="s">
        <v>120</v>
      </c>
      <c r="E50" s="87" t="s">
        <v>236</v>
      </c>
      <c r="F50" s="87"/>
      <c r="G50" s="101"/>
      <c r="H50" s="90">
        <v>4.7799999999988776</v>
      </c>
      <c r="I50" s="88" t="s">
        <v>133</v>
      </c>
      <c r="J50" s="89">
        <v>2.2499999999999999E-2</v>
      </c>
      <c r="K50" s="91">
        <v>4.2499999999990636E-2</v>
      </c>
      <c r="L50" s="90">
        <v>1758991.0249050003</v>
      </c>
      <c r="M50" s="102">
        <v>91.16</v>
      </c>
      <c r="N50" s="90"/>
      <c r="O50" s="90">
        <v>1603.4962954100006</v>
      </c>
      <c r="P50" s="91">
        <v>7.2959493901963385E-5</v>
      </c>
      <c r="Q50" s="91">
        <f t="shared" si="0"/>
        <v>5.6960408528491401E-2</v>
      </c>
      <c r="R50" s="91">
        <f>O50/'סכום נכסי הקרן'!$C$42</f>
        <v>1.2490439507362502E-2</v>
      </c>
    </row>
    <row r="51" spans="2:18">
      <c r="B51" s="104" t="s">
        <v>297</v>
      </c>
      <c r="C51" s="87" t="s">
        <v>298</v>
      </c>
      <c r="D51" s="88" t="s">
        <v>120</v>
      </c>
      <c r="E51" s="87" t="s">
        <v>236</v>
      </c>
      <c r="F51" s="87"/>
      <c r="G51" s="101"/>
      <c r="H51" s="90">
        <v>1.0900000000101799</v>
      </c>
      <c r="I51" s="88" t="s">
        <v>133</v>
      </c>
      <c r="J51" s="89">
        <v>4.0000000000000001E-3</v>
      </c>
      <c r="K51" s="91">
        <v>4.5100000002273564E-2</v>
      </c>
      <c r="L51" s="90">
        <v>6134.2703280000005</v>
      </c>
      <c r="M51" s="102">
        <v>96.08</v>
      </c>
      <c r="N51" s="90"/>
      <c r="O51" s="90">
        <v>5.893806866000002</v>
      </c>
      <c r="P51" s="91">
        <v>3.6014371813508495E-7</v>
      </c>
      <c r="Q51" s="91">
        <f t="shared" si="0"/>
        <v>2.0936353132611918E-4</v>
      </c>
      <c r="R51" s="91">
        <f>O51/'סכום נכסי הקרן'!$C$42</f>
        <v>4.5909827380691104E-5</v>
      </c>
    </row>
    <row r="52" spans="2:18">
      <c r="B52" s="104" t="s">
        <v>299</v>
      </c>
      <c r="C52" s="87" t="s">
        <v>300</v>
      </c>
      <c r="D52" s="88" t="s">
        <v>120</v>
      </c>
      <c r="E52" s="87" t="s">
        <v>236</v>
      </c>
      <c r="F52" s="87"/>
      <c r="G52" s="101"/>
      <c r="H52" s="90"/>
      <c r="I52" s="88" t="s">
        <v>133</v>
      </c>
      <c r="J52" s="89">
        <v>6.25E-2</v>
      </c>
      <c r="K52" s="91">
        <v>4.3706467661691548E-2</v>
      </c>
      <c r="L52" s="90">
        <v>3.2630000000000003E-3</v>
      </c>
      <c r="M52" s="102">
        <v>111</v>
      </c>
      <c r="N52" s="90"/>
      <c r="O52" s="90">
        <v>3.6180000000000008E-6</v>
      </c>
      <c r="P52" s="91">
        <v>2.1904931105465942E-13</v>
      </c>
      <c r="Q52" s="91">
        <f t="shared" si="0"/>
        <v>1.2852088192906507E-10</v>
      </c>
      <c r="R52" s="91">
        <f>O52/'סכום נכסי הקרן'!$C$42</f>
        <v>2.818242253941892E-11</v>
      </c>
    </row>
    <row r="53" spans="2:18">
      <c r="B53" s="104" t="s">
        <v>301</v>
      </c>
      <c r="C53" s="87" t="s">
        <v>302</v>
      </c>
      <c r="D53" s="88" t="s">
        <v>120</v>
      </c>
      <c r="E53" s="87" t="s">
        <v>236</v>
      </c>
      <c r="F53" s="87"/>
      <c r="G53" s="101"/>
      <c r="H53" s="90">
        <v>0.17000000002711402</v>
      </c>
      <c r="I53" s="88" t="s">
        <v>133</v>
      </c>
      <c r="J53" s="89">
        <v>1.4999999999999999E-2</v>
      </c>
      <c r="K53" s="91">
        <v>4.4000000000903802E-2</v>
      </c>
      <c r="L53" s="90">
        <v>6588.5637000000015</v>
      </c>
      <c r="M53" s="102">
        <v>100.76</v>
      </c>
      <c r="N53" s="90"/>
      <c r="O53" s="90">
        <v>6.6386364460000014</v>
      </c>
      <c r="P53" s="91">
        <v>4.9569807672284763E-7</v>
      </c>
      <c r="Q53" s="91">
        <f t="shared" si="0"/>
        <v>2.3582183826599066E-4</v>
      </c>
      <c r="R53" s="91">
        <f>O53/'סכום נכסי הקרן'!$C$42</f>
        <v>5.1711679769695496E-5</v>
      </c>
    </row>
    <row r="54" spans="2:18">
      <c r="B54" s="104" t="s">
        <v>303</v>
      </c>
      <c r="C54" s="87" t="s">
        <v>304</v>
      </c>
      <c r="D54" s="88" t="s">
        <v>120</v>
      </c>
      <c r="E54" s="87" t="s">
        <v>236</v>
      </c>
      <c r="F54" s="87"/>
      <c r="G54" s="101"/>
      <c r="H54" s="90">
        <v>17.949999999995942</v>
      </c>
      <c r="I54" s="88" t="s">
        <v>133</v>
      </c>
      <c r="J54" s="89">
        <v>2.7999999999999997E-2</v>
      </c>
      <c r="K54" s="91">
        <v>4.5499999999985732E-2</v>
      </c>
      <c r="L54" s="90">
        <v>1226177.6316640002</v>
      </c>
      <c r="M54" s="102">
        <v>74.349999999999994</v>
      </c>
      <c r="N54" s="90"/>
      <c r="O54" s="90">
        <v>911.66302044600013</v>
      </c>
      <c r="P54" s="91">
        <v>1.3802414213301509E-4</v>
      </c>
      <c r="Q54" s="91">
        <f t="shared" si="0"/>
        <v>3.2384669820297182E-2</v>
      </c>
      <c r="R54" s="91">
        <f>O54/'סכום נכסי הקרן'!$C$42</f>
        <v>7.1014020054649199E-3</v>
      </c>
    </row>
    <row r="55" spans="2:18">
      <c r="B55" s="104" t="s">
        <v>305</v>
      </c>
      <c r="C55" s="87" t="s">
        <v>306</v>
      </c>
      <c r="D55" s="88" t="s">
        <v>120</v>
      </c>
      <c r="E55" s="87" t="s">
        <v>236</v>
      </c>
      <c r="F55" s="87"/>
      <c r="G55" s="101"/>
      <c r="H55" s="90">
        <v>4.9199999999987298</v>
      </c>
      <c r="I55" s="88" t="s">
        <v>133</v>
      </c>
      <c r="J55" s="89">
        <v>3.7499999999999999E-2</v>
      </c>
      <c r="K55" s="91">
        <v>4.2299999999990033E-2</v>
      </c>
      <c r="L55" s="90">
        <v>1108895.0737300003</v>
      </c>
      <c r="M55" s="102">
        <v>99.4</v>
      </c>
      <c r="N55" s="90"/>
      <c r="O55" s="90">
        <v>1102.2416531700001</v>
      </c>
      <c r="P55" s="91">
        <v>1.4216638139631369E-4</v>
      </c>
      <c r="Q55" s="91">
        <f t="shared" si="0"/>
        <v>3.9154524423537604E-2</v>
      </c>
      <c r="R55" s="91">
        <f>O55/'סכום נכסי הקרן'!$C$42</f>
        <v>8.5859148729089483E-3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79" t="s">
        <v>198</v>
      </c>
      <c r="C57" s="80"/>
      <c r="D57" s="81"/>
      <c r="E57" s="80"/>
      <c r="F57" s="80"/>
      <c r="G57" s="99"/>
      <c r="H57" s="83">
        <v>16.559999999947021</v>
      </c>
      <c r="I57" s="81"/>
      <c r="J57" s="82"/>
      <c r="K57" s="84">
        <v>6.2400000000000004E-2</v>
      </c>
      <c r="L57" s="83"/>
      <c r="M57" s="100"/>
      <c r="N57" s="83"/>
      <c r="O57" s="83">
        <v>18.875234275000004</v>
      </c>
      <c r="P57" s="84"/>
      <c r="Q57" s="84">
        <f t="shared" si="0"/>
        <v>6.7049799768952934E-4</v>
      </c>
      <c r="R57" s="84">
        <f>O57/'סכום נכסי הקרן'!$C$42</f>
        <v>1.4702869758667013E-4</v>
      </c>
    </row>
    <row r="58" spans="2:18">
      <c r="B58" s="103" t="s">
        <v>64</v>
      </c>
      <c r="C58" s="80"/>
      <c r="D58" s="81"/>
      <c r="E58" s="80"/>
      <c r="F58" s="80"/>
      <c r="G58" s="99"/>
      <c r="H58" s="83">
        <v>16.559999999947021</v>
      </c>
      <c r="I58" s="81"/>
      <c r="J58" s="82"/>
      <c r="K58" s="84">
        <v>6.2400000000000004E-2</v>
      </c>
      <c r="L58" s="83"/>
      <c r="M58" s="100"/>
      <c r="N58" s="83"/>
      <c r="O58" s="83">
        <v>18.875234275000004</v>
      </c>
      <c r="P58" s="84"/>
      <c r="Q58" s="84">
        <f t="shared" si="0"/>
        <v>6.7049799768952934E-4</v>
      </c>
      <c r="R58" s="84">
        <f>O58/'סכום נכסי הקרן'!$C$42</f>
        <v>1.4702869758667013E-4</v>
      </c>
    </row>
    <row r="59" spans="2:18">
      <c r="B59" s="104" t="s">
        <v>307</v>
      </c>
      <c r="C59" s="87" t="s">
        <v>308</v>
      </c>
      <c r="D59" s="88" t="s">
        <v>28</v>
      </c>
      <c r="E59" s="87" t="s">
        <v>309</v>
      </c>
      <c r="F59" s="87" t="s">
        <v>310</v>
      </c>
      <c r="G59" s="101"/>
      <c r="H59" s="90">
        <v>16.559999999947021</v>
      </c>
      <c r="I59" s="88" t="s">
        <v>132</v>
      </c>
      <c r="J59" s="89">
        <v>4.4999999999999998E-2</v>
      </c>
      <c r="K59" s="91">
        <v>6.2400000000000004E-2</v>
      </c>
      <c r="L59" s="90">
        <v>6674.8148730000012</v>
      </c>
      <c r="M59" s="102">
        <v>73.9495</v>
      </c>
      <c r="N59" s="90"/>
      <c r="O59" s="90">
        <v>18.875234275000004</v>
      </c>
      <c r="P59" s="91">
        <v>6.6748148730000009E-6</v>
      </c>
      <c r="Q59" s="91">
        <f t="shared" si="0"/>
        <v>6.7049799768952934E-4</v>
      </c>
      <c r="R59" s="91">
        <f>O59/'סכום נכסי הקרן'!$C$42</f>
        <v>1.4702869758667013E-4</v>
      </c>
    </row>
    <row r="60" spans="2:18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2:18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>
      <c r="B63" s="95" t="s">
        <v>112</v>
      </c>
      <c r="C63" s="105"/>
      <c r="D63" s="105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>
      <c r="B64" s="95" t="s">
        <v>205</v>
      </c>
      <c r="C64" s="105"/>
      <c r="D64" s="105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160" t="s">
        <v>213</v>
      </c>
      <c r="C65" s="160"/>
      <c r="D65" s="160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9455</v>
      </c>
    </row>
    <row r="6" spans="2:16" ht="26.25" customHeight="1">
      <c r="B6" s="151" t="s">
        <v>186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3152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7">
        <v>0</v>
      </c>
      <c r="N10" s="87"/>
      <c r="O10" s="118">
        <v>0</v>
      </c>
      <c r="P10" s="118">
        <v>0</v>
      </c>
    </row>
    <row r="11" spans="2:16" ht="20.25" customHeight="1">
      <c r="B11" s="111" t="s">
        <v>222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4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4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5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146</v>
      </c>
      <c r="C1" s="46" t="s" vm="1">
        <v>231</v>
      </c>
    </row>
    <row r="2" spans="2:20">
      <c r="B2" s="46" t="s">
        <v>145</v>
      </c>
      <c r="C2" s="46" t="s">
        <v>232</v>
      </c>
    </row>
    <row r="3" spans="2:20">
      <c r="B3" s="46" t="s">
        <v>147</v>
      </c>
      <c r="C3" s="46" t="s">
        <v>233</v>
      </c>
    </row>
    <row r="4" spans="2:20">
      <c r="B4" s="46" t="s">
        <v>148</v>
      </c>
      <c r="C4" s="46">
        <v>9455</v>
      </c>
    </row>
    <row r="6" spans="2:20" ht="26.25" customHeight="1">
      <c r="B6" s="157" t="s">
        <v>173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</row>
    <row r="7" spans="2:20" ht="26.25" customHeight="1">
      <c r="B7" s="157" t="s">
        <v>90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</row>
    <row r="8" spans="2:20" s="3" customFormat="1" ht="63">
      <c r="B8" s="36" t="s">
        <v>115</v>
      </c>
      <c r="C8" s="12" t="s">
        <v>46</v>
      </c>
      <c r="D8" s="12" t="s">
        <v>119</v>
      </c>
      <c r="E8" s="12" t="s">
        <v>189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190</v>
      </c>
    </row>
    <row r="11" spans="2:20" s="4" customFormat="1" ht="18" customHeight="1">
      <c r="B11" s="80" t="s">
        <v>47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6"/>
      <c r="P11" s="107"/>
      <c r="Q11" s="83">
        <v>0</v>
      </c>
      <c r="R11" s="84"/>
      <c r="S11" s="84">
        <v>1</v>
      </c>
      <c r="T11" s="84">
        <v>1.2787227021810856E-3</v>
      </c>
    </row>
    <row r="12" spans="2:20">
      <c r="B12" s="108"/>
      <c r="C12" s="87"/>
      <c r="D12" s="88"/>
      <c r="E12" s="88"/>
      <c r="F12" s="87"/>
      <c r="G12" s="88"/>
      <c r="H12" s="87"/>
      <c r="I12" s="87"/>
      <c r="J12" s="101"/>
      <c r="K12" s="90"/>
      <c r="L12" s="88"/>
      <c r="M12" s="89"/>
      <c r="N12" s="89"/>
      <c r="O12" s="109"/>
      <c r="P12" s="110"/>
      <c r="Q12" s="110"/>
      <c r="R12" s="110"/>
      <c r="S12" s="110"/>
      <c r="T12" s="110"/>
    </row>
    <row r="13" spans="2:20">
      <c r="B13" s="92"/>
      <c r="C13" s="87"/>
      <c r="D13" s="88"/>
      <c r="E13" s="88"/>
      <c r="F13" s="87"/>
      <c r="G13" s="88"/>
      <c r="H13" s="87"/>
      <c r="I13" s="87"/>
      <c r="J13" s="101"/>
      <c r="K13" s="90"/>
      <c r="L13" s="88"/>
      <c r="M13" s="89"/>
      <c r="N13" s="89"/>
      <c r="O13" s="109"/>
      <c r="P13" s="110"/>
      <c r="Q13" s="110"/>
      <c r="R13" s="110"/>
      <c r="S13" s="110"/>
      <c r="T13" s="110"/>
    </row>
    <row r="14" spans="2:20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11" t="s">
        <v>222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111" t="s">
        <v>112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111" t="s">
        <v>205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111" t="s">
        <v>213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9:B20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0.855468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9455</v>
      </c>
    </row>
    <row r="6" spans="2:21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</row>
    <row r="7" spans="2:21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63</v>
      </c>
      <c r="S8" s="12" t="s">
        <v>60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190</v>
      </c>
      <c r="U10" s="19" t="s">
        <v>216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7"/>
      <c r="K11" s="77">
        <v>4.6080638874474742</v>
      </c>
      <c r="L11" s="75"/>
      <c r="M11" s="76"/>
      <c r="N11" s="76">
        <v>4.7381672386382696E-2</v>
      </c>
      <c r="O11" s="77"/>
      <c r="P11" s="98"/>
      <c r="Q11" s="77">
        <v>129.09820145</v>
      </c>
      <c r="R11" s="77">
        <f>R12+R258</f>
        <v>33611.238953417007</v>
      </c>
      <c r="S11" s="78"/>
      <c r="T11" s="78">
        <f t="shared" ref="T11:T42" si="0">IFERROR(R11/$R$11,0)</f>
        <v>1</v>
      </c>
      <c r="U11" s="78">
        <f>R11/'סכום נכסי הקרן'!$C$42</f>
        <v>0.26181485302890395</v>
      </c>
    </row>
    <row r="12" spans="2:21">
      <c r="B12" s="79" t="s">
        <v>199</v>
      </c>
      <c r="C12" s="80"/>
      <c r="D12" s="81"/>
      <c r="E12" s="81"/>
      <c r="F12" s="80"/>
      <c r="G12" s="81"/>
      <c r="H12" s="80"/>
      <c r="I12" s="80"/>
      <c r="J12" s="99"/>
      <c r="K12" s="83">
        <v>4.5376218060673503</v>
      </c>
      <c r="L12" s="81"/>
      <c r="M12" s="82"/>
      <c r="N12" s="82">
        <v>4.1328167496642101E-2</v>
      </c>
      <c r="O12" s="83"/>
      <c r="P12" s="100"/>
      <c r="Q12" s="83">
        <v>129.09820145000003</v>
      </c>
      <c r="R12" s="83">
        <f>R13+R168+R252</f>
        <v>28017.655341246005</v>
      </c>
      <c r="S12" s="84"/>
      <c r="T12" s="84">
        <f t="shared" si="0"/>
        <v>0.83357996353769215</v>
      </c>
      <c r="U12" s="84">
        <f>R12/'סכום נכסי הקרן'!$C$42</f>
        <v>0.21824361564145994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99"/>
      <c r="K13" s="83">
        <v>4.6600358222850877</v>
      </c>
      <c r="L13" s="81"/>
      <c r="M13" s="82"/>
      <c r="N13" s="82">
        <v>3.7286957831819692E-2</v>
      </c>
      <c r="O13" s="83"/>
      <c r="P13" s="100"/>
      <c r="Q13" s="83">
        <v>107.56256016400002</v>
      </c>
      <c r="R13" s="83">
        <f>SUM(R14:R166)</f>
        <v>23028.048792517002</v>
      </c>
      <c r="S13" s="84"/>
      <c r="T13" s="84">
        <f t="shared" si="0"/>
        <v>0.68512942425098877</v>
      </c>
      <c r="U13" s="84">
        <f>R13/'סכום נכסי הקרן'!$C$42</f>
        <v>0.17937705951605021</v>
      </c>
    </row>
    <row r="14" spans="2:21">
      <c r="B14" s="86" t="s">
        <v>311</v>
      </c>
      <c r="C14" s="112">
        <v>6040372</v>
      </c>
      <c r="D14" s="88" t="s">
        <v>120</v>
      </c>
      <c r="E14" s="88" t="s">
        <v>28</v>
      </c>
      <c r="F14" s="87" t="s">
        <v>312</v>
      </c>
      <c r="G14" s="88" t="s">
        <v>313</v>
      </c>
      <c r="H14" s="87" t="s">
        <v>314</v>
      </c>
      <c r="I14" s="87" t="s">
        <v>131</v>
      </c>
      <c r="J14" s="101"/>
      <c r="K14" s="90">
        <v>1.7300002052678032</v>
      </c>
      <c r="L14" s="88" t="s">
        <v>133</v>
      </c>
      <c r="M14" s="89">
        <v>8.3000000000000001E-3</v>
      </c>
      <c r="N14" s="89">
        <v>2.450090275986588E-2</v>
      </c>
      <c r="O14" s="90">
        <v>3.5570000000000003E-3</v>
      </c>
      <c r="P14" s="102">
        <v>108.5</v>
      </c>
      <c r="Q14" s="90"/>
      <c r="R14" s="90">
        <v>3.8770000000000003E-6</v>
      </c>
      <c r="S14" s="91">
        <v>1.1693364927663538E-12</v>
      </c>
      <c r="T14" s="91">
        <f t="shared" si="0"/>
        <v>1.153483215948472E-10</v>
      </c>
      <c r="U14" s="91">
        <f>R14/'סכום נכסי הקרן'!$C$42</f>
        <v>3.0199903865485665E-11</v>
      </c>
    </row>
    <row r="15" spans="2:21">
      <c r="B15" s="86" t="s">
        <v>315</v>
      </c>
      <c r="C15" s="87" t="s">
        <v>316</v>
      </c>
      <c r="D15" s="88" t="s">
        <v>120</v>
      </c>
      <c r="E15" s="88" t="s">
        <v>28</v>
      </c>
      <c r="F15" s="87" t="s">
        <v>317</v>
      </c>
      <c r="G15" s="88" t="s">
        <v>313</v>
      </c>
      <c r="H15" s="87" t="s">
        <v>314</v>
      </c>
      <c r="I15" s="87" t="s">
        <v>131</v>
      </c>
      <c r="J15" s="101"/>
      <c r="K15" s="90">
        <v>1</v>
      </c>
      <c r="L15" s="88" t="s">
        <v>133</v>
      </c>
      <c r="M15" s="89">
        <v>8.6E-3</v>
      </c>
      <c r="N15" s="89">
        <v>2.7203476482617589E-2</v>
      </c>
      <c r="O15" s="90">
        <v>1.7780000000000005E-3</v>
      </c>
      <c r="P15" s="102">
        <v>110.38</v>
      </c>
      <c r="Q15" s="90"/>
      <c r="R15" s="90">
        <v>1.9560000000000004E-6</v>
      </c>
      <c r="S15" s="91">
        <v>7.108158751010956E-13</v>
      </c>
      <c r="T15" s="91">
        <f t="shared" si="0"/>
        <v>5.8194819974083351E-11</v>
      </c>
      <c r="U15" s="91">
        <f>R15/'סכום נכסי הקרן'!$C$42</f>
        <v>1.5236268238558157E-11</v>
      </c>
    </row>
    <row r="16" spans="2:21">
      <c r="B16" s="86" t="s">
        <v>318</v>
      </c>
      <c r="C16" s="87" t="s">
        <v>319</v>
      </c>
      <c r="D16" s="88" t="s">
        <v>120</v>
      </c>
      <c r="E16" s="88" t="s">
        <v>28</v>
      </c>
      <c r="F16" s="87" t="s">
        <v>317</v>
      </c>
      <c r="G16" s="88" t="s">
        <v>313</v>
      </c>
      <c r="H16" s="87" t="s">
        <v>314</v>
      </c>
      <c r="I16" s="87" t="s">
        <v>131</v>
      </c>
      <c r="J16" s="101"/>
      <c r="K16" s="90">
        <v>2.7200000000000015</v>
      </c>
      <c r="L16" s="88" t="s">
        <v>133</v>
      </c>
      <c r="M16" s="89">
        <v>3.8E-3</v>
      </c>
      <c r="N16" s="89">
        <v>2.3899999999956668E-2</v>
      </c>
      <c r="O16" s="90">
        <v>166387.25248600004</v>
      </c>
      <c r="P16" s="102">
        <v>104.01</v>
      </c>
      <c r="Q16" s="90"/>
      <c r="R16" s="90">
        <v>173.05937092500002</v>
      </c>
      <c r="S16" s="91">
        <v>5.5462417495333347E-5</v>
      </c>
      <c r="T16" s="91">
        <f t="shared" si="0"/>
        <v>5.1488542616607812E-3</v>
      </c>
      <c r="U16" s="91">
        <f>R16/'סכום נכסי הקרן'!$C$42</f>
        <v>1.3480465217839631E-3</v>
      </c>
    </row>
    <row r="17" spans="2:21">
      <c r="B17" s="86" t="s">
        <v>320</v>
      </c>
      <c r="C17" s="87" t="s">
        <v>321</v>
      </c>
      <c r="D17" s="88" t="s">
        <v>120</v>
      </c>
      <c r="E17" s="88" t="s">
        <v>28</v>
      </c>
      <c r="F17" s="87" t="s">
        <v>317</v>
      </c>
      <c r="G17" s="88" t="s">
        <v>313</v>
      </c>
      <c r="H17" s="87" t="s">
        <v>314</v>
      </c>
      <c r="I17" s="87" t="s">
        <v>131</v>
      </c>
      <c r="J17" s="101"/>
      <c r="K17" s="90">
        <v>6.7099999999996376</v>
      </c>
      <c r="L17" s="88" t="s">
        <v>133</v>
      </c>
      <c r="M17" s="89">
        <v>2E-3</v>
      </c>
      <c r="N17" s="89">
        <v>2.3999999999839552E-2</v>
      </c>
      <c r="O17" s="90">
        <v>25873.674196</v>
      </c>
      <c r="P17" s="102">
        <v>96.35</v>
      </c>
      <c r="Q17" s="90"/>
      <c r="R17" s="90">
        <v>24.929284590999998</v>
      </c>
      <c r="S17" s="91">
        <v>2.6996400499993738E-5</v>
      </c>
      <c r="T17" s="91">
        <f t="shared" si="0"/>
        <v>7.4169490227808524E-4</v>
      </c>
      <c r="U17" s="91">
        <f>R17/'סכום נכסי הקרן'!$C$42</f>
        <v>1.9418674183222415E-4</v>
      </c>
    </row>
    <row r="18" spans="2:21">
      <c r="B18" s="86" t="s">
        <v>322</v>
      </c>
      <c r="C18" s="87" t="s">
        <v>323</v>
      </c>
      <c r="D18" s="88" t="s">
        <v>120</v>
      </c>
      <c r="E18" s="88" t="s">
        <v>28</v>
      </c>
      <c r="F18" s="87" t="s">
        <v>324</v>
      </c>
      <c r="G18" s="88" t="s">
        <v>129</v>
      </c>
      <c r="H18" s="87" t="s">
        <v>325</v>
      </c>
      <c r="I18" s="87" t="s">
        <v>326</v>
      </c>
      <c r="J18" s="101"/>
      <c r="K18" s="90">
        <v>12.159999999999929</v>
      </c>
      <c r="L18" s="88" t="s">
        <v>133</v>
      </c>
      <c r="M18" s="89">
        <v>2.07E-2</v>
      </c>
      <c r="N18" s="89">
        <v>2.6899999999997065E-2</v>
      </c>
      <c r="O18" s="90">
        <v>465749.75797000004</v>
      </c>
      <c r="P18" s="102">
        <v>102.43</v>
      </c>
      <c r="Q18" s="90"/>
      <c r="R18" s="90">
        <v>477.06748990600005</v>
      </c>
      <c r="S18" s="91">
        <v>1.3675372501998861E-4</v>
      </c>
      <c r="T18" s="91">
        <f t="shared" si="0"/>
        <v>1.4193689514605057E-2</v>
      </c>
      <c r="U18" s="91">
        <f>R18/'סכום נכסי הקרן'!$C$42</f>
        <v>3.7161187342042178E-3</v>
      </c>
    </row>
    <row r="19" spans="2:21">
      <c r="B19" s="86" t="s">
        <v>327</v>
      </c>
      <c r="C19" s="87" t="s">
        <v>328</v>
      </c>
      <c r="D19" s="88" t="s">
        <v>120</v>
      </c>
      <c r="E19" s="88" t="s">
        <v>28</v>
      </c>
      <c r="F19" s="87" t="s">
        <v>329</v>
      </c>
      <c r="G19" s="88" t="s">
        <v>330</v>
      </c>
      <c r="H19" s="87" t="s">
        <v>314</v>
      </c>
      <c r="I19" s="87" t="s">
        <v>131</v>
      </c>
      <c r="J19" s="101"/>
      <c r="K19" s="90">
        <v>2.1300002722132607</v>
      </c>
      <c r="L19" s="88" t="s">
        <v>133</v>
      </c>
      <c r="M19" s="89">
        <v>8.3000000000000001E-3</v>
      </c>
      <c r="N19" s="89">
        <v>2.3399311531841653E-2</v>
      </c>
      <c r="O19" s="90">
        <v>3.2010000000000007E-3</v>
      </c>
      <c r="P19" s="102">
        <v>109</v>
      </c>
      <c r="Q19" s="90"/>
      <c r="R19" s="90">
        <v>3.4860000000000006E-6</v>
      </c>
      <c r="S19" s="91">
        <v>2.3224602145369907E-12</v>
      </c>
      <c r="T19" s="91">
        <f t="shared" si="0"/>
        <v>1.0371530799062093E-10</v>
      </c>
      <c r="U19" s="91">
        <f>R19/'סכום נכסי הקרן'!$C$42</f>
        <v>2.7154208118411926E-11</v>
      </c>
    </row>
    <row r="20" spans="2:21">
      <c r="B20" s="86" t="s">
        <v>331</v>
      </c>
      <c r="C20" s="87" t="s">
        <v>332</v>
      </c>
      <c r="D20" s="88" t="s">
        <v>120</v>
      </c>
      <c r="E20" s="88" t="s">
        <v>28</v>
      </c>
      <c r="F20" s="87" t="s">
        <v>333</v>
      </c>
      <c r="G20" s="88" t="s">
        <v>313</v>
      </c>
      <c r="H20" s="87" t="s">
        <v>314</v>
      </c>
      <c r="I20" s="87" t="s">
        <v>131</v>
      </c>
      <c r="J20" s="101"/>
      <c r="K20" s="90">
        <v>4.04</v>
      </c>
      <c r="L20" s="88" t="s">
        <v>133</v>
      </c>
      <c r="M20" s="89">
        <v>1E-3</v>
      </c>
      <c r="N20" s="89">
        <v>2.3796588755527478E-2</v>
      </c>
      <c r="O20" s="90">
        <v>1.6010000000000002E-3</v>
      </c>
      <c r="P20" s="102">
        <v>99.07</v>
      </c>
      <c r="Q20" s="90"/>
      <c r="R20" s="90">
        <v>1.5830000000000001E-6</v>
      </c>
      <c r="S20" s="91">
        <v>5.3944171387876725E-13</v>
      </c>
      <c r="T20" s="91">
        <f t="shared" si="0"/>
        <v>4.7097341522992808E-11</v>
      </c>
      <c r="U20" s="91">
        <f>R20/'סכום נכסי הקרן'!$C$42</f>
        <v>1.2330783548894456E-11</v>
      </c>
    </row>
    <row r="21" spans="2:21">
      <c r="B21" s="86" t="s">
        <v>334</v>
      </c>
      <c r="C21" s="87" t="s">
        <v>335</v>
      </c>
      <c r="D21" s="88" t="s">
        <v>120</v>
      </c>
      <c r="E21" s="88" t="s">
        <v>28</v>
      </c>
      <c r="F21" s="87" t="s">
        <v>333</v>
      </c>
      <c r="G21" s="88" t="s">
        <v>313</v>
      </c>
      <c r="H21" s="87" t="s">
        <v>314</v>
      </c>
      <c r="I21" s="87" t="s">
        <v>131</v>
      </c>
      <c r="J21" s="101"/>
      <c r="K21" s="90">
        <v>2.5299999999999998</v>
      </c>
      <c r="L21" s="88" t="s">
        <v>133</v>
      </c>
      <c r="M21" s="89">
        <v>6.0000000000000001E-3</v>
      </c>
      <c r="N21" s="89">
        <v>2.35E-2</v>
      </c>
      <c r="O21" s="90">
        <v>4.0370000000000007E-3</v>
      </c>
      <c r="P21" s="102">
        <v>107.75</v>
      </c>
      <c r="Q21" s="90"/>
      <c r="R21" s="90">
        <v>4.3390000000000011E-6</v>
      </c>
      <c r="S21" s="91">
        <v>3.6301590016566741E-12</v>
      </c>
      <c r="T21" s="91">
        <f t="shared" si="0"/>
        <v>1.2909372385866445E-10</v>
      </c>
      <c r="U21" s="91">
        <f>R21/'סכום נכסי הקרן'!$C$42</f>
        <v>3.3798654339010145E-11</v>
      </c>
    </row>
    <row r="22" spans="2:21">
      <c r="B22" s="86" t="s">
        <v>336</v>
      </c>
      <c r="C22" s="87" t="s">
        <v>337</v>
      </c>
      <c r="D22" s="88" t="s">
        <v>120</v>
      </c>
      <c r="E22" s="88" t="s">
        <v>28</v>
      </c>
      <c r="F22" s="87" t="s">
        <v>333</v>
      </c>
      <c r="G22" s="88" t="s">
        <v>313</v>
      </c>
      <c r="H22" s="87" t="s">
        <v>314</v>
      </c>
      <c r="I22" s="87" t="s">
        <v>131</v>
      </c>
      <c r="J22" s="101"/>
      <c r="K22" s="90">
        <v>3.47</v>
      </c>
      <c r="L22" s="88" t="s">
        <v>133</v>
      </c>
      <c r="M22" s="89">
        <v>1.7500000000000002E-2</v>
      </c>
      <c r="N22" s="89">
        <v>2.4299999999999999E-2</v>
      </c>
      <c r="O22" s="90">
        <v>6.2070000000000007E-3</v>
      </c>
      <c r="P22" s="102">
        <v>109.67</v>
      </c>
      <c r="Q22" s="90"/>
      <c r="R22" s="90">
        <v>6.7940000000000014E-6</v>
      </c>
      <c r="S22" s="91">
        <v>1.8798064488529192E-12</v>
      </c>
      <c r="T22" s="91">
        <f t="shared" si="0"/>
        <v>2.0213476835578849E-10</v>
      </c>
      <c r="U22" s="91">
        <f>R22/'סכום נכסי הקרן'!$C$42</f>
        <v>5.2921884669102305E-11</v>
      </c>
    </row>
    <row r="23" spans="2:21">
      <c r="B23" s="86" t="s">
        <v>338</v>
      </c>
      <c r="C23" s="87" t="s">
        <v>339</v>
      </c>
      <c r="D23" s="88" t="s">
        <v>120</v>
      </c>
      <c r="E23" s="88" t="s">
        <v>28</v>
      </c>
      <c r="F23" s="87" t="s">
        <v>340</v>
      </c>
      <c r="G23" s="88" t="s">
        <v>341</v>
      </c>
      <c r="H23" s="87" t="s">
        <v>342</v>
      </c>
      <c r="I23" s="87" t="s">
        <v>131</v>
      </c>
      <c r="J23" s="101"/>
      <c r="K23" s="90">
        <v>4.2</v>
      </c>
      <c r="L23" s="88" t="s">
        <v>133</v>
      </c>
      <c r="M23" s="89">
        <v>3.85E-2</v>
      </c>
      <c r="N23" s="89">
        <v>2.52E-2</v>
      </c>
      <c r="O23" s="90">
        <v>362703.19651700003</v>
      </c>
      <c r="P23" s="102">
        <v>120.55</v>
      </c>
      <c r="Q23" s="90"/>
      <c r="R23" s="90">
        <v>437.23870652500005</v>
      </c>
      <c r="S23" s="91">
        <v>1.404393972282524E-4</v>
      </c>
      <c r="T23" s="91">
        <f t="shared" si="0"/>
        <v>1.3008705425318731E-2</v>
      </c>
      <c r="U23" s="91">
        <f>R23/'סכום נכסי הקרן'!$C$42</f>
        <v>3.4058722990261284E-3</v>
      </c>
    </row>
    <row r="24" spans="2:21">
      <c r="B24" s="86" t="s">
        <v>343</v>
      </c>
      <c r="C24" s="87" t="s">
        <v>344</v>
      </c>
      <c r="D24" s="88" t="s">
        <v>120</v>
      </c>
      <c r="E24" s="88" t="s">
        <v>28</v>
      </c>
      <c r="F24" s="87" t="s">
        <v>340</v>
      </c>
      <c r="G24" s="88" t="s">
        <v>341</v>
      </c>
      <c r="H24" s="87" t="s">
        <v>342</v>
      </c>
      <c r="I24" s="87" t="s">
        <v>131</v>
      </c>
      <c r="J24" s="101"/>
      <c r="K24" s="90">
        <v>1.8600000000016768</v>
      </c>
      <c r="L24" s="88" t="s">
        <v>133</v>
      </c>
      <c r="M24" s="89">
        <v>4.4999999999999998E-2</v>
      </c>
      <c r="N24" s="89">
        <v>2.6300000000008386E-2</v>
      </c>
      <c r="O24" s="90">
        <v>152639.60646900002</v>
      </c>
      <c r="P24" s="102">
        <v>117.23</v>
      </c>
      <c r="Q24" s="90"/>
      <c r="R24" s="90">
        <v>178.93940739500002</v>
      </c>
      <c r="S24" s="91">
        <v>5.164412902832372E-5</v>
      </c>
      <c r="T24" s="91">
        <f t="shared" si="0"/>
        <v>5.323796830072179E-3</v>
      </c>
      <c r="U24" s="91">
        <f>R24/'סכום נכסי הקרן'!$C$42</f>
        <v>1.3938490846210922E-3</v>
      </c>
    </row>
    <row r="25" spans="2:21">
      <c r="B25" s="86" t="s">
        <v>345</v>
      </c>
      <c r="C25" s="87" t="s">
        <v>346</v>
      </c>
      <c r="D25" s="88" t="s">
        <v>120</v>
      </c>
      <c r="E25" s="88" t="s">
        <v>28</v>
      </c>
      <c r="F25" s="87" t="s">
        <v>340</v>
      </c>
      <c r="G25" s="88" t="s">
        <v>341</v>
      </c>
      <c r="H25" s="87" t="s">
        <v>342</v>
      </c>
      <c r="I25" s="87" t="s">
        <v>131</v>
      </c>
      <c r="J25" s="101"/>
      <c r="K25" s="90">
        <v>6.6599999999964163</v>
      </c>
      <c r="L25" s="88" t="s">
        <v>133</v>
      </c>
      <c r="M25" s="89">
        <v>2.3900000000000001E-2</v>
      </c>
      <c r="N25" s="89">
        <v>2.8199999999980015E-2</v>
      </c>
      <c r="O25" s="90">
        <v>537045.38443300012</v>
      </c>
      <c r="P25" s="102">
        <v>108.05</v>
      </c>
      <c r="Q25" s="90"/>
      <c r="R25" s="90">
        <v>580.27752433800003</v>
      </c>
      <c r="S25" s="91">
        <v>1.3808818395005798E-4</v>
      </c>
      <c r="T25" s="91">
        <f t="shared" si="0"/>
        <v>1.7264389603198708E-2</v>
      </c>
      <c r="U25" s="91">
        <f>R25/'סכום נכסי הקרן'!$C$42</f>
        <v>4.5200736265952075E-3</v>
      </c>
    </row>
    <row r="26" spans="2:21">
      <c r="B26" s="86" t="s">
        <v>347</v>
      </c>
      <c r="C26" s="87" t="s">
        <v>348</v>
      </c>
      <c r="D26" s="88" t="s">
        <v>120</v>
      </c>
      <c r="E26" s="88" t="s">
        <v>28</v>
      </c>
      <c r="F26" s="87" t="s">
        <v>340</v>
      </c>
      <c r="G26" s="88" t="s">
        <v>341</v>
      </c>
      <c r="H26" s="87" t="s">
        <v>342</v>
      </c>
      <c r="I26" s="87" t="s">
        <v>131</v>
      </c>
      <c r="J26" s="101"/>
      <c r="K26" s="90">
        <v>3.7499999999773102</v>
      </c>
      <c r="L26" s="88" t="s">
        <v>133</v>
      </c>
      <c r="M26" s="89">
        <v>0.01</v>
      </c>
      <c r="N26" s="89">
        <v>2.3699999999820295E-2</v>
      </c>
      <c r="O26" s="90">
        <v>52749.309935000005</v>
      </c>
      <c r="P26" s="102">
        <v>104.44</v>
      </c>
      <c r="Q26" s="90"/>
      <c r="R26" s="90">
        <v>55.091376527000008</v>
      </c>
      <c r="S26" s="91">
        <v>4.3894075291597776E-5</v>
      </c>
      <c r="T26" s="91">
        <f t="shared" si="0"/>
        <v>1.6390760424914142E-3</v>
      </c>
      <c r="U26" s="91">
        <f>R26/'סכום נכסי הקרן'!$C$42</f>
        <v>4.2913445316808711E-4</v>
      </c>
    </row>
    <row r="27" spans="2:21">
      <c r="B27" s="86" t="s">
        <v>349</v>
      </c>
      <c r="C27" s="87" t="s">
        <v>350</v>
      </c>
      <c r="D27" s="88" t="s">
        <v>120</v>
      </c>
      <c r="E27" s="88" t="s">
        <v>28</v>
      </c>
      <c r="F27" s="87" t="s">
        <v>340</v>
      </c>
      <c r="G27" s="88" t="s">
        <v>341</v>
      </c>
      <c r="H27" s="87" t="s">
        <v>342</v>
      </c>
      <c r="I27" s="87" t="s">
        <v>131</v>
      </c>
      <c r="J27" s="101"/>
      <c r="K27" s="90">
        <v>11.639999999981054</v>
      </c>
      <c r="L27" s="88" t="s">
        <v>133</v>
      </c>
      <c r="M27" s="89">
        <v>1.2500000000000001E-2</v>
      </c>
      <c r="N27" s="89">
        <v>2.8999999999947373E-2</v>
      </c>
      <c r="O27" s="90">
        <v>229449.65918700007</v>
      </c>
      <c r="P27" s="102">
        <v>91.1</v>
      </c>
      <c r="Q27" s="90"/>
      <c r="R27" s="90">
        <v>209.02863128900003</v>
      </c>
      <c r="S27" s="91">
        <v>5.3461477782057206E-5</v>
      </c>
      <c r="T27" s="91">
        <f t="shared" si="0"/>
        <v>6.2190100037282214E-3</v>
      </c>
      <c r="U27" s="91">
        <f>R27/'סכום נכסי הקרן'!$C$42</f>
        <v>1.6282291901113875E-3</v>
      </c>
    </row>
    <row r="28" spans="2:21">
      <c r="B28" s="86" t="s">
        <v>351</v>
      </c>
      <c r="C28" s="87" t="s">
        <v>352</v>
      </c>
      <c r="D28" s="88" t="s">
        <v>120</v>
      </c>
      <c r="E28" s="88" t="s">
        <v>28</v>
      </c>
      <c r="F28" s="87" t="s">
        <v>340</v>
      </c>
      <c r="G28" s="88" t="s">
        <v>341</v>
      </c>
      <c r="H28" s="87" t="s">
        <v>342</v>
      </c>
      <c r="I28" s="87" t="s">
        <v>131</v>
      </c>
      <c r="J28" s="101"/>
      <c r="K28" s="90">
        <v>8.4299999999205379</v>
      </c>
      <c r="L28" s="88" t="s">
        <v>133</v>
      </c>
      <c r="M28" s="89">
        <v>0.03</v>
      </c>
      <c r="N28" s="89">
        <v>2.8899999999846649E-2</v>
      </c>
      <c r="O28" s="90">
        <v>27859.810803000004</v>
      </c>
      <c r="P28" s="102">
        <v>102.99</v>
      </c>
      <c r="Q28" s="90"/>
      <c r="R28" s="90">
        <v>28.692819296000007</v>
      </c>
      <c r="S28" s="91">
        <v>2.5016891278150932E-5</v>
      </c>
      <c r="T28" s="91">
        <f t="shared" si="0"/>
        <v>8.5366740975440956E-4</v>
      </c>
      <c r="U28" s="91">
        <f>R28/'סכום נכסי הקרן'!$C$42</f>
        <v>2.2350280742041583E-4</v>
      </c>
    </row>
    <row r="29" spans="2:21">
      <c r="B29" s="86" t="s">
        <v>353</v>
      </c>
      <c r="C29" s="87" t="s">
        <v>354</v>
      </c>
      <c r="D29" s="88" t="s">
        <v>120</v>
      </c>
      <c r="E29" s="88" t="s">
        <v>28</v>
      </c>
      <c r="F29" s="87" t="s">
        <v>340</v>
      </c>
      <c r="G29" s="88" t="s">
        <v>341</v>
      </c>
      <c r="H29" s="87" t="s">
        <v>342</v>
      </c>
      <c r="I29" s="87" t="s">
        <v>131</v>
      </c>
      <c r="J29" s="101"/>
      <c r="K29" s="90">
        <v>11.159999999979945</v>
      </c>
      <c r="L29" s="88" t="s">
        <v>133</v>
      </c>
      <c r="M29" s="89">
        <v>3.2000000000000001E-2</v>
      </c>
      <c r="N29" s="89">
        <v>2.9199999999971058E-2</v>
      </c>
      <c r="O29" s="90">
        <v>183707.05865000002</v>
      </c>
      <c r="P29" s="102">
        <v>105.31</v>
      </c>
      <c r="Q29" s="90"/>
      <c r="R29" s="90">
        <v>193.46191491800002</v>
      </c>
      <c r="S29" s="91">
        <v>1.34720323910362E-4</v>
      </c>
      <c r="T29" s="91">
        <f t="shared" si="0"/>
        <v>5.7558697906413287E-3</v>
      </c>
      <c r="U29" s="91">
        <f>R29/'סכום נכסי הקרן'!$C$42</f>
        <v>1.5069722032902675E-3</v>
      </c>
    </row>
    <row r="30" spans="2:21">
      <c r="B30" s="86" t="s">
        <v>355</v>
      </c>
      <c r="C30" s="87" t="s">
        <v>356</v>
      </c>
      <c r="D30" s="88" t="s">
        <v>120</v>
      </c>
      <c r="E30" s="88" t="s">
        <v>28</v>
      </c>
      <c r="F30" s="87" t="s">
        <v>357</v>
      </c>
      <c r="G30" s="88" t="s">
        <v>129</v>
      </c>
      <c r="H30" s="87" t="s">
        <v>342</v>
      </c>
      <c r="I30" s="87" t="s">
        <v>131</v>
      </c>
      <c r="J30" s="101"/>
      <c r="K30" s="90">
        <v>6.2399999999541631</v>
      </c>
      <c r="L30" s="88" t="s">
        <v>133</v>
      </c>
      <c r="M30" s="89">
        <v>2.6499999999999999E-2</v>
      </c>
      <c r="N30" s="89">
        <v>2.6499999999814391E-2</v>
      </c>
      <c r="O30" s="90">
        <v>54946.671706000008</v>
      </c>
      <c r="P30" s="102">
        <v>112.76</v>
      </c>
      <c r="Q30" s="90"/>
      <c r="R30" s="90">
        <v>61.957868291000004</v>
      </c>
      <c r="S30" s="91">
        <v>3.6741735655565774E-5</v>
      </c>
      <c r="T30" s="91">
        <f t="shared" si="0"/>
        <v>1.8433675823991368E-3</v>
      </c>
      <c r="U30" s="91">
        <f>R30/'סכום נכסי הקרן'!$C$42</f>
        <v>4.8262101266407598E-4</v>
      </c>
    </row>
    <row r="31" spans="2:21">
      <c r="B31" s="86" t="s">
        <v>358</v>
      </c>
      <c r="C31" s="87" t="s">
        <v>359</v>
      </c>
      <c r="D31" s="88" t="s">
        <v>120</v>
      </c>
      <c r="E31" s="88" t="s">
        <v>28</v>
      </c>
      <c r="F31" s="87" t="s">
        <v>360</v>
      </c>
      <c r="G31" s="88" t="s">
        <v>330</v>
      </c>
      <c r="H31" s="87" t="s">
        <v>361</v>
      </c>
      <c r="I31" s="87" t="s">
        <v>326</v>
      </c>
      <c r="J31" s="101"/>
      <c r="K31" s="90">
        <v>1</v>
      </c>
      <c r="L31" s="88" t="s">
        <v>133</v>
      </c>
      <c r="M31" s="89">
        <v>6.5000000000000006E-3</v>
      </c>
      <c r="N31" s="89">
        <v>2.5499999999956141E-2</v>
      </c>
      <c r="O31" s="90">
        <v>20793.338268000003</v>
      </c>
      <c r="P31" s="102">
        <v>109.23</v>
      </c>
      <c r="Q31" s="90">
        <v>8.334461700000001E-2</v>
      </c>
      <c r="R31" s="90">
        <v>22.795908061999999</v>
      </c>
      <c r="S31" s="91">
        <v>1.9045402636599976E-5</v>
      </c>
      <c r="T31" s="91">
        <f t="shared" si="0"/>
        <v>6.782227841584074E-4</v>
      </c>
      <c r="U31" s="91">
        <f>R31/'סכום נכסי הקרן'!$C$42</f>
        <v>1.7756879855528748E-4</v>
      </c>
    </row>
    <row r="32" spans="2:21">
      <c r="B32" s="86" t="s">
        <v>362</v>
      </c>
      <c r="C32" s="87" t="s">
        <v>363</v>
      </c>
      <c r="D32" s="88" t="s">
        <v>120</v>
      </c>
      <c r="E32" s="88" t="s">
        <v>28</v>
      </c>
      <c r="F32" s="87" t="s">
        <v>360</v>
      </c>
      <c r="G32" s="88" t="s">
        <v>330</v>
      </c>
      <c r="H32" s="87" t="s">
        <v>342</v>
      </c>
      <c r="I32" s="87" t="s">
        <v>131</v>
      </c>
      <c r="J32" s="101"/>
      <c r="K32" s="90">
        <v>3.3499999999988579</v>
      </c>
      <c r="L32" s="88" t="s">
        <v>133</v>
      </c>
      <c r="M32" s="89">
        <v>1.34E-2</v>
      </c>
      <c r="N32" s="89">
        <v>2.9999999999985719E-2</v>
      </c>
      <c r="O32" s="90">
        <v>654021.50446800003</v>
      </c>
      <c r="P32" s="102">
        <v>107.07</v>
      </c>
      <c r="Q32" s="90"/>
      <c r="R32" s="90">
        <v>700.26082660800012</v>
      </c>
      <c r="S32" s="91">
        <v>2.114903021094764E-4</v>
      </c>
      <c r="T32" s="91">
        <f t="shared" si="0"/>
        <v>2.0834127167359589E-2</v>
      </c>
      <c r="U32" s="91">
        <f>R32/'סכום נכסי הקרן'!$C$42</f>
        <v>5.454683942307745E-3</v>
      </c>
    </row>
    <row r="33" spans="2:21">
      <c r="B33" s="86" t="s">
        <v>364</v>
      </c>
      <c r="C33" s="87" t="s">
        <v>365</v>
      </c>
      <c r="D33" s="88" t="s">
        <v>120</v>
      </c>
      <c r="E33" s="88" t="s">
        <v>28</v>
      </c>
      <c r="F33" s="87" t="s">
        <v>360</v>
      </c>
      <c r="G33" s="88" t="s">
        <v>330</v>
      </c>
      <c r="H33" s="87" t="s">
        <v>342</v>
      </c>
      <c r="I33" s="87" t="s">
        <v>131</v>
      </c>
      <c r="J33" s="101"/>
      <c r="K33" s="90">
        <v>3.3299999999990813</v>
      </c>
      <c r="L33" s="88" t="s">
        <v>133</v>
      </c>
      <c r="M33" s="89">
        <v>1.77E-2</v>
      </c>
      <c r="N33" s="89">
        <v>3.0100000000003388E-2</v>
      </c>
      <c r="O33" s="90">
        <v>384988.26384500007</v>
      </c>
      <c r="P33" s="102">
        <v>107.4</v>
      </c>
      <c r="Q33" s="90"/>
      <c r="R33" s="90">
        <v>413.47739068600004</v>
      </c>
      <c r="S33" s="91">
        <v>1.3964624346229359E-4</v>
      </c>
      <c r="T33" s="91">
        <f t="shared" si="0"/>
        <v>1.2301759874399538E-2</v>
      </c>
      <c r="U33" s="91">
        <f>R33/'סכום נכסי הקרן'!$C$42</f>
        <v>3.2207834535127825E-3</v>
      </c>
    </row>
    <row r="34" spans="2:21">
      <c r="B34" s="86" t="s">
        <v>366</v>
      </c>
      <c r="C34" s="87" t="s">
        <v>367</v>
      </c>
      <c r="D34" s="88" t="s">
        <v>120</v>
      </c>
      <c r="E34" s="88" t="s">
        <v>28</v>
      </c>
      <c r="F34" s="87" t="s">
        <v>360</v>
      </c>
      <c r="G34" s="88" t="s">
        <v>330</v>
      </c>
      <c r="H34" s="87" t="s">
        <v>342</v>
      </c>
      <c r="I34" s="87" t="s">
        <v>131</v>
      </c>
      <c r="J34" s="101"/>
      <c r="K34" s="90">
        <v>6.3299999999993819</v>
      </c>
      <c r="L34" s="88" t="s">
        <v>133</v>
      </c>
      <c r="M34" s="89">
        <v>2.4799999999999999E-2</v>
      </c>
      <c r="N34" s="89">
        <v>3.1399999999989207E-2</v>
      </c>
      <c r="O34" s="90">
        <v>723895.11161700008</v>
      </c>
      <c r="P34" s="102">
        <v>107.59</v>
      </c>
      <c r="Q34" s="90"/>
      <c r="R34" s="90">
        <v>778.83875645600028</v>
      </c>
      <c r="S34" s="91">
        <v>2.1972903594091956E-4</v>
      </c>
      <c r="T34" s="91">
        <f t="shared" si="0"/>
        <v>2.3171974039261693E-2</v>
      </c>
      <c r="U34" s="91">
        <f>R34/'סכום נכסי הקרן'!$C$42</f>
        <v>6.0667669774788777E-3</v>
      </c>
    </row>
    <row r="35" spans="2:21">
      <c r="B35" s="86" t="s">
        <v>368</v>
      </c>
      <c r="C35" s="87" t="s">
        <v>369</v>
      </c>
      <c r="D35" s="88" t="s">
        <v>120</v>
      </c>
      <c r="E35" s="88" t="s">
        <v>28</v>
      </c>
      <c r="F35" s="87" t="s">
        <v>360</v>
      </c>
      <c r="G35" s="88" t="s">
        <v>330</v>
      </c>
      <c r="H35" s="87" t="s">
        <v>361</v>
      </c>
      <c r="I35" s="87" t="s">
        <v>326</v>
      </c>
      <c r="J35" s="101"/>
      <c r="K35" s="90">
        <v>7.690000000006421</v>
      </c>
      <c r="L35" s="88" t="s">
        <v>133</v>
      </c>
      <c r="M35" s="89">
        <v>9.0000000000000011E-3</v>
      </c>
      <c r="N35" s="89">
        <v>3.2000000000033647E-2</v>
      </c>
      <c r="O35" s="90">
        <v>386929.25793900003</v>
      </c>
      <c r="P35" s="102">
        <v>92.19</v>
      </c>
      <c r="Q35" s="90"/>
      <c r="R35" s="90">
        <v>356.71009555899997</v>
      </c>
      <c r="S35" s="91">
        <v>2.0326227725788457E-4</v>
      </c>
      <c r="T35" s="91">
        <f t="shared" si="0"/>
        <v>1.0612821980569564E-2</v>
      </c>
      <c r="U35" s="91">
        <f>R35/'סכום נכסי הקרן'!$C$42</f>
        <v>2.7785944270647418E-3</v>
      </c>
    </row>
    <row r="36" spans="2:21">
      <c r="B36" s="86" t="s">
        <v>370</v>
      </c>
      <c r="C36" s="87" t="s">
        <v>371</v>
      </c>
      <c r="D36" s="88" t="s">
        <v>120</v>
      </c>
      <c r="E36" s="88" t="s">
        <v>28</v>
      </c>
      <c r="F36" s="87" t="s">
        <v>360</v>
      </c>
      <c r="G36" s="88" t="s">
        <v>330</v>
      </c>
      <c r="H36" s="87" t="s">
        <v>361</v>
      </c>
      <c r="I36" s="87" t="s">
        <v>326</v>
      </c>
      <c r="J36" s="101"/>
      <c r="K36" s="90">
        <v>11.180000000001751</v>
      </c>
      <c r="L36" s="88" t="s">
        <v>133</v>
      </c>
      <c r="M36" s="89">
        <v>1.6899999999999998E-2</v>
      </c>
      <c r="N36" s="89">
        <v>3.3199999999993721E-2</v>
      </c>
      <c r="O36" s="90">
        <v>483910.47019000008</v>
      </c>
      <c r="P36" s="102">
        <v>92.05</v>
      </c>
      <c r="Q36" s="90"/>
      <c r="R36" s="90">
        <v>445.43956177900003</v>
      </c>
      <c r="S36" s="91">
        <v>1.8070453084308288E-4</v>
      </c>
      <c r="T36" s="91">
        <f t="shared" si="0"/>
        <v>1.325269688500178E-2</v>
      </c>
      <c r="U36" s="91">
        <f>R36/'סכום נכסי הקרן'!$C$42</f>
        <v>3.4697528871833537E-3</v>
      </c>
    </row>
    <row r="37" spans="2:21">
      <c r="B37" s="86" t="s">
        <v>372</v>
      </c>
      <c r="C37" s="87" t="s">
        <v>373</v>
      </c>
      <c r="D37" s="88" t="s">
        <v>120</v>
      </c>
      <c r="E37" s="88" t="s">
        <v>28</v>
      </c>
      <c r="F37" s="87" t="s">
        <v>374</v>
      </c>
      <c r="G37" s="88" t="s">
        <v>330</v>
      </c>
      <c r="H37" s="87" t="s">
        <v>375</v>
      </c>
      <c r="I37" s="87" t="s">
        <v>131</v>
      </c>
      <c r="J37" s="101"/>
      <c r="K37" s="90">
        <v>2.5200000000028941</v>
      </c>
      <c r="L37" s="88" t="s">
        <v>133</v>
      </c>
      <c r="M37" s="89">
        <v>3.2000000000000001E-2</v>
      </c>
      <c r="N37" s="89">
        <v>2.9900000000033133E-2</v>
      </c>
      <c r="O37" s="90">
        <v>233419.48024600002</v>
      </c>
      <c r="P37" s="102">
        <v>112.5</v>
      </c>
      <c r="Q37" s="90"/>
      <c r="R37" s="90">
        <v>262.59691518700004</v>
      </c>
      <c r="S37" s="91">
        <v>1.6639000061446536E-4</v>
      </c>
      <c r="T37" s="91">
        <f t="shared" si="0"/>
        <v>7.8127710659801116E-3</v>
      </c>
      <c r="U37" s="91">
        <f>R37/'סכום נכסי הקרן'!$C$42</f>
        <v>2.0454995083880561E-3</v>
      </c>
    </row>
    <row r="38" spans="2:21">
      <c r="B38" s="86" t="s">
        <v>376</v>
      </c>
      <c r="C38" s="87" t="s">
        <v>377</v>
      </c>
      <c r="D38" s="88" t="s">
        <v>120</v>
      </c>
      <c r="E38" s="88" t="s">
        <v>28</v>
      </c>
      <c r="F38" s="87" t="s">
        <v>374</v>
      </c>
      <c r="G38" s="88" t="s">
        <v>330</v>
      </c>
      <c r="H38" s="87" t="s">
        <v>375</v>
      </c>
      <c r="I38" s="87" t="s">
        <v>131</v>
      </c>
      <c r="J38" s="101"/>
      <c r="K38" s="90">
        <v>4.290000000005656</v>
      </c>
      <c r="L38" s="88" t="s">
        <v>133</v>
      </c>
      <c r="M38" s="89">
        <v>1.1399999999999999E-2</v>
      </c>
      <c r="N38" s="89">
        <v>3.1000000000050015E-2</v>
      </c>
      <c r="O38" s="90">
        <v>254305.33359800003</v>
      </c>
      <c r="P38" s="102">
        <v>100.96</v>
      </c>
      <c r="Q38" s="90">
        <v>3.1792555210000004</v>
      </c>
      <c r="R38" s="90">
        <v>259.92592435700004</v>
      </c>
      <c r="S38" s="91">
        <v>1.0762046684127648E-4</v>
      </c>
      <c r="T38" s="91">
        <f t="shared" si="0"/>
        <v>7.733303872470767E-3</v>
      </c>
      <c r="U38" s="91">
        <f>R38/'סכום נכסי הקרן'!$C$42</f>
        <v>2.0246938167987876E-3</v>
      </c>
    </row>
    <row r="39" spans="2:21">
      <c r="B39" s="86" t="s">
        <v>378</v>
      </c>
      <c r="C39" s="87" t="s">
        <v>379</v>
      </c>
      <c r="D39" s="88" t="s">
        <v>120</v>
      </c>
      <c r="E39" s="88" t="s">
        <v>28</v>
      </c>
      <c r="F39" s="87" t="s">
        <v>374</v>
      </c>
      <c r="G39" s="88" t="s">
        <v>330</v>
      </c>
      <c r="H39" s="87" t="s">
        <v>375</v>
      </c>
      <c r="I39" s="87" t="s">
        <v>131</v>
      </c>
      <c r="J39" s="101"/>
      <c r="K39" s="90">
        <v>6.4999999999914237</v>
      </c>
      <c r="L39" s="88" t="s">
        <v>133</v>
      </c>
      <c r="M39" s="89">
        <v>9.1999999999999998E-3</v>
      </c>
      <c r="N39" s="89">
        <v>3.2899999999976559E-2</v>
      </c>
      <c r="O39" s="90">
        <v>362406.96128600003</v>
      </c>
      <c r="P39" s="102">
        <v>96.51</v>
      </c>
      <c r="Q39" s="90"/>
      <c r="R39" s="90">
        <v>349.75896825800004</v>
      </c>
      <c r="S39" s="91">
        <v>1.8106659429771094E-4</v>
      </c>
      <c r="T39" s="91">
        <f t="shared" si="0"/>
        <v>1.0406012368146953E-2</v>
      </c>
      <c r="U39" s="91">
        <f>R39/'סכום נכסי הקרן'!$C$42</f>
        <v>2.724448598783351E-3</v>
      </c>
    </row>
    <row r="40" spans="2:21">
      <c r="B40" s="86" t="s">
        <v>380</v>
      </c>
      <c r="C40" s="87" t="s">
        <v>381</v>
      </c>
      <c r="D40" s="88" t="s">
        <v>120</v>
      </c>
      <c r="E40" s="88" t="s">
        <v>28</v>
      </c>
      <c r="F40" s="87" t="s">
        <v>382</v>
      </c>
      <c r="G40" s="88" t="s">
        <v>330</v>
      </c>
      <c r="H40" s="87" t="s">
        <v>383</v>
      </c>
      <c r="I40" s="87" t="s">
        <v>326</v>
      </c>
      <c r="J40" s="101"/>
      <c r="K40" s="90">
        <v>2.610000000001123</v>
      </c>
      <c r="L40" s="88" t="s">
        <v>133</v>
      </c>
      <c r="M40" s="89">
        <v>2.3399999999999997E-2</v>
      </c>
      <c r="N40" s="89">
        <v>3.1400000000014291E-2</v>
      </c>
      <c r="O40" s="90">
        <v>177620.16586200002</v>
      </c>
      <c r="P40" s="102">
        <v>110.3</v>
      </c>
      <c r="Q40" s="90"/>
      <c r="R40" s="90">
        <v>195.91502819800004</v>
      </c>
      <c r="S40" s="91">
        <v>6.860565211119356E-5</v>
      </c>
      <c r="T40" s="91">
        <f t="shared" si="0"/>
        <v>5.8288547015337795E-3</v>
      </c>
      <c r="U40" s="91">
        <f>R40/'סכום נכסי הקרן'!$C$42</f>
        <v>1.5260807370089022E-3</v>
      </c>
    </row>
    <row r="41" spans="2:21">
      <c r="B41" s="86" t="s">
        <v>384</v>
      </c>
      <c r="C41" s="87" t="s">
        <v>385</v>
      </c>
      <c r="D41" s="88" t="s">
        <v>120</v>
      </c>
      <c r="E41" s="88" t="s">
        <v>28</v>
      </c>
      <c r="F41" s="87" t="s">
        <v>382</v>
      </c>
      <c r="G41" s="88" t="s">
        <v>330</v>
      </c>
      <c r="H41" s="87" t="s">
        <v>383</v>
      </c>
      <c r="I41" s="87" t="s">
        <v>326</v>
      </c>
      <c r="J41" s="101"/>
      <c r="K41" s="90">
        <v>5.8899999999942212</v>
      </c>
      <c r="L41" s="88" t="s">
        <v>133</v>
      </c>
      <c r="M41" s="89">
        <v>6.5000000000000006E-3</v>
      </c>
      <c r="N41" s="89">
        <v>3.1799999999970192E-2</v>
      </c>
      <c r="O41" s="90">
        <v>513738.40626800008</v>
      </c>
      <c r="P41" s="102">
        <v>95.32</v>
      </c>
      <c r="Q41" s="90"/>
      <c r="R41" s="90">
        <v>489.69544544700005</v>
      </c>
      <c r="S41" s="91">
        <v>2.4066169947385406E-4</v>
      </c>
      <c r="T41" s="91">
        <f t="shared" si="0"/>
        <v>1.4569395853740653E-2</v>
      </c>
      <c r="U41" s="91">
        <f>R41/'סכום נכסי הקרן'!$C$42</f>
        <v>3.8144842341670312E-3</v>
      </c>
    </row>
    <row r="42" spans="2:21">
      <c r="B42" s="86" t="s">
        <v>386</v>
      </c>
      <c r="C42" s="87" t="s">
        <v>387</v>
      </c>
      <c r="D42" s="88" t="s">
        <v>120</v>
      </c>
      <c r="E42" s="88" t="s">
        <v>28</v>
      </c>
      <c r="F42" s="87" t="s">
        <v>382</v>
      </c>
      <c r="G42" s="88" t="s">
        <v>330</v>
      </c>
      <c r="H42" s="87" t="s">
        <v>383</v>
      </c>
      <c r="I42" s="87" t="s">
        <v>326</v>
      </c>
      <c r="J42" s="101"/>
      <c r="K42" s="90">
        <v>8.8000000001875858</v>
      </c>
      <c r="L42" s="88" t="s">
        <v>133</v>
      </c>
      <c r="M42" s="89">
        <v>2.64E-2</v>
      </c>
      <c r="N42" s="89">
        <v>3.0300000000634222E-2</v>
      </c>
      <c r="O42" s="90">
        <v>22497.645500000002</v>
      </c>
      <c r="P42" s="102">
        <v>99.52</v>
      </c>
      <c r="Q42" s="90"/>
      <c r="R42" s="90">
        <v>22.389657886000006</v>
      </c>
      <c r="S42" s="91">
        <v>7.4992151666666669E-5</v>
      </c>
      <c r="T42" s="91">
        <f t="shared" si="0"/>
        <v>6.6613604803531987E-4</v>
      </c>
      <c r="U42" s="91">
        <f>R42/'סכום נכסי הקרן'!$C$42</f>
        <v>1.7440431151362215E-4</v>
      </c>
    </row>
    <row r="43" spans="2:21">
      <c r="B43" s="86" t="s">
        <v>388</v>
      </c>
      <c r="C43" s="87" t="s">
        <v>389</v>
      </c>
      <c r="D43" s="88" t="s">
        <v>120</v>
      </c>
      <c r="E43" s="88" t="s">
        <v>28</v>
      </c>
      <c r="F43" s="87" t="s">
        <v>390</v>
      </c>
      <c r="G43" s="88" t="s">
        <v>330</v>
      </c>
      <c r="H43" s="87" t="s">
        <v>375</v>
      </c>
      <c r="I43" s="87" t="s">
        <v>131</v>
      </c>
      <c r="J43" s="101"/>
      <c r="K43" s="90">
        <v>2.2600000000039855</v>
      </c>
      <c r="L43" s="88" t="s">
        <v>133</v>
      </c>
      <c r="M43" s="89">
        <v>1.34E-2</v>
      </c>
      <c r="N43" s="89">
        <v>2.9600000000006642E-2</v>
      </c>
      <c r="O43" s="90">
        <v>55173.297159000009</v>
      </c>
      <c r="P43" s="102">
        <v>109.14</v>
      </c>
      <c r="Q43" s="90"/>
      <c r="R43" s="90">
        <v>60.216132126000005</v>
      </c>
      <c r="S43" s="91">
        <v>1.0347912111088683E-4</v>
      </c>
      <c r="T43" s="91">
        <f t="shared" ref="T43:T74" si="1">IFERROR(R43/$R$11,0)</f>
        <v>1.7915475299632856E-3</v>
      </c>
      <c r="U43" s="91">
        <f>R43/'סכום נכסי הקרן'!$C$42</f>
        <v>4.6905375325163347E-4</v>
      </c>
    </row>
    <row r="44" spans="2:21">
      <c r="B44" s="86" t="s">
        <v>391</v>
      </c>
      <c r="C44" s="87" t="s">
        <v>392</v>
      </c>
      <c r="D44" s="88" t="s">
        <v>120</v>
      </c>
      <c r="E44" s="88" t="s">
        <v>28</v>
      </c>
      <c r="F44" s="87" t="s">
        <v>390</v>
      </c>
      <c r="G44" s="88" t="s">
        <v>330</v>
      </c>
      <c r="H44" s="87" t="s">
        <v>383</v>
      </c>
      <c r="I44" s="87" t="s">
        <v>326</v>
      </c>
      <c r="J44" s="101"/>
      <c r="K44" s="90">
        <v>3.5899999999928056</v>
      </c>
      <c r="L44" s="88" t="s">
        <v>133</v>
      </c>
      <c r="M44" s="89">
        <v>1.8200000000000001E-2</v>
      </c>
      <c r="N44" s="89">
        <v>2.9599999999899894E-2</v>
      </c>
      <c r="O44" s="90">
        <v>148378.63077100003</v>
      </c>
      <c r="P44" s="102">
        <v>107.72</v>
      </c>
      <c r="Q44" s="90"/>
      <c r="R44" s="90">
        <v>159.83346298500001</v>
      </c>
      <c r="S44" s="91">
        <v>2.7795317345164909E-4</v>
      </c>
      <c r="T44" s="91">
        <f t="shared" si="1"/>
        <v>4.7553576708826116E-3</v>
      </c>
      <c r="U44" s="91">
        <f>R44/'סכום נכסי הקרן'!$C$42</f>
        <v>1.2450232697020019E-3</v>
      </c>
    </row>
    <row r="45" spans="2:21">
      <c r="B45" s="86" t="s">
        <v>393</v>
      </c>
      <c r="C45" s="87" t="s">
        <v>394</v>
      </c>
      <c r="D45" s="88" t="s">
        <v>120</v>
      </c>
      <c r="E45" s="88" t="s">
        <v>28</v>
      </c>
      <c r="F45" s="87" t="s">
        <v>390</v>
      </c>
      <c r="G45" s="88" t="s">
        <v>330</v>
      </c>
      <c r="H45" s="87" t="s">
        <v>383</v>
      </c>
      <c r="I45" s="87" t="s">
        <v>326</v>
      </c>
      <c r="J45" s="101"/>
      <c r="K45" s="90">
        <v>2.0300000000013729</v>
      </c>
      <c r="L45" s="88" t="s">
        <v>133</v>
      </c>
      <c r="M45" s="89">
        <v>2E-3</v>
      </c>
      <c r="N45" s="89">
        <v>2.8900000000057345E-2</v>
      </c>
      <c r="O45" s="90">
        <v>118466.61951500003</v>
      </c>
      <c r="P45" s="102">
        <v>104.5</v>
      </c>
      <c r="Q45" s="90"/>
      <c r="R45" s="90">
        <v>123.79762106100003</v>
      </c>
      <c r="S45" s="91">
        <v>3.5898975610606067E-4</v>
      </c>
      <c r="T45" s="91">
        <f t="shared" si="1"/>
        <v>3.6832209973745832E-3</v>
      </c>
      <c r="U45" s="91">
        <f>R45/'סכום נכסי הקרן'!$C$42</f>
        <v>9.6432196410059946E-4</v>
      </c>
    </row>
    <row r="46" spans="2:21">
      <c r="B46" s="86" t="s">
        <v>395</v>
      </c>
      <c r="C46" s="87" t="s">
        <v>396</v>
      </c>
      <c r="D46" s="88" t="s">
        <v>120</v>
      </c>
      <c r="E46" s="88" t="s">
        <v>28</v>
      </c>
      <c r="F46" s="87" t="s">
        <v>397</v>
      </c>
      <c r="G46" s="88" t="s">
        <v>330</v>
      </c>
      <c r="H46" s="87" t="s">
        <v>383</v>
      </c>
      <c r="I46" s="87" t="s">
        <v>326</v>
      </c>
      <c r="J46" s="101"/>
      <c r="K46" s="90">
        <v>1.4599999999937301</v>
      </c>
      <c r="L46" s="88" t="s">
        <v>133</v>
      </c>
      <c r="M46" s="89">
        <v>4.7500000000000001E-2</v>
      </c>
      <c r="N46" s="89">
        <v>3.2699999999843257E-2</v>
      </c>
      <c r="O46" s="90">
        <v>57796.113860000012</v>
      </c>
      <c r="P46" s="102">
        <v>137.97999999999999</v>
      </c>
      <c r="Q46" s="90"/>
      <c r="R46" s="90">
        <v>79.74707797500001</v>
      </c>
      <c r="S46" s="91">
        <v>4.4779076443331448E-5</v>
      </c>
      <c r="T46" s="91">
        <f t="shared" si="1"/>
        <v>2.3726313119705072E-3</v>
      </c>
      <c r="U46" s="91">
        <f>R46/'סכום נכסי הקרן'!$C$42</f>
        <v>6.2119011823533383E-4</v>
      </c>
    </row>
    <row r="47" spans="2:21">
      <c r="B47" s="86" t="s">
        <v>398</v>
      </c>
      <c r="C47" s="87" t="s">
        <v>399</v>
      </c>
      <c r="D47" s="88" t="s">
        <v>120</v>
      </c>
      <c r="E47" s="88" t="s">
        <v>28</v>
      </c>
      <c r="F47" s="87" t="s">
        <v>397</v>
      </c>
      <c r="G47" s="88" t="s">
        <v>330</v>
      </c>
      <c r="H47" s="87" t="s">
        <v>383</v>
      </c>
      <c r="I47" s="87" t="s">
        <v>326</v>
      </c>
      <c r="J47" s="101"/>
      <c r="K47" s="90">
        <v>4.2800000000003182</v>
      </c>
      <c r="L47" s="88" t="s">
        <v>133</v>
      </c>
      <c r="M47" s="89">
        <v>5.0000000000000001E-3</v>
      </c>
      <c r="N47" s="89">
        <v>3.1500000000015904E-2</v>
      </c>
      <c r="O47" s="90">
        <v>126807.65704700003</v>
      </c>
      <c r="P47" s="102">
        <v>99.19</v>
      </c>
      <c r="Q47" s="90"/>
      <c r="R47" s="90">
        <v>125.78050913200002</v>
      </c>
      <c r="S47" s="91">
        <v>7.1046003463835972E-5</v>
      </c>
      <c r="T47" s="91">
        <f t="shared" si="1"/>
        <v>3.742215789972028E-3</v>
      </c>
      <c r="U47" s="91">
        <f>R47/'סכום נכסי הקרן'!$C$42</f>
        <v>9.7976767705397006E-4</v>
      </c>
    </row>
    <row r="48" spans="2:21">
      <c r="B48" s="86" t="s">
        <v>400</v>
      </c>
      <c r="C48" s="87" t="s">
        <v>401</v>
      </c>
      <c r="D48" s="88" t="s">
        <v>120</v>
      </c>
      <c r="E48" s="88" t="s">
        <v>28</v>
      </c>
      <c r="F48" s="87" t="s">
        <v>397</v>
      </c>
      <c r="G48" s="88" t="s">
        <v>330</v>
      </c>
      <c r="H48" s="87" t="s">
        <v>383</v>
      </c>
      <c r="I48" s="87" t="s">
        <v>326</v>
      </c>
      <c r="J48" s="101"/>
      <c r="K48" s="90">
        <v>6.1000000000071157</v>
      </c>
      <c r="L48" s="88" t="s">
        <v>133</v>
      </c>
      <c r="M48" s="89">
        <v>5.8999999999999999E-3</v>
      </c>
      <c r="N48" s="89">
        <v>3.3700000000032732E-2</v>
      </c>
      <c r="O48" s="90">
        <v>384091.58989700006</v>
      </c>
      <c r="P48" s="102">
        <v>91.47</v>
      </c>
      <c r="Q48" s="90"/>
      <c r="R48" s="90">
        <v>351.32855800500005</v>
      </c>
      <c r="S48" s="91">
        <v>3.4936632411189795E-4</v>
      </c>
      <c r="T48" s="91">
        <f t="shared" si="1"/>
        <v>1.0452710728453616E-2</v>
      </c>
      <c r="U48" s="91">
        <f>R48/'סכום נכסי הקרן'!$C$42</f>
        <v>2.7366749231237308E-3</v>
      </c>
    </row>
    <row r="49" spans="2:21">
      <c r="B49" s="86" t="s">
        <v>402</v>
      </c>
      <c r="C49" s="87" t="s">
        <v>403</v>
      </c>
      <c r="D49" s="88" t="s">
        <v>120</v>
      </c>
      <c r="E49" s="88" t="s">
        <v>28</v>
      </c>
      <c r="F49" s="87" t="s">
        <v>404</v>
      </c>
      <c r="G49" s="88" t="s">
        <v>405</v>
      </c>
      <c r="H49" s="87" t="s">
        <v>375</v>
      </c>
      <c r="I49" s="87" t="s">
        <v>131</v>
      </c>
      <c r="J49" s="101"/>
      <c r="K49" s="90">
        <v>5.2799999999752245</v>
      </c>
      <c r="L49" s="88" t="s">
        <v>133</v>
      </c>
      <c r="M49" s="89">
        <v>4.4000000000000003E-3</v>
      </c>
      <c r="N49" s="89">
        <v>2.7399999999938064E-2</v>
      </c>
      <c r="O49" s="90">
        <v>81796.466614000019</v>
      </c>
      <c r="P49" s="102">
        <v>98.69</v>
      </c>
      <c r="Q49" s="90"/>
      <c r="R49" s="90">
        <v>80.724936625000012</v>
      </c>
      <c r="S49" s="91">
        <v>1.0808105220577326E-4</v>
      </c>
      <c r="T49" s="91">
        <f t="shared" si="1"/>
        <v>2.4017245165189991E-3</v>
      </c>
      <c r="U49" s="91">
        <f>R49/'סכום נכסי הקרן'!$C$42</f>
        <v>6.2880715130833706E-4</v>
      </c>
    </row>
    <row r="50" spans="2:21">
      <c r="B50" s="86" t="s">
        <v>406</v>
      </c>
      <c r="C50" s="87" t="s">
        <v>407</v>
      </c>
      <c r="D50" s="88" t="s">
        <v>120</v>
      </c>
      <c r="E50" s="88" t="s">
        <v>28</v>
      </c>
      <c r="F50" s="87" t="s">
        <v>408</v>
      </c>
      <c r="G50" s="88" t="s">
        <v>330</v>
      </c>
      <c r="H50" s="87" t="s">
        <v>375</v>
      </c>
      <c r="I50" s="87" t="s">
        <v>131</v>
      </c>
      <c r="J50" s="101"/>
      <c r="K50" s="90">
        <v>3.0600000000041025</v>
      </c>
      <c r="L50" s="88" t="s">
        <v>133</v>
      </c>
      <c r="M50" s="89">
        <v>1.5800000000000002E-2</v>
      </c>
      <c r="N50" s="89">
        <v>2.9400000000021138E-2</v>
      </c>
      <c r="O50" s="90">
        <v>148160.57688600002</v>
      </c>
      <c r="P50" s="102">
        <v>108.57</v>
      </c>
      <c r="Q50" s="90"/>
      <c r="R50" s="90">
        <v>160.85794178900002</v>
      </c>
      <c r="S50" s="91">
        <v>3.1852083611436929E-4</v>
      </c>
      <c r="T50" s="91">
        <f t="shared" si="1"/>
        <v>4.7858379160595262E-3</v>
      </c>
      <c r="U50" s="91">
        <f>R50/'סכום נכסי הקרן'!$C$42</f>
        <v>1.2530034506132808E-3</v>
      </c>
    </row>
    <row r="51" spans="2:21">
      <c r="B51" s="86" t="s">
        <v>409</v>
      </c>
      <c r="C51" s="87" t="s">
        <v>410</v>
      </c>
      <c r="D51" s="88" t="s">
        <v>120</v>
      </c>
      <c r="E51" s="88" t="s">
        <v>28</v>
      </c>
      <c r="F51" s="87" t="s">
        <v>408</v>
      </c>
      <c r="G51" s="88" t="s">
        <v>330</v>
      </c>
      <c r="H51" s="87" t="s">
        <v>375</v>
      </c>
      <c r="I51" s="87" t="s">
        <v>131</v>
      </c>
      <c r="J51" s="101"/>
      <c r="K51" s="90">
        <v>5.4899999999951481</v>
      </c>
      <c r="L51" s="88" t="s">
        <v>133</v>
      </c>
      <c r="M51" s="89">
        <v>8.3999999999999995E-3</v>
      </c>
      <c r="N51" s="89">
        <v>3.0100000000005952E-2</v>
      </c>
      <c r="O51" s="90">
        <v>119239.94004700001</v>
      </c>
      <c r="P51" s="102">
        <v>98.55</v>
      </c>
      <c r="Q51" s="90"/>
      <c r="R51" s="90">
        <v>117.51095679300003</v>
      </c>
      <c r="S51" s="91">
        <v>1.4525513466561092E-4</v>
      </c>
      <c r="T51" s="91">
        <f t="shared" si="1"/>
        <v>3.4961804578481199E-3</v>
      </c>
      <c r="U51" s="91">
        <f>R51/'סכום נכסי הקרן'!$C$42</f>
        <v>9.1535197273403157E-4</v>
      </c>
    </row>
    <row r="52" spans="2:21">
      <c r="B52" s="86" t="s">
        <v>411</v>
      </c>
      <c r="C52" s="87" t="s">
        <v>412</v>
      </c>
      <c r="D52" s="88" t="s">
        <v>120</v>
      </c>
      <c r="E52" s="88" t="s">
        <v>28</v>
      </c>
      <c r="F52" s="87" t="s">
        <v>312</v>
      </c>
      <c r="G52" s="88" t="s">
        <v>313</v>
      </c>
      <c r="H52" s="87" t="s">
        <v>383</v>
      </c>
      <c r="I52" s="87" t="s">
        <v>326</v>
      </c>
      <c r="J52" s="101"/>
      <c r="K52" s="90">
        <v>4.5199999999931721</v>
      </c>
      <c r="L52" s="88" t="s">
        <v>133</v>
      </c>
      <c r="M52" s="89">
        <v>2.7799999999999998E-2</v>
      </c>
      <c r="N52" s="89">
        <v>3.3500000000085343E-2</v>
      </c>
      <c r="O52" s="90">
        <v>0.85838500000000006</v>
      </c>
      <c r="P52" s="102">
        <v>5460000</v>
      </c>
      <c r="Q52" s="90"/>
      <c r="R52" s="90">
        <v>46.867817416000008</v>
      </c>
      <c r="S52" s="91">
        <v>2.0525705404112867E-4</v>
      </c>
      <c r="T52" s="91">
        <f t="shared" si="1"/>
        <v>1.3944090987230717E-3</v>
      </c>
      <c r="U52" s="91">
        <f>R52/'סכום נכסי הקרן'!$C$42</f>
        <v>3.6507701324434741E-4</v>
      </c>
    </row>
    <row r="53" spans="2:21">
      <c r="B53" s="86" t="s">
        <v>413</v>
      </c>
      <c r="C53" s="87" t="s">
        <v>414</v>
      </c>
      <c r="D53" s="88" t="s">
        <v>120</v>
      </c>
      <c r="E53" s="88" t="s">
        <v>28</v>
      </c>
      <c r="F53" s="87" t="s">
        <v>312</v>
      </c>
      <c r="G53" s="88" t="s">
        <v>313</v>
      </c>
      <c r="H53" s="87" t="s">
        <v>383</v>
      </c>
      <c r="I53" s="87" t="s">
        <v>326</v>
      </c>
      <c r="J53" s="101"/>
      <c r="K53" s="90">
        <v>1.4</v>
      </c>
      <c r="L53" s="88" t="s">
        <v>133</v>
      </c>
      <c r="M53" s="89">
        <v>2.4199999999999999E-2</v>
      </c>
      <c r="N53" s="89">
        <v>3.559999999995634E-2</v>
      </c>
      <c r="O53" s="90">
        <v>3.2975160000000003</v>
      </c>
      <c r="P53" s="102">
        <v>5556939</v>
      </c>
      <c r="Q53" s="90"/>
      <c r="R53" s="90">
        <v>183.24094988000002</v>
      </c>
      <c r="S53" s="91">
        <v>1.1440571765603859E-4</v>
      </c>
      <c r="T53" s="91">
        <f t="shared" si="1"/>
        <v>5.4517761197068653E-3</v>
      </c>
      <c r="U53" s="91">
        <f>R53/'סכום נכסי הקרן'!$C$42</f>
        <v>1.4273559635275411E-3</v>
      </c>
    </row>
    <row r="54" spans="2:21">
      <c r="B54" s="86" t="s">
        <v>415</v>
      </c>
      <c r="C54" s="87" t="s">
        <v>416</v>
      </c>
      <c r="D54" s="88" t="s">
        <v>120</v>
      </c>
      <c r="E54" s="88" t="s">
        <v>28</v>
      </c>
      <c r="F54" s="87" t="s">
        <v>312</v>
      </c>
      <c r="G54" s="88" t="s">
        <v>313</v>
      </c>
      <c r="H54" s="87" t="s">
        <v>383</v>
      </c>
      <c r="I54" s="87" t="s">
        <v>326</v>
      </c>
      <c r="J54" s="101"/>
      <c r="K54" s="90">
        <v>1.0100000000066105</v>
      </c>
      <c r="L54" s="88" t="s">
        <v>133</v>
      </c>
      <c r="M54" s="89">
        <v>1.95E-2</v>
      </c>
      <c r="N54" s="89">
        <v>3.5600000000176289E-2</v>
      </c>
      <c r="O54" s="90">
        <v>0.81107200000000002</v>
      </c>
      <c r="P54" s="102">
        <v>5397000</v>
      </c>
      <c r="Q54" s="90">
        <v>1.6079705010000003</v>
      </c>
      <c r="R54" s="90">
        <v>45.381543670000006</v>
      </c>
      <c r="S54" s="91">
        <v>3.2679479431081027E-5</v>
      </c>
      <c r="T54" s="91">
        <f t="shared" si="1"/>
        <v>1.3501895521583086E-3</v>
      </c>
      <c r="U54" s="91">
        <f>R54/'סכום נכסי הקרן'!$C$42</f>
        <v>3.5349967915948918E-4</v>
      </c>
    </row>
    <row r="55" spans="2:21">
      <c r="B55" s="86" t="s">
        <v>417</v>
      </c>
      <c r="C55" s="87" t="s">
        <v>418</v>
      </c>
      <c r="D55" s="88" t="s">
        <v>120</v>
      </c>
      <c r="E55" s="88" t="s">
        <v>28</v>
      </c>
      <c r="F55" s="87" t="s">
        <v>312</v>
      </c>
      <c r="G55" s="88" t="s">
        <v>313</v>
      </c>
      <c r="H55" s="87" t="s">
        <v>375</v>
      </c>
      <c r="I55" s="87" t="s">
        <v>131</v>
      </c>
      <c r="J55" s="101"/>
      <c r="K55" s="90">
        <v>4.3399999999991241</v>
      </c>
      <c r="L55" s="88" t="s">
        <v>133</v>
      </c>
      <c r="M55" s="89">
        <v>1.4999999999999999E-2</v>
      </c>
      <c r="N55" s="89">
        <v>3.7999999999970793E-2</v>
      </c>
      <c r="O55" s="90">
        <v>2.7880610000000003</v>
      </c>
      <c r="P55" s="102">
        <v>4910638</v>
      </c>
      <c r="Q55" s="90"/>
      <c r="R55" s="90">
        <v>136.91158806800001</v>
      </c>
      <c r="S55" s="91">
        <v>9.929699408789801E-5</v>
      </c>
      <c r="T55" s="91">
        <f t="shared" si="1"/>
        <v>4.0733871267807347E-3</v>
      </c>
      <c r="U55" s="91">
        <f>R55/'סכום נכסי הקרן'!$C$42</f>
        <v>1.0664732519279274E-3</v>
      </c>
    </row>
    <row r="56" spans="2:21">
      <c r="B56" s="86" t="s">
        <v>419</v>
      </c>
      <c r="C56" s="87" t="s">
        <v>420</v>
      </c>
      <c r="D56" s="88" t="s">
        <v>120</v>
      </c>
      <c r="E56" s="88" t="s">
        <v>28</v>
      </c>
      <c r="F56" s="87" t="s">
        <v>421</v>
      </c>
      <c r="G56" s="88" t="s">
        <v>330</v>
      </c>
      <c r="H56" s="87" t="s">
        <v>375</v>
      </c>
      <c r="I56" s="87" t="s">
        <v>131</v>
      </c>
      <c r="J56" s="101"/>
      <c r="K56" s="90">
        <v>2.6000000001022503</v>
      </c>
      <c r="L56" s="88" t="s">
        <v>133</v>
      </c>
      <c r="M56" s="89">
        <v>3.7000000000000005E-2</v>
      </c>
      <c r="N56" s="89">
        <v>3.0500000001363336E-2</v>
      </c>
      <c r="O56" s="90">
        <v>10262.253759000001</v>
      </c>
      <c r="P56" s="102">
        <v>114.36</v>
      </c>
      <c r="Q56" s="90"/>
      <c r="R56" s="90">
        <v>11.735913848000003</v>
      </c>
      <c r="S56" s="91">
        <v>2.7298241520664811E-5</v>
      </c>
      <c r="T56" s="91">
        <f t="shared" si="1"/>
        <v>3.4916635665424941E-4</v>
      </c>
      <c r="U56" s="91">
        <f>R56/'סכום נכסי הקרן'!$C$42</f>
        <v>9.1416938350070151E-5</v>
      </c>
    </row>
    <row r="57" spans="2:21">
      <c r="B57" s="86" t="s">
        <v>422</v>
      </c>
      <c r="C57" s="87" t="s">
        <v>423</v>
      </c>
      <c r="D57" s="88" t="s">
        <v>120</v>
      </c>
      <c r="E57" s="88" t="s">
        <v>28</v>
      </c>
      <c r="F57" s="87" t="s">
        <v>421</v>
      </c>
      <c r="G57" s="88" t="s">
        <v>330</v>
      </c>
      <c r="H57" s="87" t="s">
        <v>375</v>
      </c>
      <c r="I57" s="87" t="s">
        <v>131</v>
      </c>
      <c r="J57" s="101"/>
      <c r="K57" s="90">
        <v>4.0800000000333485</v>
      </c>
      <c r="L57" s="88" t="s">
        <v>133</v>
      </c>
      <c r="M57" s="89">
        <v>2.81E-2</v>
      </c>
      <c r="N57" s="89">
        <v>3.1200000000387564E-2</v>
      </c>
      <c r="O57" s="90">
        <v>39582.894555000006</v>
      </c>
      <c r="P57" s="102">
        <v>112.12</v>
      </c>
      <c r="Q57" s="90"/>
      <c r="R57" s="90">
        <v>44.380342794000001</v>
      </c>
      <c r="S57" s="91">
        <v>2.9650490294706424E-5</v>
      </c>
      <c r="T57" s="91">
        <f t="shared" si="1"/>
        <v>1.32040187080007E-3</v>
      </c>
      <c r="U57" s="91">
        <f>R57/'סכום נכסי הקרן'!$C$42</f>
        <v>3.457008217426101E-4</v>
      </c>
    </row>
    <row r="58" spans="2:21">
      <c r="B58" s="86" t="s">
        <v>424</v>
      </c>
      <c r="C58" s="87" t="s">
        <v>425</v>
      </c>
      <c r="D58" s="88" t="s">
        <v>120</v>
      </c>
      <c r="E58" s="88" t="s">
        <v>28</v>
      </c>
      <c r="F58" s="87" t="s">
        <v>421</v>
      </c>
      <c r="G58" s="88" t="s">
        <v>330</v>
      </c>
      <c r="H58" s="87" t="s">
        <v>383</v>
      </c>
      <c r="I58" s="87" t="s">
        <v>326</v>
      </c>
      <c r="J58" s="101"/>
      <c r="K58" s="90">
        <v>2.7200000000696436</v>
      </c>
      <c r="L58" s="88" t="s">
        <v>133</v>
      </c>
      <c r="M58" s="89">
        <v>2.4E-2</v>
      </c>
      <c r="N58" s="89">
        <v>2.9400000000909234E-2</v>
      </c>
      <c r="O58" s="90">
        <v>8651.0316460000013</v>
      </c>
      <c r="P58" s="102">
        <v>110.4</v>
      </c>
      <c r="Q58" s="90">
        <v>0.7876255310000001</v>
      </c>
      <c r="R58" s="90">
        <v>10.338364449000002</v>
      </c>
      <c r="S58" s="91">
        <v>1.6019937537625608E-5</v>
      </c>
      <c r="T58" s="91">
        <f t="shared" si="1"/>
        <v>3.0758653268712596E-4</v>
      </c>
      <c r="U58" s="91">
        <f>R58/'סכום נכסי הקרן'!$C$42</f>
        <v>8.0530722849150047E-5</v>
      </c>
    </row>
    <row r="59" spans="2:21">
      <c r="B59" s="86" t="s">
        <v>426</v>
      </c>
      <c r="C59" s="87" t="s">
        <v>427</v>
      </c>
      <c r="D59" s="88" t="s">
        <v>120</v>
      </c>
      <c r="E59" s="88" t="s">
        <v>28</v>
      </c>
      <c r="F59" s="87" t="s">
        <v>421</v>
      </c>
      <c r="G59" s="88" t="s">
        <v>330</v>
      </c>
      <c r="H59" s="87" t="s">
        <v>375</v>
      </c>
      <c r="I59" s="87" t="s">
        <v>131</v>
      </c>
      <c r="J59" s="101"/>
      <c r="K59" s="90">
        <v>3.8699999999871877</v>
      </c>
      <c r="L59" s="88" t="s">
        <v>133</v>
      </c>
      <c r="M59" s="89">
        <v>2.6000000000000002E-2</v>
      </c>
      <c r="N59" s="89">
        <v>2.9299999999941276E-2</v>
      </c>
      <c r="O59" s="90">
        <v>134701.71415000001</v>
      </c>
      <c r="P59" s="102">
        <v>111.25</v>
      </c>
      <c r="Q59" s="90"/>
      <c r="R59" s="90">
        <v>149.85565211600004</v>
      </c>
      <c r="S59" s="91">
        <v>2.7476239403322403E-4</v>
      </c>
      <c r="T59" s="91">
        <f t="shared" si="1"/>
        <v>4.4584983113443166E-3</v>
      </c>
      <c r="U59" s="91">
        <f>R59/'סכום נכסי הקרן'!$C$42</f>
        <v>1.1673010801142285E-3</v>
      </c>
    </row>
    <row r="60" spans="2:21">
      <c r="B60" s="86" t="s">
        <v>428</v>
      </c>
      <c r="C60" s="87" t="s">
        <v>429</v>
      </c>
      <c r="D60" s="88" t="s">
        <v>120</v>
      </c>
      <c r="E60" s="88" t="s">
        <v>28</v>
      </c>
      <c r="F60" s="87" t="s">
        <v>421</v>
      </c>
      <c r="G60" s="88" t="s">
        <v>330</v>
      </c>
      <c r="H60" s="87" t="s">
        <v>375</v>
      </c>
      <c r="I60" s="87" t="s">
        <v>131</v>
      </c>
      <c r="J60" s="101"/>
      <c r="K60" s="90">
        <v>6.8199999999999976</v>
      </c>
      <c r="L60" s="88" t="s">
        <v>133</v>
      </c>
      <c r="M60" s="89">
        <v>3.4999999999999996E-3</v>
      </c>
      <c r="N60" s="89">
        <v>3.2999999999980191E-2</v>
      </c>
      <c r="O60" s="90">
        <v>691413.56699400011</v>
      </c>
      <c r="P60" s="102">
        <v>88.99</v>
      </c>
      <c r="Q60" s="90">
        <v>40.938713721000006</v>
      </c>
      <c r="R60" s="90">
        <v>656.22764699100014</v>
      </c>
      <c r="S60" s="91">
        <v>2.4990481990017739E-4</v>
      </c>
      <c r="T60" s="91">
        <f t="shared" si="1"/>
        <v>1.9524054079068286E-2</v>
      </c>
      <c r="U60" s="91">
        <f>R60/'סכום נכסי הקרן'!$C$42</f>
        <v>5.1116873492396356E-3</v>
      </c>
    </row>
    <row r="61" spans="2:21">
      <c r="B61" s="86" t="s">
        <v>430</v>
      </c>
      <c r="C61" s="87" t="s">
        <v>431</v>
      </c>
      <c r="D61" s="88" t="s">
        <v>120</v>
      </c>
      <c r="E61" s="88" t="s">
        <v>28</v>
      </c>
      <c r="F61" s="87" t="s">
        <v>432</v>
      </c>
      <c r="G61" s="88" t="s">
        <v>330</v>
      </c>
      <c r="H61" s="87" t="s">
        <v>383</v>
      </c>
      <c r="I61" s="87" t="s">
        <v>326</v>
      </c>
      <c r="J61" s="101"/>
      <c r="K61" s="90">
        <v>3.0000094189130064E-2</v>
      </c>
      <c r="L61" s="88" t="s">
        <v>133</v>
      </c>
      <c r="M61" s="89">
        <v>4.9000000000000002E-2</v>
      </c>
      <c r="N61" s="89">
        <v>5.0397202797202799E-2</v>
      </c>
      <c r="O61" s="90">
        <v>3.0590000000000005E-3</v>
      </c>
      <c r="P61" s="102">
        <v>117.36</v>
      </c>
      <c r="Q61" s="90"/>
      <c r="R61" s="90">
        <v>3.5750000000000005E-6</v>
      </c>
      <c r="S61" s="91">
        <v>2.2999540873826921E-11</v>
      </c>
      <c r="T61" s="91">
        <f t="shared" si="1"/>
        <v>1.0636323180334763E-10</v>
      </c>
      <c r="U61" s="91">
        <f>R61/'סכום נכסי הקרן'!$C$42</f>
        <v>2.78474739022727E-11</v>
      </c>
    </row>
    <row r="62" spans="2:21">
      <c r="B62" s="86" t="s">
        <v>433</v>
      </c>
      <c r="C62" s="87" t="s">
        <v>434</v>
      </c>
      <c r="D62" s="88" t="s">
        <v>120</v>
      </c>
      <c r="E62" s="88" t="s">
        <v>28</v>
      </c>
      <c r="F62" s="87" t="s">
        <v>432</v>
      </c>
      <c r="G62" s="88" t="s">
        <v>330</v>
      </c>
      <c r="H62" s="87" t="s">
        <v>383</v>
      </c>
      <c r="I62" s="87" t="s">
        <v>326</v>
      </c>
      <c r="J62" s="101"/>
      <c r="K62" s="90">
        <v>3.2699999999999689</v>
      </c>
      <c r="L62" s="88" t="s">
        <v>133</v>
      </c>
      <c r="M62" s="89">
        <v>2.35E-2</v>
      </c>
      <c r="N62" s="89">
        <v>2.8500000000017889E-2</v>
      </c>
      <c r="O62" s="90">
        <v>246094.56061700004</v>
      </c>
      <c r="P62" s="102">
        <v>110.9</v>
      </c>
      <c r="Q62" s="90">
        <v>6.518475490000001</v>
      </c>
      <c r="R62" s="90">
        <v>279.43734321000005</v>
      </c>
      <c r="S62" s="91">
        <v>2.6201196015755669E-4</v>
      </c>
      <c r="T62" s="91">
        <f t="shared" si="1"/>
        <v>8.3138066882117029E-3</v>
      </c>
      <c r="U62" s="91">
        <f>R62/'סכום נכסי הקרן'!$C$42</f>
        <v>2.1766780761848657E-3</v>
      </c>
    </row>
    <row r="63" spans="2:21">
      <c r="B63" s="86" t="s">
        <v>435</v>
      </c>
      <c r="C63" s="87" t="s">
        <v>436</v>
      </c>
      <c r="D63" s="88" t="s">
        <v>120</v>
      </c>
      <c r="E63" s="88" t="s">
        <v>28</v>
      </c>
      <c r="F63" s="87" t="s">
        <v>432</v>
      </c>
      <c r="G63" s="88" t="s">
        <v>330</v>
      </c>
      <c r="H63" s="87" t="s">
        <v>383</v>
      </c>
      <c r="I63" s="87" t="s">
        <v>326</v>
      </c>
      <c r="J63" s="101"/>
      <c r="K63" s="90">
        <v>1.72</v>
      </c>
      <c r="L63" s="88" t="s">
        <v>133</v>
      </c>
      <c r="M63" s="89">
        <v>1.7600000000000001E-2</v>
      </c>
      <c r="N63" s="89">
        <v>2.9600000000064072E-2</v>
      </c>
      <c r="O63" s="90">
        <v>106584.02501900001</v>
      </c>
      <c r="P63" s="102">
        <v>111.29</v>
      </c>
      <c r="Q63" s="90"/>
      <c r="R63" s="90">
        <v>118.61736309400001</v>
      </c>
      <c r="S63" s="91">
        <v>7.9802880387046108E-5</v>
      </c>
      <c r="T63" s="91">
        <f t="shared" si="1"/>
        <v>3.5290982060612514E-3</v>
      </c>
      <c r="U63" s="91">
        <f>R63/'סכום נכסי הקרן'!$C$42</f>
        <v>9.2397032814449506E-4</v>
      </c>
    </row>
    <row r="64" spans="2:21">
      <c r="B64" s="86" t="s">
        <v>437</v>
      </c>
      <c r="C64" s="87" t="s">
        <v>438</v>
      </c>
      <c r="D64" s="88" t="s">
        <v>120</v>
      </c>
      <c r="E64" s="88" t="s">
        <v>28</v>
      </c>
      <c r="F64" s="87" t="s">
        <v>432</v>
      </c>
      <c r="G64" s="88" t="s">
        <v>330</v>
      </c>
      <c r="H64" s="87" t="s">
        <v>383</v>
      </c>
      <c r="I64" s="87" t="s">
        <v>326</v>
      </c>
      <c r="J64" s="101"/>
      <c r="K64" s="90">
        <v>2.4099999999999473</v>
      </c>
      <c r="L64" s="88" t="s">
        <v>133</v>
      </c>
      <c r="M64" s="89">
        <v>2.1499999999999998E-2</v>
      </c>
      <c r="N64" s="89">
        <v>2.9299999999977688E-2</v>
      </c>
      <c r="O64" s="90">
        <v>167608.92749300002</v>
      </c>
      <c r="P64" s="102">
        <v>112.3</v>
      </c>
      <c r="Q64" s="90"/>
      <c r="R64" s="90">
        <v>188.22483339400003</v>
      </c>
      <c r="S64" s="91">
        <v>1.3723887087126017E-4</v>
      </c>
      <c r="T64" s="91">
        <f t="shared" si="1"/>
        <v>5.6000563875335694E-3</v>
      </c>
      <c r="U64" s="91">
        <f>R64/'סכום נכסי הקרן'!$C$42</f>
        <v>1.466177940055676E-3</v>
      </c>
    </row>
    <row r="65" spans="2:21">
      <c r="B65" s="86" t="s">
        <v>439</v>
      </c>
      <c r="C65" s="87" t="s">
        <v>440</v>
      </c>
      <c r="D65" s="88" t="s">
        <v>120</v>
      </c>
      <c r="E65" s="88" t="s">
        <v>28</v>
      </c>
      <c r="F65" s="87" t="s">
        <v>432</v>
      </c>
      <c r="G65" s="88" t="s">
        <v>330</v>
      </c>
      <c r="H65" s="87" t="s">
        <v>383</v>
      </c>
      <c r="I65" s="87" t="s">
        <v>326</v>
      </c>
      <c r="J65" s="101"/>
      <c r="K65" s="90">
        <v>4.2199999999999864</v>
      </c>
      <c r="L65" s="88" t="s">
        <v>133</v>
      </c>
      <c r="M65" s="89">
        <v>2.2499999999999999E-2</v>
      </c>
      <c r="N65" s="89">
        <v>3.0899999999980512E-2</v>
      </c>
      <c r="O65" s="90">
        <v>351357.78022400005</v>
      </c>
      <c r="P65" s="102">
        <v>109.55</v>
      </c>
      <c r="Q65" s="90"/>
      <c r="R65" s="90">
        <v>384.9124331750001</v>
      </c>
      <c r="S65" s="91">
        <v>2.5987517516787317E-4</v>
      </c>
      <c r="T65" s="91">
        <f t="shared" si="1"/>
        <v>1.1451896602456806E-2</v>
      </c>
      <c r="U65" s="91">
        <f>R65/'סכום נכסי הקרן'!$C$42</f>
        <v>2.9982766258744332E-3</v>
      </c>
    </row>
    <row r="66" spans="2:21">
      <c r="B66" s="86" t="s">
        <v>441</v>
      </c>
      <c r="C66" s="87" t="s">
        <v>442</v>
      </c>
      <c r="D66" s="88" t="s">
        <v>120</v>
      </c>
      <c r="E66" s="88" t="s">
        <v>28</v>
      </c>
      <c r="F66" s="87" t="s">
        <v>432</v>
      </c>
      <c r="G66" s="88" t="s">
        <v>330</v>
      </c>
      <c r="H66" s="87" t="s">
        <v>383</v>
      </c>
      <c r="I66" s="87" t="s">
        <v>326</v>
      </c>
      <c r="J66" s="101"/>
      <c r="K66" s="90">
        <v>4.4300000000001063</v>
      </c>
      <c r="L66" s="88" t="s">
        <v>133</v>
      </c>
      <c r="M66" s="89">
        <v>6.5000000000000006E-3</v>
      </c>
      <c r="N66" s="89">
        <v>2.679999999990863E-2</v>
      </c>
      <c r="O66" s="90">
        <v>124694.16050400001</v>
      </c>
      <c r="P66" s="102">
        <v>101.81</v>
      </c>
      <c r="Q66" s="90"/>
      <c r="R66" s="90">
        <v>126.95113216200001</v>
      </c>
      <c r="S66" s="91">
        <v>2.4760072302002683E-4</v>
      </c>
      <c r="T66" s="91">
        <f t="shared" si="1"/>
        <v>3.7770441112850981E-3</v>
      </c>
      <c r="U66" s="91">
        <f>R66/'סכום נכסי הקרן'!$C$42</f>
        <v>9.8888624887979505E-4</v>
      </c>
    </row>
    <row r="67" spans="2:21">
      <c r="B67" s="86" t="s">
        <v>443</v>
      </c>
      <c r="C67" s="87" t="s">
        <v>444</v>
      </c>
      <c r="D67" s="88" t="s">
        <v>120</v>
      </c>
      <c r="E67" s="88" t="s">
        <v>28</v>
      </c>
      <c r="F67" s="87" t="s">
        <v>432</v>
      </c>
      <c r="G67" s="88" t="s">
        <v>330</v>
      </c>
      <c r="H67" s="87" t="s">
        <v>383</v>
      </c>
      <c r="I67" s="87" t="s">
        <v>326</v>
      </c>
      <c r="J67" s="101"/>
      <c r="K67" s="90">
        <v>5.1699999999983941</v>
      </c>
      <c r="L67" s="88" t="s">
        <v>133</v>
      </c>
      <c r="M67" s="89">
        <v>1.43E-2</v>
      </c>
      <c r="N67" s="89">
        <v>3.0800000002719145E-2</v>
      </c>
      <c r="O67" s="90">
        <v>2004.3493490000003</v>
      </c>
      <c r="P67" s="102">
        <v>102.75</v>
      </c>
      <c r="Q67" s="90"/>
      <c r="R67" s="90">
        <v>2.0594689180000003</v>
      </c>
      <c r="S67" s="91">
        <v>4.9819779006760795E-6</v>
      </c>
      <c r="T67" s="91">
        <f t="shared" si="1"/>
        <v>6.127322235441218E-5</v>
      </c>
      <c r="U67" s="91">
        <f>R67/'סכום נכסי הקרן'!$C$42</f>
        <v>1.6042239705327774E-5</v>
      </c>
    </row>
    <row r="68" spans="2:21">
      <c r="B68" s="86" t="s">
        <v>445</v>
      </c>
      <c r="C68" s="87" t="s">
        <v>446</v>
      </c>
      <c r="D68" s="88" t="s">
        <v>120</v>
      </c>
      <c r="E68" s="88" t="s">
        <v>28</v>
      </c>
      <c r="F68" s="87" t="s">
        <v>432</v>
      </c>
      <c r="G68" s="88" t="s">
        <v>330</v>
      </c>
      <c r="H68" s="87" t="s">
        <v>383</v>
      </c>
      <c r="I68" s="87" t="s">
        <v>326</v>
      </c>
      <c r="J68" s="101"/>
      <c r="K68" s="90">
        <v>5.9899999999999354</v>
      </c>
      <c r="L68" s="88" t="s">
        <v>133</v>
      </c>
      <c r="M68" s="89">
        <v>2.5000000000000001E-3</v>
      </c>
      <c r="N68" s="89">
        <v>3.1100000000024823E-2</v>
      </c>
      <c r="O68" s="90">
        <v>292710.44822300004</v>
      </c>
      <c r="P68" s="102">
        <v>92.21</v>
      </c>
      <c r="Q68" s="90"/>
      <c r="R68" s="90">
        <v>269.90830020300001</v>
      </c>
      <c r="S68" s="91">
        <v>2.2557540860808055E-4</v>
      </c>
      <c r="T68" s="91">
        <f t="shared" si="1"/>
        <v>8.0302990489899938E-3</v>
      </c>
      <c r="U68" s="91">
        <f>R68/'סכום נכסי הקרן'!$C$42</f>
        <v>2.1024515652894619E-3</v>
      </c>
    </row>
    <row r="69" spans="2:21">
      <c r="B69" s="86" t="s">
        <v>447</v>
      </c>
      <c r="C69" s="87" t="s">
        <v>448</v>
      </c>
      <c r="D69" s="88" t="s">
        <v>120</v>
      </c>
      <c r="E69" s="88" t="s">
        <v>28</v>
      </c>
      <c r="F69" s="87" t="s">
        <v>432</v>
      </c>
      <c r="G69" s="88" t="s">
        <v>330</v>
      </c>
      <c r="H69" s="87" t="s">
        <v>383</v>
      </c>
      <c r="I69" s="87" t="s">
        <v>326</v>
      </c>
      <c r="J69" s="101"/>
      <c r="K69" s="90">
        <v>6.730000000000067</v>
      </c>
      <c r="L69" s="88" t="s">
        <v>133</v>
      </c>
      <c r="M69" s="89">
        <v>3.61E-2</v>
      </c>
      <c r="N69" s="89">
        <v>3.3499999999969977E-2</v>
      </c>
      <c r="O69" s="90">
        <v>190344.53989100002</v>
      </c>
      <c r="P69" s="102">
        <v>104.99</v>
      </c>
      <c r="Q69" s="90"/>
      <c r="R69" s="90">
        <v>199.84274047600005</v>
      </c>
      <c r="S69" s="91">
        <v>4.1430315169132392E-4</v>
      </c>
      <c r="T69" s="91">
        <f t="shared" si="1"/>
        <v>5.9457118124377709E-3</v>
      </c>
      <c r="U69" s="91">
        <f>R69/'סכום נכסי הקרן'!$C$42</f>
        <v>1.556675664325613E-3</v>
      </c>
    </row>
    <row r="70" spans="2:21">
      <c r="B70" s="86" t="s">
        <v>449</v>
      </c>
      <c r="C70" s="87" t="s">
        <v>450</v>
      </c>
      <c r="D70" s="88" t="s">
        <v>120</v>
      </c>
      <c r="E70" s="88" t="s">
        <v>28</v>
      </c>
      <c r="F70" s="87" t="s">
        <v>333</v>
      </c>
      <c r="G70" s="88" t="s">
        <v>313</v>
      </c>
      <c r="H70" s="87" t="s">
        <v>375</v>
      </c>
      <c r="I70" s="87" t="s">
        <v>131</v>
      </c>
      <c r="J70" s="101"/>
      <c r="K70" s="90">
        <v>0.25</v>
      </c>
      <c r="L70" s="88" t="s">
        <v>133</v>
      </c>
      <c r="M70" s="89">
        <v>1.5900000000000001E-2</v>
      </c>
      <c r="N70" s="89"/>
      <c r="O70" s="90">
        <v>2.6368299999999998</v>
      </c>
      <c r="P70" s="102">
        <v>5566402</v>
      </c>
      <c r="Q70" s="90"/>
      <c r="R70" s="90">
        <v>146.776555645</v>
      </c>
      <c r="S70" s="91">
        <v>1.7614094856379425E-4</v>
      </c>
      <c r="T70" s="91">
        <f t="shared" si="1"/>
        <v>4.3668891780044997E-3</v>
      </c>
      <c r="U70" s="91">
        <f>R70/'סכום נכסי הקרן'!$C$42</f>
        <v>1.1433164483327591E-3</v>
      </c>
    </row>
    <row r="71" spans="2:21">
      <c r="B71" s="86" t="s">
        <v>451</v>
      </c>
      <c r="C71" s="87" t="s">
        <v>452</v>
      </c>
      <c r="D71" s="88" t="s">
        <v>120</v>
      </c>
      <c r="E71" s="88" t="s">
        <v>28</v>
      </c>
      <c r="F71" s="87" t="s">
        <v>333</v>
      </c>
      <c r="G71" s="88" t="s">
        <v>313</v>
      </c>
      <c r="H71" s="87" t="s">
        <v>375</v>
      </c>
      <c r="I71" s="87" t="s">
        <v>131</v>
      </c>
      <c r="J71" s="101"/>
      <c r="K71" s="90">
        <v>1.49</v>
      </c>
      <c r="L71" s="88" t="s">
        <v>133</v>
      </c>
      <c r="M71" s="89">
        <v>2.0199999999999999E-2</v>
      </c>
      <c r="N71" s="89"/>
      <c r="O71" s="90">
        <v>1.9330560000000003</v>
      </c>
      <c r="P71" s="102">
        <v>5510</v>
      </c>
      <c r="Q71" s="90"/>
      <c r="R71" s="90">
        <v>106.51136205700001</v>
      </c>
      <c r="S71" s="91">
        <v>9.1853456878118335E-5</v>
      </c>
      <c r="T71" s="91">
        <f t="shared" si="1"/>
        <v>3.1689210327717418E-3</v>
      </c>
      <c r="U71" s="91">
        <f>R71/'סכום נכסי הקרן'!$C$42</f>
        <v>8.2967059445533599E-4</v>
      </c>
    </row>
    <row r="72" spans="2:21">
      <c r="B72" s="86" t="s">
        <v>453</v>
      </c>
      <c r="C72" s="87" t="s">
        <v>454</v>
      </c>
      <c r="D72" s="88" t="s">
        <v>120</v>
      </c>
      <c r="E72" s="88" t="s">
        <v>28</v>
      </c>
      <c r="F72" s="87" t="s">
        <v>333</v>
      </c>
      <c r="G72" s="88" t="s">
        <v>313</v>
      </c>
      <c r="H72" s="87" t="s">
        <v>375</v>
      </c>
      <c r="I72" s="87" t="s">
        <v>131</v>
      </c>
      <c r="J72" s="101"/>
      <c r="K72" s="90">
        <v>2.56</v>
      </c>
      <c r="L72" s="88" t="s">
        <v>133</v>
      </c>
      <c r="M72" s="89">
        <v>2.5899999999999999E-2</v>
      </c>
      <c r="N72" s="89"/>
      <c r="O72" s="90">
        <v>4.2708030000000008</v>
      </c>
      <c r="P72" s="102">
        <v>5459551</v>
      </c>
      <c r="Q72" s="90"/>
      <c r="R72" s="90">
        <v>233.16663808300004</v>
      </c>
      <c r="S72" s="91">
        <v>2.0218733134497944E-4</v>
      </c>
      <c r="T72" s="91">
        <f t="shared" si="1"/>
        <v>6.9371628462180117E-3</v>
      </c>
      <c r="U72" s="91">
        <f>R72/'סכום נכסי הקרן'!$C$42</f>
        <v>1.8162522710201416E-3</v>
      </c>
    </row>
    <row r="73" spans="2:21">
      <c r="B73" s="86" t="s">
        <v>455</v>
      </c>
      <c r="C73" s="87" t="s">
        <v>456</v>
      </c>
      <c r="D73" s="88" t="s">
        <v>120</v>
      </c>
      <c r="E73" s="88" t="s">
        <v>28</v>
      </c>
      <c r="F73" s="87" t="s">
        <v>333</v>
      </c>
      <c r="G73" s="88" t="s">
        <v>313</v>
      </c>
      <c r="H73" s="87" t="s">
        <v>375</v>
      </c>
      <c r="I73" s="87" t="s">
        <v>131</v>
      </c>
      <c r="J73" s="101"/>
      <c r="K73" s="90">
        <v>2.799999999999959</v>
      </c>
      <c r="L73" s="88" t="s">
        <v>133</v>
      </c>
      <c r="M73" s="89">
        <v>2.9700000000000001E-2</v>
      </c>
      <c r="N73" s="89">
        <v>2.9099999999944927E-2</v>
      </c>
      <c r="O73" s="90">
        <v>1.6880440000000005</v>
      </c>
      <c r="P73" s="102">
        <v>5593655</v>
      </c>
      <c r="Q73" s="90"/>
      <c r="R73" s="90">
        <v>94.423373172000012</v>
      </c>
      <c r="S73" s="91">
        <v>1.2057457142857147E-4</v>
      </c>
      <c r="T73" s="91">
        <f t="shared" si="1"/>
        <v>2.8092797561811E-3</v>
      </c>
      <c r="U73" s="91">
        <f>R73/'סכום נכסי הקרן'!$C$42</f>
        <v>7.355111664816297E-4</v>
      </c>
    </row>
    <row r="74" spans="2:21">
      <c r="B74" s="86" t="s">
        <v>457</v>
      </c>
      <c r="C74" s="87" t="s">
        <v>458</v>
      </c>
      <c r="D74" s="88" t="s">
        <v>120</v>
      </c>
      <c r="E74" s="88" t="s">
        <v>28</v>
      </c>
      <c r="F74" s="87" t="s">
        <v>333</v>
      </c>
      <c r="G74" s="88" t="s">
        <v>313</v>
      </c>
      <c r="H74" s="87" t="s">
        <v>375</v>
      </c>
      <c r="I74" s="87" t="s">
        <v>131</v>
      </c>
      <c r="J74" s="101"/>
      <c r="K74" s="90">
        <v>4.3699999999999699</v>
      </c>
      <c r="L74" s="88" t="s">
        <v>133</v>
      </c>
      <c r="M74" s="89">
        <v>8.3999999999999995E-3</v>
      </c>
      <c r="N74" s="89">
        <v>3.4500000000160125E-2</v>
      </c>
      <c r="O74" s="90">
        <v>1.0924130000000003</v>
      </c>
      <c r="P74" s="102">
        <v>4859428</v>
      </c>
      <c r="Q74" s="90"/>
      <c r="R74" s="90">
        <v>53.085024087000008</v>
      </c>
      <c r="S74" s="91">
        <v>1.373586068150384E-4</v>
      </c>
      <c r="T74" s="91">
        <f t="shared" si="1"/>
        <v>1.5793831390914332E-3</v>
      </c>
      <c r="U74" s="91">
        <f>R74/'סכום נכסי הקרן'!$C$42</f>
        <v>4.1350596443755249E-4</v>
      </c>
    </row>
    <row r="75" spans="2:21">
      <c r="B75" s="86" t="s">
        <v>459</v>
      </c>
      <c r="C75" s="87" t="s">
        <v>460</v>
      </c>
      <c r="D75" s="88" t="s">
        <v>120</v>
      </c>
      <c r="E75" s="88" t="s">
        <v>28</v>
      </c>
      <c r="F75" s="87" t="s">
        <v>333</v>
      </c>
      <c r="G75" s="88" t="s">
        <v>313</v>
      </c>
      <c r="H75" s="87" t="s">
        <v>375</v>
      </c>
      <c r="I75" s="87" t="s">
        <v>131</v>
      </c>
      <c r="J75" s="101"/>
      <c r="K75" s="90">
        <v>4.73000000000002</v>
      </c>
      <c r="L75" s="88" t="s">
        <v>133</v>
      </c>
      <c r="M75" s="89">
        <v>3.0899999999999997E-2</v>
      </c>
      <c r="N75" s="89">
        <v>3.5199999999970387E-2</v>
      </c>
      <c r="O75" s="90">
        <v>2.5988110000000004</v>
      </c>
      <c r="P75" s="102">
        <v>5195474</v>
      </c>
      <c r="Q75" s="90"/>
      <c r="R75" s="90">
        <v>135.02053749499999</v>
      </c>
      <c r="S75" s="91">
        <v>1.3677952631578949E-4</v>
      </c>
      <c r="T75" s="91">
        <f t="shared" ref="T75:T106" si="2">IFERROR(R75/$R$11,0)</f>
        <v>4.0171246791030129E-3</v>
      </c>
      <c r="U75" s="91">
        <f>R75/'סכום נכסי הקרן'!$C$42</f>
        <v>1.0517429074581382E-3</v>
      </c>
    </row>
    <row r="76" spans="2:21">
      <c r="B76" s="86" t="s">
        <v>461</v>
      </c>
      <c r="C76" s="87" t="s">
        <v>462</v>
      </c>
      <c r="D76" s="88" t="s">
        <v>120</v>
      </c>
      <c r="E76" s="88" t="s">
        <v>28</v>
      </c>
      <c r="F76" s="87" t="s">
        <v>463</v>
      </c>
      <c r="G76" s="88" t="s">
        <v>330</v>
      </c>
      <c r="H76" s="87" t="s">
        <v>383</v>
      </c>
      <c r="I76" s="87" t="s">
        <v>326</v>
      </c>
      <c r="J76" s="101"/>
      <c r="K76" s="90">
        <v>2.9700000000000881</v>
      </c>
      <c r="L76" s="88" t="s">
        <v>133</v>
      </c>
      <c r="M76" s="89">
        <v>1.4199999999999999E-2</v>
      </c>
      <c r="N76" s="89">
        <v>2.9600000000020853E-2</v>
      </c>
      <c r="O76" s="90">
        <v>107540.63525700002</v>
      </c>
      <c r="P76" s="102">
        <v>107.02</v>
      </c>
      <c r="Q76" s="90"/>
      <c r="R76" s="90">
        <v>115.08998800600001</v>
      </c>
      <c r="S76" s="91">
        <v>1.1169583804810706E-4</v>
      </c>
      <c r="T76" s="91">
        <f t="shared" si="2"/>
        <v>3.4241519083990702E-3</v>
      </c>
      <c r="U76" s="91">
        <f>R76/'סכום נכסי הקרן'!$C$42</f>
        <v>8.9649382864614351E-4</v>
      </c>
    </row>
    <row r="77" spans="2:21">
      <c r="B77" s="86" t="s">
        <v>464</v>
      </c>
      <c r="C77" s="87" t="s">
        <v>465</v>
      </c>
      <c r="D77" s="88" t="s">
        <v>120</v>
      </c>
      <c r="E77" s="88" t="s">
        <v>28</v>
      </c>
      <c r="F77" s="87" t="s">
        <v>466</v>
      </c>
      <c r="G77" s="88" t="s">
        <v>330</v>
      </c>
      <c r="H77" s="87" t="s">
        <v>383</v>
      </c>
      <c r="I77" s="87" t="s">
        <v>326</v>
      </c>
      <c r="J77" s="101"/>
      <c r="K77" s="90">
        <v>0.96999999999974518</v>
      </c>
      <c r="L77" s="88" t="s">
        <v>133</v>
      </c>
      <c r="M77" s="89">
        <v>0.04</v>
      </c>
      <c r="N77" s="89">
        <v>3.0099999991615927E-2</v>
      </c>
      <c r="O77" s="90">
        <v>1498.2274470000002</v>
      </c>
      <c r="P77" s="102">
        <v>112.25</v>
      </c>
      <c r="Q77" s="90"/>
      <c r="R77" s="90">
        <v>1.6817603410000002</v>
      </c>
      <c r="S77" s="91">
        <v>1.8403275106332798E-5</v>
      </c>
      <c r="T77" s="91">
        <f t="shared" si="2"/>
        <v>5.0035654541946838E-5</v>
      </c>
      <c r="U77" s="91">
        <f>R77/'סכום נכסי הקרן'!$C$42</f>
        <v>1.3100077540104822E-5</v>
      </c>
    </row>
    <row r="78" spans="2:21">
      <c r="B78" s="86" t="s">
        <v>467</v>
      </c>
      <c r="C78" s="87" t="s">
        <v>468</v>
      </c>
      <c r="D78" s="88" t="s">
        <v>120</v>
      </c>
      <c r="E78" s="88" t="s">
        <v>28</v>
      </c>
      <c r="F78" s="87" t="s">
        <v>466</v>
      </c>
      <c r="G78" s="88" t="s">
        <v>330</v>
      </c>
      <c r="H78" s="87" t="s">
        <v>383</v>
      </c>
      <c r="I78" s="87" t="s">
        <v>326</v>
      </c>
      <c r="J78" s="101"/>
      <c r="K78" s="90">
        <v>2.919999999999995</v>
      </c>
      <c r="L78" s="88" t="s">
        <v>133</v>
      </c>
      <c r="M78" s="89">
        <v>0.04</v>
      </c>
      <c r="N78" s="89">
        <v>2.879999999995515E-2</v>
      </c>
      <c r="O78" s="90">
        <v>261911.84121600003</v>
      </c>
      <c r="P78" s="102">
        <v>115.78</v>
      </c>
      <c r="Q78" s="90"/>
      <c r="R78" s="90">
        <v>303.24154409700003</v>
      </c>
      <c r="S78" s="91">
        <v>2.8921942382449564E-4</v>
      </c>
      <c r="T78" s="91">
        <f t="shared" si="2"/>
        <v>9.0220281530613341E-3</v>
      </c>
      <c r="U78" s="91">
        <f>R78/'סכום נכסי הקרן'!$C$42</f>
        <v>2.362100974916387E-3</v>
      </c>
    </row>
    <row r="79" spans="2:21">
      <c r="B79" s="86" t="s">
        <v>469</v>
      </c>
      <c r="C79" s="87" t="s">
        <v>470</v>
      </c>
      <c r="D79" s="88" t="s">
        <v>120</v>
      </c>
      <c r="E79" s="88" t="s">
        <v>28</v>
      </c>
      <c r="F79" s="87" t="s">
        <v>466</v>
      </c>
      <c r="G79" s="88" t="s">
        <v>330</v>
      </c>
      <c r="H79" s="87" t="s">
        <v>383</v>
      </c>
      <c r="I79" s="87" t="s">
        <v>326</v>
      </c>
      <c r="J79" s="101"/>
      <c r="K79" s="90">
        <v>4.2699999999998122</v>
      </c>
      <c r="L79" s="88" t="s">
        <v>133</v>
      </c>
      <c r="M79" s="89">
        <v>3.5000000000000003E-2</v>
      </c>
      <c r="N79" s="89">
        <v>3.1200000000017027E-2</v>
      </c>
      <c r="O79" s="90">
        <v>81620.494032000017</v>
      </c>
      <c r="P79" s="102">
        <v>115.14</v>
      </c>
      <c r="Q79" s="90"/>
      <c r="R79" s="90">
        <v>93.977840957000012</v>
      </c>
      <c r="S79" s="91">
        <v>9.2580960549872875E-5</v>
      </c>
      <c r="T79" s="91">
        <f t="shared" si="2"/>
        <v>2.796024302681826E-3</v>
      </c>
      <c r="U79" s="91">
        <f>R79/'סכום נכסי הקרן'!$C$42</f>
        <v>7.3204069187188584E-4</v>
      </c>
    </row>
    <row r="80" spans="2:21">
      <c r="B80" s="86" t="s">
        <v>471</v>
      </c>
      <c r="C80" s="87" t="s">
        <v>472</v>
      </c>
      <c r="D80" s="88" t="s">
        <v>120</v>
      </c>
      <c r="E80" s="88" t="s">
        <v>28</v>
      </c>
      <c r="F80" s="87" t="s">
        <v>466</v>
      </c>
      <c r="G80" s="88" t="s">
        <v>330</v>
      </c>
      <c r="H80" s="87" t="s">
        <v>383</v>
      </c>
      <c r="I80" s="87" t="s">
        <v>326</v>
      </c>
      <c r="J80" s="101"/>
      <c r="K80" s="90">
        <v>6.8200000000000029</v>
      </c>
      <c r="L80" s="88" t="s">
        <v>133</v>
      </c>
      <c r="M80" s="89">
        <v>2.5000000000000001E-2</v>
      </c>
      <c r="N80" s="89">
        <v>3.1800000000073686E-2</v>
      </c>
      <c r="O80" s="90">
        <v>142633.38571600002</v>
      </c>
      <c r="P80" s="102">
        <v>106.56</v>
      </c>
      <c r="Q80" s="90"/>
      <c r="R80" s="90">
        <v>151.99012896600001</v>
      </c>
      <c r="S80" s="91">
        <v>2.4073001724362716E-4</v>
      </c>
      <c r="T80" s="91">
        <f t="shared" si="2"/>
        <v>4.5220031661626177E-3</v>
      </c>
      <c r="U80" s="91">
        <f>R80/'סכום נכסי הקרן'!$C$42</f>
        <v>1.1839275943451039E-3</v>
      </c>
    </row>
    <row r="81" spans="2:21">
      <c r="B81" s="86" t="s">
        <v>473</v>
      </c>
      <c r="C81" s="87" t="s">
        <v>474</v>
      </c>
      <c r="D81" s="88" t="s">
        <v>120</v>
      </c>
      <c r="E81" s="88" t="s">
        <v>28</v>
      </c>
      <c r="F81" s="87" t="s">
        <v>475</v>
      </c>
      <c r="G81" s="88" t="s">
        <v>129</v>
      </c>
      <c r="H81" s="87" t="s">
        <v>383</v>
      </c>
      <c r="I81" s="87" t="s">
        <v>326</v>
      </c>
      <c r="J81" s="101"/>
      <c r="K81" s="90">
        <v>1.4499999999999766</v>
      </c>
      <c r="L81" s="88" t="s">
        <v>133</v>
      </c>
      <c r="M81" s="89">
        <v>1.8000000000000002E-2</v>
      </c>
      <c r="N81" s="89">
        <v>3.2900000000140234E-2</v>
      </c>
      <c r="O81" s="90">
        <v>83939.63778200002</v>
      </c>
      <c r="P81" s="102">
        <v>109.59</v>
      </c>
      <c r="Q81" s="90"/>
      <c r="R81" s="90">
        <v>91.989449499000003</v>
      </c>
      <c r="S81" s="91">
        <v>9.3949094362302305E-5</v>
      </c>
      <c r="T81" s="91">
        <f t="shared" si="2"/>
        <v>2.7368657735732803E-3</v>
      </c>
      <c r="U81" s="91">
        <f>R81/'סכום נכסי הקרן'!$C$42</f>
        <v>7.1655211026792583E-4</v>
      </c>
    </row>
    <row r="82" spans="2:21">
      <c r="B82" s="86" t="s">
        <v>476</v>
      </c>
      <c r="C82" s="87" t="s">
        <v>477</v>
      </c>
      <c r="D82" s="88" t="s">
        <v>120</v>
      </c>
      <c r="E82" s="88" t="s">
        <v>28</v>
      </c>
      <c r="F82" s="87" t="s">
        <v>475</v>
      </c>
      <c r="G82" s="88" t="s">
        <v>129</v>
      </c>
      <c r="H82" s="87" t="s">
        <v>383</v>
      </c>
      <c r="I82" s="87" t="s">
        <v>326</v>
      </c>
      <c r="J82" s="101"/>
      <c r="K82" s="90">
        <v>3.9399999999998219</v>
      </c>
      <c r="L82" s="88" t="s">
        <v>133</v>
      </c>
      <c r="M82" s="89">
        <v>2.2000000000000002E-2</v>
      </c>
      <c r="N82" s="89">
        <v>3.0800000000141593E-2</v>
      </c>
      <c r="O82" s="90">
        <v>65210.583248000017</v>
      </c>
      <c r="P82" s="102">
        <v>99.64</v>
      </c>
      <c r="Q82" s="90"/>
      <c r="R82" s="90">
        <v>64.975824176000003</v>
      </c>
      <c r="S82" s="91">
        <v>2.3827464119680549E-4</v>
      </c>
      <c r="T82" s="91">
        <f t="shared" si="2"/>
        <v>1.9331576639008241E-3</v>
      </c>
      <c r="U82" s="91">
        <f>R82/'סכום נכסי הקרן'!$C$42</f>
        <v>5.0612938965589351E-4</v>
      </c>
    </row>
    <row r="83" spans="2:21">
      <c r="B83" s="86" t="s">
        <v>478</v>
      </c>
      <c r="C83" s="87" t="s">
        <v>479</v>
      </c>
      <c r="D83" s="88" t="s">
        <v>120</v>
      </c>
      <c r="E83" s="88" t="s">
        <v>28</v>
      </c>
      <c r="F83" s="87" t="s">
        <v>480</v>
      </c>
      <c r="G83" s="88" t="s">
        <v>481</v>
      </c>
      <c r="H83" s="87" t="s">
        <v>482</v>
      </c>
      <c r="I83" s="87" t="s">
        <v>326</v>
      </c>
      <c r="J83" s="101"/>
      <c r="K83" s="90">
        <v>5.630000000000015</v>
      </c>
      <c r="L83" s="88" t="s">
        <v>133</v>
      </c>
      <c r="M83" s="89">
        <v>5.1500000000000004E-2</v>
      </c>
      <c r="N83" s="89">
        <v>3.2600000000012112E-2</v>
      </c>
      <c r="O83" s="90">
        <v>425849.1278870001</v>
      </c>
      <c r="P83" s="102">
        <v>151.19999999999999</v>
      </c>
      <c r="Q83" s="90"/>
      <c r="R83" s="90">
        <v>643.88386324700014</v>
      </c>
      <c r="S83" s="91">
        <v>1.3616844014680088E-4</v>
      </c>
      <c r="T83" s="91">
        <f t="shared" si="2"/>
        <v>1.9156802405867316E-2</v>
      </c>
      <c r="U83" s="91">
        <f>R83/'סכום נכסי הקרן'!$C$42</f>
        <v>5.0155354063959046E-3</v>
      </c>
    </row>
    <row r="84" spans="2:21">
      <c r="B84" s="86" t="s">
        <v>483</v>
      </c>
      <c r="C84" s="87" t="s">
        <v>484</v>
      </c>
      <c r="D84" s="88" t="s">
        <v>120</v>
      </c>
      <c r="E84" s="88" t="s">
        <v>28</v>
      </c>
      <c r="F84" s="87" t="s">
        <v>485</v>
      </c>
      <c r="G84" s="88" t="s">
        <v>156</v>
      </c>
      <c r="H84" s="87" t="s">
        <v>486</v>
      </c>
      <c r="I84" s="87" t="s">
        <v>131</v>
      </c>
      <c r="J84" s="101"/>
      <c r="K84" s="90">
        <v>1.1499999999997603</v>
      </c>
      <c r="L84" s="88" t="s">
        <v>133</v>
      </c>
      <c r="M84" s="89">
        <v>2.2000000000000002E-2</v>
      </c>
      <c r="N84" s="89">
        <v>2.7499999999720554E-2</v>
      </c>
      <c r="O84" s="90">
        <v>8013.2384070000007</v>
      </c>
      <c r="P84" s="102">
        <v>111.64</v>
      </c>
      <c r="Q84" s="90"/>
      <c r="R84" s="90">
        <v>8.9459799230000012</v>
      </c>
      <c r="S84" s="91">
        <v>1.0098402796395792E-5</v>
      </c>
      <c r="T84" s="91">
        <f t="shared" si="2"/>
        <v>2.6616037377850152E-4</v>
      </c>
      <c r="U84" s="91">
        <f>R84/'סכום נכסי הקרן'!$C$42</f>
        <v>6.9684739142936519E-5</v>
      </c>
    </row>
    <row r="85" spans="2:21">
      <c r="B85" s="86" t="s">
        <v>487</v>
      </c>
      <c r="C85" s="87" t="s">
        <v>488</v>
      </c>
      <c r="D85" s="88" t="s">
        <v>120</v>
      </c>
      <c r="E85" s="88" t="s">
        <v>28</v>
      </c>
      <c r="F85" s="87" t="s">
        <v>485</v>
      </c>
      <c r="G85" s="88" t="s">
        <v>156</v>
      </c>
      <c r="H85" s="87" t="s">
        <v>486</v>
      </c>
      <c r="I85" s="87" t="s">
        <v>131</v>
      </c>
      <c r="J85" s="101"/>
      <c r="K85" s="90">
        <v>4.4500000000001032</v>
      </c>
      <c r="L85" s="88" t="s">
        <v>133</v>
      </c>
      <c r="M85" s="89">
        <v>1.7000000000000001E-2</v>
      </c>
      <c r="N85" s="89">
        <v>2.5899999999975026E-2</v>
      </c>
      <c r="O85" s="90">
        <v>64169.113012000016</v>
      </c>
      <c r="P85" s="102">
        <v>106.1</v>
      </c>
      <c r="Q85" s="90"/>
      <c r="R85" s="90">
        <v>68.083430263000011</v>
      </c>
      <c r="S85" s="91">
        <v>5.0557115291040323E-5</v>
      </c>
      <c r="T85" s="91">
        <f t="shared" si="2"/>
        <v>2.0256150139945518E-3</v>
      </c>
      <c r="U85" s="91">
        <f>R85/'סכום נכסי הקרן'!$C$42</f>
        <v>5.3033609718212472E-4</v>
      </c>
    </row>
    <row r="86" spans="2:21">
      <c r="B86" s="86" t="s">
        <v>489</v>
      </c>
      <c r="C86" s="87" t="s">
        <v>490</v>
      </c>
      <c r="D86" s="88" t="s">
        <v>120</v>
      </c>
      <c r="E86" s="88" t="s">
        <v>28</v>
      </c>
      <c r="F86" s="87" t="s">
        <v>485</v>
      </c>
      <c r="G86" s="88" t="s">
        <v>156</v>
      </c>
      <c r="H86" s="87" t="s">
        <v>486</v>
      </c>
      <c r="I86" s="87" t="s">
        <v>131</v>
      </c>
      <c r="J86" s="101"/>
      <c r="K86" s="90">
        <v>9.3199999999998226</v>
      </c>
      <c r="L86" s="88" t="s">
        <v>133</v>
      </c>
      <c r="M86" s="89">
        <v>5.7999999999999996E-3</v>
      </c>
      <c r="N86" s="89">
        <v>2.9299999999649256E-2</v>
      </c>
      <c r="O86" s="90">
        <v>33485.033160000006</v>
      </c>
      <c r="P86" s="102">
        <v>87.7</v>
      </c>
      <c r="Q86" s="90"/>
      <c r="R86" s="90">
        <v>29.36637497100001</v>
      </c>
      <c r="S86" s="91">
        <v>6.9999212230042885E-5</v>
      </c>
      <c r="T86" s="91">
        <f t="shared" si="2"/>
        <v>8.7370700650755235E-4</v>
      </c>
      <c r="U86" s="91">
        <f>R86/'סכום נכסי הקרן'!$C$42</f>
        <v>2.2874947149909843E-4</v>
      </c>
    </row>
    <row r="87" spans="2:21">
      <c r="B87" s="86" t="s">
        <v>491</v>
      </c>
      <c r="C87" s="87" t="s">
        <v>492</v>
      </c>
      <c r="D87" s="88" t="s">
        <v>120</v>
      </c>
      <c r="E87" s="88" t="s">
        <v>28</v>
      </c>
      <c r="F87" s="87" t="s">
        <v>390</v>
      </c>
      <c r="G87" s="88" t="s">
        <v>330</v>
      </c>
      <c r="H87" s="87" t="s">
        <v>486</v>
      </c>
      <c r="I87" s="87" t="s">
        <v>131</v>
      </c>
      <c r="J87" s="101"/>
      <c r="K87" s="90">
        <v>1.0899993005928503</v>
      </c>
      <c r="L87" s="88" t="s">
        <v>133</v>
      </c>
      <c r="M87" s="89">
        <v>2.5000000000000001E-2</v>
      </c>
      <c r="N87" s="89">
        <v>2.8700716845878139E-2</v>
      </c>
      <c r="O87" s="90">
        <v>3.9840000000000006E-3</v>
      </c>
      <c r="P87" s="102">
        <v>112.16</v>
      </c>
      <c r="Q87" s="90"/>
      <c r="R87" s="90">
        <v>4.4640000000000008E-6</v>
      </c>
      <c r="S87" s="91">
        <v>8.4601341057393319E-12</v>
      </c>
      <c r="T87" s="91">
        <f t="shared" si="2"/>
        <v>1.3281271797766262E-10</v>
      </c>
      <c r="U87" s="91">
        <f>R87/'סכום נכסי הקרן'!$C$42</f>
        <v>3.4772342237691003E-11</v>
      </c>
    </row>
    <row r="88" spans="2:21">
      <c r="B88" s="86" t="s">
        <v>493</v>
      </c>
      <c r="C88" s="87" t="s">
        <v>494</v>
      </c>
      <c r="D88" s="88" t="s">
        <v>120</v>
      </c>
      <c r="E88" s="88" t="s">
        <v>28</v>
      </c>
      <c r="F88" s="87" t="s">
        <v>390</v>
      </c>
      <c r="G88" s="88" t="s">
        <v>330</v>
      </c>
      <c r="H88" s="87" t="s">
        <v>486</v>
      </c>
      <c r="I88" s="87" t="s">
        <v>131</v>
      </c>
      <c r="J88" s="101"/>
      <c r="K88" s="90">
        <v>1.9399999999999722</v>
      </c>
      <c r="L88" s="88" t="s">
        <v>133</v>
      </c>
      <c r="M88" s="89">
        <v>1.95E-2</v>
      </c>
      <c r="N88" s="89">
        <v>3.2099999999915182E-2</v>
      </c>
      <c r="O88" s="90">
        <v>88767.429280000011</v>
      </c>
      <c r="P88" s="102">
        <v>110.25</v>
      </c>
      <c r="Q88" s="90"/>
      <c r="R88" s="90">
        <v>97.866093823000028</v>
      </c>
      <c r="S88" s="91">
        <v>1.5598475371372903E-4</v>
      </c>
      <c r="T88" s="91">
        <f t="shared" si="2"/>
        <v>2.9117074190164807E-3</v>
      </c>
      <c r="U88" s="91">
        <f>R88/'סכום נכסי הקרן'!$C$42</f>
        <v>7.6232824997296902E-4</v>
      </c>
    </row>
    <row r="89" spans="2:21">
      <c r="B89" s="86" t="s">
        <v>495</v>
      </c>
      <c r="C89" s="87" t="s">
        <v>496</v>
      </c>
      <c r="D89" s="88" t="s">
        <v>120</v>
      </c>
      <c r="E89" s="88" t="s">
        <v>28</v>
      </c>
      <c r="F89" s="87" t="s">
        <v>390</v>
      </c>
      <c r="G89" s="88" t="s">
        <v>330</v>
      </c>
      <c r="H89" s="87" t="s">
        <v>486</v>
      </c>
      <c r="I89" s="87" t="s">
        <v>131</v>
      </c>
      <c r="J89" s="101"/>
      <c r="K89" s="90">
        <v>5.1499999999999932</v>
      </c>
      <c r="L89" s="88" t="s">
        <v>133</v>
      </c>
      <c r="M89" s="89">
        <v>1.1699999999999999E-2</v>
      </c>
      <c r="N89" s="89">
        <v>3.9200000000281371E-2</v>
      </c>
      <c r="O89" s="90">
        <v>23567.770373000003</v>
      </c>
      <c r="P89" s="102">
        <v>96.51</v>
      </c>
      <c r="Q89" s="90"/>
      <c r="R89" s="90">
        <v>22.745256258000005</v>
      </c>
      <c r="S89" s="91">
        <v>3.2671272961330411E-5</v>
      </c>
      <c r="T89" s="91">
        <f t="shared" si="2"/>
        <v>6.7671579406886648E-4</v>
      </c>
      <c r="U89" s="91">
        <f>R89/'סכום נכסי הקרן'!$C$42</f>
        <v>1.7717424616647828E-4</v>
      </c>
    </row>
    <row r="90" spans="2:21">
      <c r="B90" s="86" t="s">
        <v>497</v>
      </c>
      <c r="C90" s="87" t="s">
        <v>498</v>
      </c>
      <c r="D90" s="88" t="s">
        <v>120</v>
      </c>
      <c r="E90" s="88" t="s">
        <v>28</v>
      </c>
      <c r="F90" s="87" t="s">
        <v>390</v>
      </c>
      <c r="G90" s="88" t="s">
        <v>330</v>
      </c>
      <c r="H90" s="87" t="s">
        <v>486</v>
      </c>
      <c r="I90" s="87" t="s">
        <v>131</v>
      </c>
      <c r="J90" s="101"/>
      <c r="K90" s="90">
        <v>3.5000000000166152</v>
      </c>
      <c r="L90" s="88" t="s">
        <v>133</v>
      </c>
      <c r="M90" s="89">
        <v>3.3500000000000002E-2</v>
      </c>
      <c r="N90" s="89">
        <v>3.3800000000157288E-2</v>
      </c>
      <c r="O90" s="90">
        <v>81122.956646000021</v>
      </c>
      <c r="P90" s="102">
        <v>111.29</v>
      </c>
      <c r="Q90" s="90"/>
      <c r="R90" s="90">
        <v>90.281740641000013</v>
      </c>
      <c r="S90" s="91">
        <v>1.2172771404044997E-4</v>
      </c>
      <c r="T90" s="91">
        <f t="shared" si="2"/>
        <v>2.6860580999743758E-3</v>
      </c>
      <c r="U90" s="91">
        <f>R90/'סכום נכסי הקרן'!$C$42</f>
        <v>7.0324990667188815E-4</v>
      </c>
    </row>
    <row r="91" spans="2:21">
      <c r="B91" s="86" t="s">
        <v>499</v>
      </c>
      <c r="C91" s="87" t="s">
        <v>500</v>
      </c>
      <c r="D91" s="88" t="s">
        <v>120</v>
      </c>
      <c r="E91" s="88" t="s">
        <v>28</v>
      </c>
      <c r="F91" s="87" t="s">
        <v>390</v>
      </c>
      <c r="G91" s="88" t="s">
        <v>330</v>
      </c>
      <c r="H91" s="87" t="s">
        <v>486</v>
      </c>
      <c r="I91" s="87" t="s">
        <v>131</v>
      </c>
      <c r="J91" s="101"/>
      <c r="K91" s="90">
        <v>5.1599999999936896</v>
      </c>
      <c r="L91" s="88" t="s">
        <v>133</v>
      </c>
      <c r="M91" s="89">
        <v>1.3300000000000001E-2</v>
      </c>
      <c r="N91" s="89">
        <v>3.919999999993469E-2</v>
      </c>
      <c r="O91" s="90">
        <v>367805.53782800003</v>
      </c>
      <c r="P91" s="102">
        <v>97.5</v>
      </c>
      <c r="Q91" s="90">
        <v>2.7197275599999999</v>
      </c>
      <c r="R91" s="90">
        <v>361.33012775800006</v>
      </c>
      <c r="S91" s="91">
        <v>3.0973097922357899E-4</v>
      </c>
      <c r="T91" s="91">
        <f t="shared" si="2"/>
        <v>1.0750276961190873E-2</v>
      </c>
      <c r="U91" s="91">
        <f>R91/'סכום נכסי הקרן'!$C$42</f>
        <v>2.8145821826142002E-3</v>
      </c>
    </row>
    <row r="92" spans="2:21">
      <c r="B92" s="86" t="s">
        <v>501</v>
      </c>
      <c r="C92" s="87" t="s">
        <v>502</v>
      </c>
      <c r="D92" s="88" t="s">
        <v>120</v>
      </c>
      <c r="E92" s="88" t="s">
        <v>28</v>
      </c>
      <c r="F92" s="87" t="s">
        <v>390</v>
      </c>
      <c r="G92" s="88" t="s">
        <v>330</v>
      </c>
      <c r="H92" s="87" t="s">
        <v>482</v>
      </c>
      <c r="I92" s="87" t="s">
        <v>326</v>
      </c>
      <c r="J92" s="101"/>
      <c r="K92" s="90">
        <v>5.7500000000013403</v>
      </c>
      <c r="L92" s="88" t="s">
        <v>133</v>
      </c>
      <c r="M92" s="89">
        <v>1.8700000000000001E-2</v>
      </c>
      <c r="N92" s="89">
        <v>4.039999999999571E-2</v>
      </c>
      <c r="O92" s="90">
        <v>195970.69256600004</v>
      </c>
      <c r="P92" s="102">
        <v>95.22</v>
      </c>
      <c r="Q92" s="90"/>
      <c r="R92" s="90">
        <v>186.60329357700002</v>
      </c>
      <c r="S92" s="91">
        <v>3.504828400759804E-4</v>
      </c>
      <c r="T92" s="91">
        <f t="shared" si="2"/>
        <v>5.5518124111884138E-3</v>
      </c>
      <c r="U92" s="91">
        <f>R92/'סכום נכסי הקרן'!$C$42</f>
        <v>1.4535469504793393E-3</v>
      </c>
    </row>
    <row r="93" spans="2:21">
      <c r="B93" s="86" t="s">
        <v>503</v>
      </c>
      <c r="C93" s="87" t="s">
        <v>504</v>
      </c>
      <c r="D93" s="88" t="s">
        <v>120</v>
      </c>
      <c r="E93" s="88" t="s">
        <v>28</v>
      </c>
      <c r="F93" s="87" t="s">
        <v>505</v>
      </c>
      <c r="G93" s="88" t="s">
        <v>313</v>
      </c>
      <c r="H93" s="87" t="s">
        <v>486</v>
      </c>
      <c r="I93" s="87" t="s">
        <v>131</v>
      </c>
      <c r="J93" s="101"/>
      <c r="K93" s="90">
        <v>4.3899999999966681</v>
      </c>
      <c r="L93" s="88" t="s">
        <v>133</v>
      </c>
      <c r="M93" s="89">
        <v>1.09E-2</v>
      </c>
      <c r="N93" s="89">
        <v>3.6999999999969717E-2</v>
      </c>
      <c r="O93" s="90">
        <v>3.4200220000000003</v>
      </c>
      <c r="P93" s="102">
        <v>4827766</v>
      </c>
      <c r="Q93" s="90"/>
      <c r="R93" s="90">
        <v>165.11064564500003</v>
      </c>
      <c r="S93" s="91">
        <v>1.8833757365493696E-4</v>
      </c>
      <c r="T93" s="91">
        <f t="shared" si="2"/>
        <v>4.9123641611019649E-3</v>
      </c>
      <c r="U93" s="91">
        <f>R93/'סכום נכסי הקרן'!$C$42</f>
        <v>1.2861299008633659E-3</v>
      </c>
    </row>
    <row r="94" spans="2:21">
      <c r="B94" s="86" t="s">
        <v>506</v>
      </c>
      <c r="C94" s="87" t="s">
        <v>507</v>
      </c>
      <c r="D94" s="88" t="s">
        <v>120</v>
      </c>
      <c r="E94" s="88" t="s">
        <v>28</v>
      </c>
      <c r="F94" s="87" t="s">
        <v>505</v>
      </c>
      <c r="G94" s="88" t="s">
        <v>313</v>
      </c>
      <c r="H94" s="87" t="s">
        <v>486</v>
      </c>
      <c r="I94" s="87" t="s">
        <v>131</v>
      </c>
      <c r="J94" s="101"/>
      <c r="K94" s="90">
        <v>5.0299999999983456</v>
      </c>
      <c r="L94" s="88" t="s">
        <v>133</v>
      </c>
      <c r="M94" s="89">
        <v>2.9900000000000003E-2</v>
      </c>
      <c r="N94" s="89">
        <v>3.3999999999986222E-2</v>
      </c>
      <c r="O94" s="90">
        <v>2.8066480000000009</v>
      </c>
      <c r="P94" s="102">
        <v>5169986</v>
      </c>
      <c r="Q94" s="90"/>
      <c r="R94" s="90">
        <v>145.10331470800003</v>
      </c>
      <c r="S94" s="91">
        <v>1.7541550000000006E-4</v>
      </c>
      <c r="T94" s="91">
        <f t="shared" si="2"/>
        <v>4.3171069923695401E-3</v>
      </c>
      <c r="U94" s="91">
        <f>R94/'סכום נכסי הקרן'!$C$42</f>
        <v>1.1302827327172847E-3</v>
      </c>
    </row>
    <row r="95" spans="2:21">
      <c r="B95" s="86" t="s">
        <v>508</v>
      </c>
      <c r="C95" s="87" t="s">
        <v>509</v>
      </c>
      <c r="D95" s="88" t="s">
        <v>120</v>
      </c>
      <c r="E95" s="88" t="s">
        <v>28</v>
      </c>
      <c r="F95" s="87" t="s">
        <v>505</v>
      </c>
      <c r="G95" s="88" t="s">
        <v>313</v>
      </c>
      <c r="H95" s="87" t="s">
        <v>486</v>
      </c>
      <c r="I95" s="87" t="s">
        <v>131</v>
      </c>
      <c r="J95" s="101"/>
      <c r="K95" s="90">
        <v>2.6700000000438311</v>
      </c>
      <c r="L95" s="88" t="s">
        <v>133</v>
      </c>
      <c r="M95" s="89">
        <v>2.3199999999999998E-2</v>
      </c>
      <c r="N95" s="89">
        <v>3.5900000000876606E-2</v>
      </c>
      <c r="O95" s="90">
        <v>0.40384600000000004</v>
      </c>
      <c r="P95" s="102">
        <v>5423550</v>
      </c>
      <c r="Q95" s="90"/>
      <c r="R95" s="90">
        <v>21.902811011999997</v>
      </c>
      <c r="S95" s="91">
        <v>6.7307666666666679E-5</v>
      </c>
      <c r="T95" s="91">
        <f t="shared" si="2"/>
        <v>6.5165140274525051E-4</v>
      </c>
      <c r="U95" s="91">
        <f>R95/'סכום נכסי הקרן'!$C$42</f>
        <v>1.7061201623582684E-4</v>
      </c>
    </row>
    <row r="96" spans="2:21">
      <c r="B96" s="86" t="s">
        <v>510</v>
      </c>
      <c r="C96" s="87" t="s">
        <v>511</v>
      </c>
      <c r="D96" s="88" t="s">
        <v>120</v>
      </c>
      <c r="E96" s="88" t="s">
        <v>28</v>
      </c>
      <c r="F96" s="87" t="s">
        <v>512</v>
      </c>
      <c r="G96" s="88" t="s">
        <v>313</v>
      </c>
      <c r="H96" s="87" t="s">
        <v>486</v>
      </c>
      <c r="I96" s="87" t="s">
        <v>131</v>
      </c>
      <c r="J96" s="101"/>
      <c r="K96" s="90">
        <v>2.0399999999975482</v>
      </c>
      <c r="L96" s="88" t="s">
        <v>133</v>
      </c>
      <c r="M96" s="89">
        <v>1.46E-2</v>
      </c>
      <c r="N96" s="89">
        <v>3.4599999999973437E-2</v>
      </c>
      <c r="O96" s="90">
        <v>3.6346180000000006</v>
      </c>
      <c r="P96" s="102">
        <v>5387000</v>
      </c>
      <c r="Q96" s="90"/>
      <c r="R96" s="90">
        <v>195.79686596200003</v>
      </c>
      <c r="S96" s="91">
        <v>1.3647046896707096E-4</v>
      </c>
      <c r="T96" s="91">
        <f t="shared" si="2"/>
        <v>5.8253391442476057E-3</v>
      </c>
      <c r="U96" s="91">
        <f>R96/'סכום נכסי הקרן'!$C$42</f>
        <v>1.525160311894708E-3</v>
      </c>
    </row>
    <row r="97" spans="2:21">
      <c r="B97" s="86" t="s">
        <v>513</v>
      </c>
      <c r="C97" s="87" t="s">
        <v>514</v>
      </c>
      <c r="D97" s="88" t="s">
        <v>120</v>
      </c>
      <c r="E97" s="88" t="s">
        <v>28</v>
      </c>
      <c r="F97" s="87" t="s">
        <v>512</v>
      </c>
      <c r="G97" s="88" t="s">
        <v>313</v>
      </c>
      <c r="H97" s="87" t="s">
        <v>486</v>
      </c>
      <c r="I97" s="87" t="s">
        <v>131</v>
      </c>
      <c r="J97" s="101"/>
      <c r="K97" s="90">
        <v>2.6800000000059576</v>
      </c>
      <c r="L97" s="88" t="s">
        <v>133</v>
      </c>
      <c r="M97" s="89">
        <v>2.4199999999999999E-2</v>
      </c>
      <c r="N97" s="89">
        <v>3.800000000003724E-2</v>
      </c>
      <c r="O97" s="90">
        <v>3.9750990000000006</v>
      </c>
      <c r="P97" s="102">
        <v>5405050</v>
      </c>
      <c r="Q97" s="90"/>
      <c r="R97" s="90">
        <v>214.85610935400001</v>
      </c>
      <c r="S97" s="91">
        <v>1.3126069871879543E-4</v>
      </c>
      <c r="T97" s="91">
        <f t="shared" si="2"/>
        <v>6.3923888569468275E-3</v>
      </c>
      <c r="U97" s="91">
        <f>R97/'סכום נכסי הקרן'!$C$42</f>
        <v>1.6736223490851367E-3</v>
      </c>
    </row>
    <row r="98" spans="2:21">
      <c r="B98" s="86" t="s">
        <v>515</v>
      </c>
      <c r="C98" s="87" t="s">
        <v>516</v>
      </c>
      <c r="D98" s="88" t="s">
        <v>120</v>
      </c>
      <c r="E98" s="88" t="s">
        <v>28</v>
      </c>
      <c r="F98" s="87" t="s">
        <v>512</v>
      </c>
      <c r="G98" s="88" t="s">
        <v>313</v>
      </c>
      <c r="H98" s="87" t="s">
        <v>486</v>
      </c>
      <c r="I98" s="87" t="s">
        <v>131</v>
      </c>
      <c r="J98" s="101"/>
      <c r="K98" s="90">
        <v>4.0700000000060594</v>
      </c>
      <c r="L98" s="88" t="s">
        <v>133</v>
      </c>
      <c r="M98" s="89">
        <v>2E-3</v>
      </c>
      <c r="N98" s="89">
        <v>3.7000000000071281E-2</v>
      </c>
      <c r="O98" s="90">
        <v>2.3732310000000005</v>
      </c>
      <c r="P98" s="102">
        <v>4728999</v>
      </c>
      <c r="Q98" s="90"/>
      <c r="R98" s="90">
        <v>112.23008887600001</v>
      </c>
      <c r="S98" s="91">
        <v>2.0705208515093355E-4</v>
      </c>
      <c r="T98" s="91">
        <f t="shared" si="2"/>
        <v>3.3390643240358863E-3</v>
      </c>
      <c r="U98" s="91">
        <f>R98/'סכום נכסי הקרן'!$C$42</f>
        <v>8.7421663525151202E-4</v>
      </c>
    </row>
    <row r="99" spans="2:21">
      <c r="B99" s="86" t="s">
        <v>517</v>
      </c>
      <c r="C99" s="87" t="s">
        <v>518</v>
      </c>
      <c r="D99" s="88" t="s">
        <v>120</v>
      </c>
      <c r="E99" s="88" t="s">
        <v>28</v>
      </c>
      <c r="F99" s="87" t="s">
        <v>512</v>
      </c>
      <c r="G99" s="88" t="s">
        <v>313</v>
      </c>
      <c r="H99" s="87" t="s">
        <v>486</v>
      </c>
      <c r="I99" s="87" t="s">
        <v>131</v>
      </c>
      <c r="J99" s="101"/>
      <c r="K99" s="90">
        <v>4.7299999999985731</v>
      </c>
      <c r="L99" s="88" t="s">
        <v>133</v>
      </c>
      <c r="M99" s="89">
        <v>3.1699999999999999E-2</v>
      </c>
      <c r="N99" s="89">
        <v>3.5099999999947673E-2</v>
      </c>
      <c r="O99" s="90">
        <v>3.2206330000000003</v>
      </c>
      <c r="P99" s="102">
        <v>5221114</v>
      </c>
      <c r="Q99" s="90"/>
      <c r="R99" s="90">
        <v>168.15292388800003</v>
      </c>
      <c r="S99" s="91">
        <v>1.9068283007696863E-4</v>
      </c>
      <c r="T99" s="91">
        <f t="shared" si="2"/>
        <v>5.00287788025455E-3</v>
      </c>
      <c r="U99" s="91">
        <f>R99/'סכום נכסי הקרן'!$C$42</f>
        <v>1.3098277369403995E-3</v>
      </c>
    </row>
    <row r="100" spans="2:21">
      <c r="B100" s="86" t="s">
        <v>519</v>
      </c>
      <c r="C100" s="87" t="s">
        <v>520</v>
      </c>
      <c r="D100" s="88" t="s">
        <v>120</v>
      </c>
      <c r="E100" s="88" t="s">
        <v>28</v>
      </c>
      <c r="F100" s="87" t="s">
        <v>521</v>
      </c>
      <c r="G100" s="88" t="s">
        <v>405</v>
      </c>
      <c r="H100" s="87" t="s">
        <v>482</v>
      </c>
      <c r="I100" s="87" t="s">
        <v>326</v>
      </c>
      <c r="J100" s="101"/>
      <c r="K100" s="90">
        <v>0.66000000000285697</v>
      </c>
      <c r="L100" s="88" t="s">
        <v>133</v>
      </c>
      <c r="M100" s="89">
        <v>3.85E-2</v>
      </c>
      <c r="N100" s="89">
        <v>2.489999999996349E-2</v>
      </c>
      <c r="O100" s="90">
        <v>53646.324887000002</v>
      </c>
      <c r="P100" s="102">
        <v>117.44</v>
      </c>
      <c r="Q100" s="90"/>
      <c r="R100" s="90">
        <v>63.002246627000012</v>
      </c>
      <c r="S100" s="91">
        <v>2.14585299548E-4</v>
      </c>
      <c r="T100" s="91">
        <f t="shared" si="2"/>
        <v>1.8744398775158819E-3</v>
      </c>
      <c r="U100" s="91">
        <f>R100/'סכום נכסי הקרן'!$C$42</f>
        <v>4.9075620104333732E-4</v>
      </c>
    </row>
    <row r="101" spans="2:21">
      <c r="B101" s="86" t="s">
        <v>522</v>
      </c>
      <c r="C101" s="87" t="s">
        <v>523</v>
      </c>
      <c r="D101" s="88" t="s">
        <v>120</v>
      </c>
      <c r="E101" s="88" t="s">
        <v>28</v>
      </c>
      <c r="F101" s="87" t="s">
        <v>408</v>
      </c>
      <c r="G101" s="88" t="s">
        <v>330</v>
      </c>
      <c r="H101" s="87" t="s">
        <v>486</v>
      </c>
      <c r="I101" s="87" t="s">
        <v>131</v>
      </c>
      <c r="J101" s="101"/>
      <c r="K101" s="90">
        <v>4.1300000000014778</v>
      </c>
      <c r="L101" s="88" t="s">
        <v>133</v>
      </c>
      <c r="M101" s="89">
        <v>2.4E-2</v>
      </c>
      <c r="N101" s="89">
        <v>3.1400000000003286E-2</v>
      </c>
      <c r="O101" s="90">
        <v>166876.96483600003</v>
      </c>
      <c r="P101" s="102">
        <v>109.47</v>
      </c>
      <c r="Q101" s="90"/>
      <c r="R101" s="90">
        <v>182.68021062100004</v>
      </c>
      <c r="S101" s="91">
        <v>1.5483818623109643E-4</v>
      </c>
      <c r="T101" s="91">
        <f t="shared" si="2"/>
        <v>5.4350930316547676E-3</v>
      </c>
      <c r="U101" s="91">
        <f>R101/'סכום נכסי הקרן'!$C$42</f>
        <v>1.4229880832811127E-3</v>
      </c>
    </row>
    <row r="102" spans="2:21">
      <c r="B102" s="86" t="s">
        <v>524</v>
      </c>
      <c r="C102" s="87" t="s">
        <v>525</v>
      </c>
      <c r="D102" s="88" t="s">
        <v>120</v>
      </c>
      <c r="E102" s="88" t="s">
        <v>28</v>
      </c>
      <c r="F102" s="87" t="s">
        <v>408</v>
      </c>
      <c r="G102" s="88" t="s">
        <v>330</v>
      </c>
      <c r="H102" s="87" t="s">
        <v>486</v>
      </c>
      <c r="I102" s="87" t="s">
        <v>131</v>
      </c>
      <c r="J102" s="101"/>
      <c r="K102" s="90">
        <v>0.24999999977081935</v>
      </c>
      <c r="L102" s="88" t="s">
        <v>133</v>
      </c>
      <c r="M102" s="89">
        <v>3.4799999999999998E-2</v>
      </c>
      <c r="N102" s="89">
        <v>4.1499999994958021E-2</v>
      </c>
      <c r="O102" s="90">
        <v>978.15846400000009</v>
      </c>
      <c r="P102" s="102">
        <v>111.52</v>
      </c>
      <c r="Q102" s="90"/>
      <c r="R102" s="90">
        <v>1.0908423770000002</v>
      </c>
      <c r="S102" s="91">
        <v>7.5119423721237761E-6</v>
      </c>
      <c r="T102" s="91">
        <f t="shared" si="2"/>
        <v>3.2454691078535866E-5</v>
      </c>
      <c r="U102" s="91">
        <f>R102/'סכום נכסי הקרן'!$C$42</f>
        <v>8.4971201748253473E-6</v>
      </c>
    </row>
    <row r="103" spans="2:21">
      <c r="B103" s="86" t="s">
        <v>526</v>
      </c>
      <c r="C103" s="87" t="s">
        <v>527</v>
      </c>
      <c r="D103" s="88" t="s">
        <v>120</v>
      </c>
      <c r="E103" s="88" t="s">
        <v>28</v>
      </c>
      <c r="F103" s="87" t="s">
        <v>408</v>
      </c>
      <c r="G103" s="88" t="s">
        <v>330</v>
      </c>
      <c r="H103" s="87" t="s">
        <v>486</v>
      </c>
      <c r="I103" s="87" t="s">
        <v>131</v>
      </c>
      <c r="J103" s="101"/>
      <c r="K103" s="90">
        <v>6.2800000000020564</v>
      </c>
      <c r="L103" s="88" t="s">
        <v>133</v>
      </c>
      <c r="M103" s="89">
        <v>1.4999999999999999E-2</v>
      </c>
      <c r="N103" s="89">
        <v>3.3099999999989721E-2</v>
      </c>
      <c r="O103" s="90">
        <v>100543.01458800001</v>
      </c>
      <c r="P103" s="102">
        <v>95.95</v>
      </c>
      <c r="Q103" s="90">
        <v>0.81013621300000016</v>
      </c>
      <c r="R103" s="90">
        <v>97.281158810000008</v>
      </c>
      <c r="S103" s="91">
        <v>3.8408048482690732E-4</v>
      </c>
      <c r="T103" s="91">
        <f t="shared" si="2"/>
        <v>2.8943044600297351E-3</v>
      </c>
      <c r="U103" s="91">
        <f>R103/'סכום נכסי הקרן'!$C$42</f>
        <v>7.5777189682358628E-4</v>
      </c>
    </row>
    <row r="104" spans="2:21">
      <c r="B104" s="86" t="s">
        <v>528</v>
      </c>
      <c r="C104" s="87" t="s">
        <v>529</v>
      </c>
      <c r="D104" s="88" t="s">
        <v>120</v>
      </c>
      <c r="E104" s="88" t="s">
        <v>28</v>
      </c>
      <c r="F104" s="87" t="s">
        <v>530</v>
      </c>
      <c r="G104" s="88" t="s">
        <v>405</v>
      </c>
      <c r="H104" s="87" t="s">
        <v>486</v>
      </c>
      <c r="I104" s="87" t="s">
        <v>131</v>
      </c>
      <c r="J104" s="101"/>
      <c r="K104" s="90">
        <v>1.8000000000104586</v>
      </c>
      <c r="L104" s="88" t="s">
        <v>133</v>
      </c>
      <c r="M104" s="89">
        <v>2.4799999999999999E-2</v>
      </c>
      <c r="N104" s="89">
        <v>2.8600000000138577E-2</v>
      </c>
      <c r="O104" s="90">
        <v>68762.735624000008</v>
      </c>
      <c r="P104" s="102">
        <v>111.24</v>
      </c>
      <c r="Q104" s="90"/>
      <c r="R104" s="90">
        <v>76.491670129000013</v>
      </c>
      <c r="S104" s="91">
        <v>1.6237302145358403E-4</v>
      </c>
      <c r="T104" s="91">
        <f t="shared" si="2"/>
        <v>2.2757765708967914E-3</v>
      </c>
      <c r="U104" s="91">
        <f>R104/'סכום נכסי הקרן'!$C$42</f>
        <v>5.9583210843596639E-4</v>
      </c>
    </row>
    <row r="105" spans="2:21">
      <c r="B105" s="86" t="s">
        <v>531</v>
      </c>
      <c r="C105" s="87" t="s">
        <v>532</v>
      </c>
      <c r="D105" s="88" t="s">
        <v>120</v>
      </c>
      <c r="E105" s="88" t="s">
        <v>28</v>
      </c>
      <c r="F105" s="87" t="s">
        <v>533</v>
      </c>
      <c r="G105" s="88" t="s">
        <v>330</v>
      </c>
      <c r="H105" s="87" t="s">
        <v>482</v>
      </c>
      <c r="I105" s="87" t="s">
        <v>326</v>
      </c>
      <c r="J105" s="101"/>
      <c r="K105" s="90">
        <v>2.2400000000087235</v>
      </c>
      <c r="L105" s="88" t="s">
        <v>133</v>
      </c>
      <c r="M105" s="89">
        <v>1.3999999999999999E-2</v>
      </c>
      <c r="N105" s="89">
        <v>3.1600000000121378E-2</v>
      </c>
      <c r="O105" s="90">
        <v>97285.57604900001</v>
      </c>
      <c r="P105" s="102">
        <v>107.61</v>
      </c>
      <c r="Q105" s="90">
        <v>0.77223931100000021</v>
      </c>
      <c r="R105" s="90">
        <v>105.46124749200001</v>
      </c>
      <c r="S105" s="91">
        <v>1.0948185465788883E-4</v>
      </c>
      <c r="T105" s="91">
        <f t="shared" si="2"/>
        <v>3.1376780736396669E-3</v>
      </c>
      <c r="U105" s="91">
        <f>R105/'סכום נכסי הקרן'!$C$42</f>
        <v>8.2149072370198378E-4</v>
      </c>
    </row>
    <row r="106" spans="2:21">
      <c r="B106" s="86" t="s">
        <v>534</v>
      </c>
      <c r="C106" s="87" t="s">
        <v>535</v>
      </c>
      <c r="D106" s="88" t="s">
        <v>120</v>
      </c>
      <c r="E106" s="88" t="s">
        <v>28</v>
      </c>
      <c r="F106" s="87" t="s">
        <v>317</v>
      </c>
      <c r="G106" s="88" t="s">
        <v>313</v>
      </c>
      <c r="H106" s="87" t="s">
        <v>486</v>
      </c>
      <c r="I106" s="87" t="s">
        <v>131</v>
      </c>
      <c r="J106" s="101"/>
      <c r="K106" s="90">
        <v>2.6800000000059607</v>
      </c>
      <c r="L106" s="88" t="s">
        <v>133</v>
      </c>
      <c r="M106" s="89">
        <v>1.89E-2</v>
      </c>
      <c r="N106" s="89">
        <v>3.2700000000060764E-2</v>
      </c>
      <c r="O106" s="90">
        <v>1.6170750000000005</v>
      </c>
      <c r="P106" s="102">
        <v>5395000</v>
      </c>
      <c r="Q106" s="90"/>
      <c r="R106" s="90">
        <v>87.241216061000003</v>
      </c>
      <c r="S106" s="91">
        <v>2.0213437500000007E-4</v>
      </c>
      <c r="T106" s="91">
        <f t="shared" si="2"/>
        <v>2.5955965557208603E-3</v>
      </c>
      <c r="U106" s="91">
        <f>R106/'סכום נכסי הקרן'!$C$42</f>
        <v>6.7956573075838634E-4</v>
      </c>
    </row>
    <row r="107" spans="2:21">
      <c r="B107" s="86" t="s">
        <v>536</v>
      </c>
      <c r="C107" s="87" t="s">
        <v>537</v>
      </c>
      <c r="D107" s="88" t="s">
        <v>120</v>
      </c>
      <c r="E107" s="88" t="s">
        <v>28</v>
      </c>
      <c r="F107" s="87" t="s">
        <v>317</v>
      </c>
      <c r="G107" s="88" t="s">
        <v>313</v>
      </c>
      <c r="H107" s="87" t="s">
        <v>486</v>
      </c>
      <c r="I107" s="87" t="s">
        <v>131</v>
      </c>
      <c r="J107" s="101"/>
      <c r="K107" s="90">
        <v>4.3799999999886303</v>
      </c>
      <c r="L107" s="88" t="s">
        <v>133</v>
      </c>
      <c r="M107" s="89">
        <v>3.3099999999999997E-2</v>
      </c>
      <c r="N107" s="89">
        <v>3.5299999999870511E-2</v>
      </c>
      <c r="O107" s="90">
        <v>2.4492690000000006</v>
      </c>
      <c r="P107" s="102">
        <v>5170870</v>
      </c>
      <c r="Q107" s="90"/>
      <c r="R107" s="90">
        <v>126.64852788800002</v>
      </c>
      <c r="S107" s="91">
        <v>1.7458614298952174E-4</v>
      </c>
      <c r="T107" s="91">
        <f t="shared" ref="T107:T138" si="3">IFERROR(R107/$R$11,0)</f>
        <v>3.7680410431619807E-3</v>
      </c>
      <c r="U107" s="91">
        <f>R107/'סכום נכסי הקרן'!$C$42</f>
        <v>9.8652911192233174E-4</v>
      </c>
    </row>
    <row r="108" spans="2:21">
      <c r="B108" s="86" t="s">
        <v>538</v>
      </c>
      <c r="C108" s="87" t="s">
        <v>539</v>
      </c>
      <c r="D108" s="88" t="s">
        <v>120</v>
      </c>
      <c r="E108" s="88" t="s">
        <v>28</v>
      </c>
      <c r="F108" s="87" t="s">
        <v>317</v>
      </c>
      <c r="G108" s="88" t="s">
        <v>313</v>
      </c>
      <c r="H108" s="87" t="s">
        <v>486</v>
      </c>
      <c r="I108" s="87" t="s">
        <v>131</v>
      </c>
      <c r="J108" s="101"/>
      <c r="K108" s="90">
        <v>5.9999999996719504E-2</v>
      </c>
      <c r="L108" s="88" t="s">
        <v>133</v>
      </c>
      <c r="M108" s="89">
        <v>1.8200000000000001E-2</v>
      </c>
      <c r="N108" s="89">
        <v>8.8000000000328066E-2</v>
      </c>
      <c r="O108" s="90">
        <v>1.6272140000000002</v>
      </c>
      <c r="P108" s="102">
        <v>5620000</v>
      </c>
      <c r="Q108" s="90"/>
      <c r="R108" s="90">
        <v>91.449424754999995</v>
      </c>
      <c r="S108" s="91">
        <v>1.1450383505734995E-4</v>
      </c>
      <c r="T108" s="91">
        <f t="shared" si="3"/>
        <v>2.7207989827968838E-3</v>
      </c>
      <c r="U108" s="91">
        <f>R108/'סכום נכסי הקרן'!$C$42</f>
        <v>7.1234558580215751E-4</v>
      </c>
    </row>
    <row r="109" spans="2:21">
      <c r="B109" s="86" t="s">
        <v>540</v>
      </c>
      <c r="C109" s="87" t="s">
        <v>541</v>
      </c>
      <c r="D109" s="88" t="s">
        <v>120</v>
      </c>
      <c r="E109" s="88" t="s">
        <v>28</v>
      </c>
      <c r="F109" s="87" t="s">
        <v>317</v>
      </c>
      <c r="G109" s="88" t="s">
        <v>313</v>
      </c>
      <c r="H109" s="87" t="s">
        <v>486</v>
      </c>
      <c r="I109" s="87" t="s">
        <v>131</v>
      </c>
      <c r="J109" s="101"/>
      <c r="K109" s="90">
        <v>1.219999999995226</v>
      </c>
      <c r="L109" s="88" t="s">
        <v>133</v>
      </c>
      <c r="M109" s="89">
        <v>1.89E-2</v>
      </c>
      <c r="N109" s="89">
        <v>3.5699999999924174E-2</v>
      </c>
      <c r="O109" s="90">
        <v>2.6123290000000003</v>
      </c>
      <c r="P109" s="102">
        <v>5452500</v>
      </c>
      <c r="Q109" s="90"/>
      <c r="R109" s="90">
        <v>142.43722854400005</v>
      </c>
      <c r="S109" s="91">
        <v>1.1984260023855401E-4</v>
      </c>
      <c r="T109" s="91">
        <f t="shared" si="3"/>
        <v>4.2377857222522736E-3</v>
      </c>
      <c r="U109" s="91">
        <f>R109/'סכום נכסי הקרן'!$C$42</f>
        <v>1.1095152460394665E-3</v>
      </c>
    </row>
    <row r="110" spans="2:21">
      <c r="B110" s="86" t="s">
        <v>542</v>
      </c>
      <c r="C110" s="87" t="s">
        <v>543</v>
      </c>
      <c r="D110" s="88" t="s">
        <v>120</v>
      </c>
      <c r="E110" s="88" t="s">
        <v>28</v>
      </c>
      <c r="F110" s="87" t="s">
        <v>544</v>
      </c>
      <c r="G110" s="88" t="s">
        <v>330</v>
      </c>
      <c r="H110" s="87" t="s">
        <v>486</v>
      </c>
      <c r="I110" s="87" t="s">
        <v>131</v>
      </c>
      <c r="J110" s="101"/>
      <c r="K110" s="90">
        <v>0.77999999999884362</v>
      </c>
      <c r="L110" s="88" t="s">
        <v>133</v>
      </c>
      <c r="M110" s="89">
        <v>2.75E-2</v>
      </c>
      <c r="N110" s="89">
        <v>3.1699999999115505E-2</v>
      </c>
      <c r="O110" s="90">
        <v>15325.654188000004</v>
      </c>
      <c r="P110" s="102">
        <v>112.87</v>
      </c>
      <c r="Q110" s="90"/>
      <c r="R110" s="90">
        <v>17.298066609000006</v>
      </c>
      <c r="S110" s="91">
        <v>5.5430833844239746E-5</v>
      </c>
      <c r="T110" s="91">
        <f t="shared" si="3"/>
        <v>5.1465126391127692E-4</v>
      </c>
      <c r="U110" s="91">
        <f>R110/'סכום נכסי הקרן'!$C$42</f>
        <v>1.3474334502207061E-4</v>
      </c>
    </row>
    <row r="111" spans="2:21">
      <c r="B111" s="86" t="s">
        <v>545</v>
      </c>
      <c r="C111" s="87" t="s">
        <v>546</v>
      </c>
      <c r="D111" s="88" t="s">
        <v>120</v>
      </c>
      <c r="E111" s="88" t="s">
        <v>28</v>
      </c>
      <c r="F111" s="87" t="s">
        <v>544</v>
      </c>
      <c r="G111" s="88" t="s">
        <v>330</v>
      </c>
      <c r="H111" s="87" t="s">
        <v>486</v>
      </c>
      <c r="I111" s="87" t="s">
        <v>131</v>
      </c>
      <c r="J111" s="101"/>
      <c r="K111" s="90">
        <v>3.8399999999877168</v>
      </c>
      <c r="L111" s="88" t="s">
        <v>133</v>
      </c>
      <c r="M111" s="89">
        <v>1.9599999999999999E-2</v>
      </c>
      <c r="N111" s="89">
        <v>3.1199999999890093E-2</v>
      </c>
      <c r="O111" s="90">
        <v>114357.10356800004</v>
      </c>
      <c r="P111" s="102">
        <v>108.21</v>
      </c>
      <c r="Q111" s="90"/>
      <c r="R111" s="90">
        <v>123.74583062800001</v>
      </c>
      <c r="S111" s="91">
        <v>1.0880359890775891E-4</v>
      </c>
      <c r="T111" s="91">
        <f t="shared" si="3"/>
        <v>3.6816801308486038E-3</v>
      </c>
      <c r="U111" s="91">
        <f>R111/'סכום נכסי הקרן'!$C$42</f>
        <v>9.6391854235756296E-4</v>
      </c>
    </row>
    <row r="112" spans="2:21">
      <c r="B112" s="86" t="s">
        <v>547</v>
      </c>
      <c r="C112" s="87" t="s">
        <v>548</v>
      </c>
      <c r="D112" s="88" t="s">
        <v>120</v>
      </c>
      <c r="E112" s="88" t="s">
        <v>28</v>
      </c>
      <c r="F112" s="87" t="s">
        <v>544</v>
      </c>
      <c r="G112" s="88" t="s">
        <v>330</v>
      </c>
      <c r="H112" s="87" t="s">
        <v>486</v>
      </c>
      <c r="I112" s="87" t="s">
        <v>131</v>
      </c>
      <c r="J112" s="101"/>
      <c r="K112" s="90">
        <v>6.0700000000042387</v>
      </c>
      <c r="L112" s="88" t="s">
        <v>133</v>
      </c>
      <c r="M112" s="89">
        <v>1.5800000000000002E-2</v>
      </c>
      <c r="N112" s="89">
        <v>3.2800000000018169E-2</v>
      </c>
      <c r="O112" s="90">
        <v>262507.70398400002</v>
      </c>
      <c r="P112" s="102">
        <v>100.66</v>
      </c>
      <c r="Q112" s="90"/>
      <c r="R112" s="90">
        <v>264.24025328400006</v>
      </c>
      <c r="S112" s="91">
        <v>2.2108708167997617E-4</v>
      </c>
      <c r="T112" s="91">
        <f t="shared" si="3"/>
        <v>7.8616635837262614E-3</v>
      </c>
      <c r="U112" s="91">
        <f>R112/'סכום נכסי הקרן'!$C$42</f>
        <v>2.0583002957359773E-3</v>
      </c>
    </row>
    <row r="113" spans="2:21">
      <c r="B113" s="86" t="s">
        <v>549</v>
      </c>
      <c r="C113" s="87" t="s">
        <v>550</v>
      </c>
      <c r="D113" s="88" t="s">
        <v>120</v>
      </c>
      <c r="E113" s="88" t="s">
        <v>28</v>
      </c>
      <c r="F113" s="87" t="s">
        <v>551</v>
      </c>
      <c r="G113" s="88" t="s">
        <v>405</v>
      </c>
      <c r="H113" s="87" t="s">
        <v>486</v>
      </c>
      <c r="I113" s="87" t="s">
        <v>131</v>
      </c>
      <c r="J113" s="101"/>
      <c r="K113" s="90">
        <v>2.9799999999560134</v>
      </c>
      <c r="L113" s="88" t="s">
        <v>133</v>
      </c>
      <c r="M113" s="89">
        <v>2.2499999999999999E-2</v>
      </c>
      <c r="N113" s="89">
        <v>2.4799999999804503E-2</v>
      </c>
      <c r="O113" s="90">
        <v>36191.58172300001</v>
      </c>
      <c r="P113" s="102">
        <v>113.07</v>
      </c>
      <c r="Q113" s="90"/>
      <c r="R113" s="90">
        <v>40.921819910000004</v>
      </c>
      <c r="S113" s="91">
        <v>8.8462855963869548E-5</v>
      </c>
      <c r="T113" s="91">
        <f t="shared" si="3"/>
        <v>1.2175040606719374E-3</v>
      </c>
      <c r="U113" s="91">
        <f>R113/'סכום נכסי הקרן'!$C$42</f>
        <v>3.1876064670691699E-4</v>
      </c>
    </row>
    <row r="114" spans="2:21">
      <c r="B114" s="86" t="s">
        <v>552</v>
      </c>
      <c r="C114" s="87" t="s">
        <v>553</v>
      </c>
      <c r="D114" s="88" t="s">
        <v>120</v>
      </c>
      <c r="E114" s="88" t="s">
        <v>28</v>
      </c>
      <c r="F114" s="87" t="s">
        <v>463</v>
      </c>
      <c r="G114" s="88" t="s">
        <v>330</v>
      </c>
      <c r="H114" s="87" t="s">
        <v>482</v>
      </c>
      <c r="I114" s="87" t="s">
        <v>326</v>
      </c>
      <c r="J114" s="101"/>
      <c r="K114" s="90">
        <v>2.1699999999960777</v>
      </c>
      <c r="L114" s="88" t="s">
        <v>133</v>
      </c>
      <c r="M114" s="89">
        <v>2.1499999999999998E-2</v>
      </c>
      <c r="N114" s="89">
        <v>3.479999999996862E-2</v>
      </c>
      <c r="O114" s="90">
        <v>288339.35839399998</v>
      </c>
      <c r="P114" s="102">
        <v>110.54</v>
      </c>
      <c r="Q114" s="90"/>
      <c r="R114" s="90">
        <v>318.73032572500006</v>
      </c>
      <c r="S114" s="91">
        <v>1.4701446795777003E-4</v>
      </c>
      <c r="T114" s="91">
        <f t="shared" si="3"/>
        <v>9.4828496553411665E-3</v>
      </c>
      <c r="U114" s="91">
        <f>R114/'סכום נכסי הקרן'!$C$42</f>
        <v>2.48275088880834E-3</v>
      </c>
    </row>
    <row r="115" spans="2:21">
      <c r="B115" s="86" t="s">
        <v>554</v>
      </c>
      <c r="C115" s="87" t="s">
        <v>555</v>
      </c>
      <c r="D115" s="88" t="s">
        <v>120</v>
      </c>
      <c r="E115" s="88" t="s">
        <v>28</v>
      </c>
      <c r="F115" s="87" t="s">
        <v>463</v>
      </c>
      <c r="G115" s="88" t="s">
        <v>330</v>
      </c>
      <c r="H115" s="87" t="s">
        <v>482</v>
      </c>
      <c r="I115" s="87" t="s">
        <v>326</v>
      </c>
      <c r="J115" s="101"/>
      <c r="K115" s="90">
        <v>7.1900000000044413</v>
      </c>
      <c r="L115" s="88" t="s">
        <v>133</v>
      </c>
      <c r="M115" s="89">
        <v>1.15E-2</v>
      </c>
      <c r="N115" s="89">
        <v>3.7700000000004674E-2</v>
      </c>
      <c r="O115" s="90">
        <v>184867.18481200002</v>
      </c>
      <c r="P115" s="102">
        <v>92.59</v>
      </c>
      <c r="Q115" s="90"/>
      <c r="R115" s="90">
        <v>171.16851819600001</v>
      </c>
      <c r="S115" s="91">
        <v>4.0209315831889794E-4</v>
      </c>
      <c r="T115" s="91">
        <f t="shared" si="3"/>
        <v>5.0925977002284403E-3</v>
      </c>
      <c r="U115" s="91">
        <f>R115/'סכום נכסי הקרן'!$C$42</f>
        <v>1.3333177184206432E-3</v>
      </c>
    </row>
    <row r="116" spans="2:21">
      <c r="B116" s="86" t="s">
        <v>556</v>
      </c>
      <c r="C116" s="87" t="s">
        <v>557</v>
      </c>
      <c r="D116" s="88" t="s">
        <v>120</v>
      </c>
      <c r="E116" s="88" t="s">
        <v>28</v>
      </c>
      <c r="F116" s="87" t="s">
        <v>558</v>
      </c>
      <c r="G116" s="88" t="s">
        <v>129</v>
      </c>
      <c r="H116" s="87" t="s">
        <v>559</v>
      </c>
      <c r="I116" s="87" t="s">
        <v>326</v>
      </c>
      <c r="J116" s="101"/>
      <c r="K116" s="90">
        <v>1.630000000004874</v>
      </c>
      <c r="L116" s="88" t="s">
        <v>133</v>
      </c>
      <c r="M116" s="89">
        <v>1.8500000000000003E-2</v>
      </c>
      <c r="N116" s="89">
        <v>3.9899999999767115E-2</v>
      </c>
      <c r="O116" s="90">
        <v>17356.671641000004</v>
      </c>
      <c r="P116" s="102">
        <v>106.38</v>
      </c>
      <c r="Q116" s="90"/>
      <c r="R116" s="90">
        <v>18.464027557000005</v>
      </c>
      <c r="S116" s="91">
        <v>2.2403212818831946E-5</v>
      </c>
      <c r="T116" s="91">
        <f t="shared" si="3"/>
        <v>5.4934087918002506E-4</v>
      </c>
      <c r="U116" s="91">
        <f>R116/'סכום נכסי הקרן'!$C$42</f>
        <v>1.4382560154528715E-4</v>
      </c>
    </row>
    <row r="117" spans="2:21">
      <c r="B117" s="86" t="s">
        <v>560</v>
      </c>
      <c r="C117" s="87" t="s">
        <v>561</v>
      </c>
      <c r="D117" s="88" t="s">
        <v>120</v>
      </c>
      <c r="E117" s="88" t="s">
        <v>28</v>
      </c>
      <c r="F117" s="87" t="s">
        <v>558</v>
      </c>
      <c r="G117" s="88" t="s">
        <v>129</v>
      </c>
      <c r="H117" s="87" t="s">
        <v>559</v>
      </c>
      <c r="I117" s="87" t="s">
        <v>326</v>
      </c>
      <c r="J117" s="101"/>
      <c r="K117" s="90">
        <v>2.2500000000054592</v>
      </c>
      <c r="L117" s="88" t="s">
        <v>133</v>
      </c>
      <c r="M117" s="89">
        <v>3.2000000000000001E-2</v>
      </c>
      <c r="N117" s="89">
        <v>4.3000000000082993E-2</v>
      </c>
      <c r="O117" s="90">
        <v>225894.89292200003</v>
      </c>
      <c r="P117" s="102">
        <v>101.36</v>
      </c>
      <c r="Q117" s="90"/>
      <c r="R117" s="90">
        <v>228.96706400700003</v>
      </c>
      <c r="S117" s="91">
        <v>3.9103438276016971E-4</v>
      </c>
      <c r="T117" s="91">
        <f t="shared" si="3"/>
        <v>6.8122173158904828E-3</v>
      </c>
      <c r="U117" s="91">
        <f>R117/'סכום נכסי הקרן'!$C$42</f>
        <v>1.7835396753608211E-3</v>
      </c>
    </row>
    <row r="118" spans="2:21">
      <c r="B118" s="86" t="s">
        <v>562</v>
      </c>
      <c r="C118" s="87" t="s">
        <v>563</v>
      </c>
      <c r="D118" s="88" t="s">
        <v>120</v>
      </c>
      <c r="E118" s="88" t="s">
        <v>28</v>
      </c>
      <c r="F118" s="87" t="s">
        <v>564</v>
      </c>
      <c r="G118" s="88" t="s">
        <v>129</v>
      </c>
      <c r="H118" s="87" t="s">
        <v>559</v>
      </c>
      <c r="I118" s="87" t="s">
        <v>326</v>
      </c>
      <c r="J118" s="101"/>
      <c r="K118" s="90">
        <v>0.5</v>
      </c>
      <c r="L118" s="88" t="s">
        <v>133</v>
      </c>
      <c r="M118" s="89">
        <v>3.15E-2</v>
      </c>
      <c r="N118" s="89">
        <v>4.1299999999823866E-2</v>
      </c>
      <c r="O118" s="90">
        <v>57624.022327000006</v>
      </c>
      <c r="P118" s="102">
        <v>110.56</v>
      </c>
      <c r="Q118" s="90">
        <v>1.008216421</v>
      </c>
      <c r="R118" s="90">
        <v>64.722936378</v>
      </c>
      <c r="S118" s="91">
        <v>4.2497794927716392E-4</v>
      </c>
      <c r="T118" s="91">
        <f t="shared" si="3"/>
        <v>1.9256337580325969E-3</v>
      </c>
      <c r="U118" s="91">
        <f>R118/'סכום נכסי הקרן'!$C$42</f>
        <v>5.0415951934680027E-4</v>
      </c>
    </row>
    <row r="119" spans="2:21">
      <c r="B119" s="86" t="s">
        <v>565</v>
      </c>
      <c r="C119" s="87" t="s">
        <v>566</v>
      </c>
      <c r="D119" s="88" t="s">
        <v>120</v>
      </c>
      <c r="E119" s="88" t="s">
        <v>28</v>
      </c>
      <c r="F119" s="87" t="s">
        <v>564</v>
      </c>
      <c r="G119" s="88" t="s">
        <v>129</v>
      </c>
      <c r="H119" s="87" t="s">
        <v>559</v>
      </c>
      <c r="I119" s="87" t="s">
        <v>326</v>
      </c>
      <c r="J119" s="101"/>
      <c r="K119" s="90">
        <v>2.8199999999952823</v>
      </c>
      <c r="L119" s="88" t="s">
        <v>133</v>
      </c>
      <c r="M119" s="89">
        <v>0.01</v>
      </c>
      <c r="N119" s="89">
        <v>3.6899999999901845E-2</v>
      </c>
      <c r="O119" s="90">
        <v>130651.38164800001</v>
      </c>
      <c r="P119" s="102">
        <v>100.59</v>
      </c>
      <c r="Q119" s="90"/>
      <c r="R119" s="90">
        <v>131.42222614100001</v>
      </c>
      <c r="S119" s="91">
        <v>3.5380798340518642E-4</v>
      </c>
      <c r="T119" s="91">
        <f t="shared" si="3"/>
        <v>3.9100678889922112E-3</v>
      </c>
      <c r="U119" s="91">
        <f>R119/'סכום נכסי הקרן'!$C$42</f>
        <v>1.0237138496895324E-3</v>
      </c>
    </row>
    <row r="120" spans="2:21">
      <c r="B120" s="86" t="s">
        <v>567</v>
      </c>
      <c r="C120" s="87" t="s">
        <v>568</v>
      </c>
      <c r="D120" s="88" t="s">
        <v>120</v>
      </c>
      <c r="E120" s="88" t="s">
        <v>28</v>
      </c>
      <c r="F120" s="87" t="s">
        <v>564</v>
      </c>
      <c r="G120" s="88" t="s">
        <v>129</v>
      </c>
      <c r="H120" s="87" t="s">
        <v>559</v>
      </c>
      <c r="I120" s="87" t="s">
        <v>326</v>
      </c>
      <c r="J120" s="101"/>
      <c r="K120" s="90">
        <v>3.4099999999927153</v>
      </c>
      <c r="L120" s="88" t="s">
        <v>133</v>
      </c>
      <c r="M120" s="89">
        <v>3.2300000000000002E-2</v>
      </c>
      <c r="N120" s="89">
        <v>4.1599999999927161E-2</v>
      </c>
      <c r="O120" s="90">
        <v>143770.94569000002</v>
      </c>
      <c r="P120" s="102">
        <v>100.15</v>
      </c>
      <c r="Q120" s="90">
        <v>9.7560963240000014</v>
      </c>
      <c r="R120" s="90">
        <v>153.742698432</v>
      </c>
      <c r="S120" s="91">
        <v>3.3197450665361486E-4</v>
      </c>
      <c r="T120" s="91">
        <f t="shared" si="3"/>
        <v>4.574145530460135E-3</v>
      </c>
      <c r="U120" s="91">
        <f>R120/'סכום נכסי הקרן'!$C$42</f>
        <v>1.1975792397902381E-3</v>
      </c>
    </row>
    <row r="121" spans="2:21">
      <c r="B121" s="86" t="s">
        <v>569</v>
      </c>
      <c r="C121" s="87" t="s">
        <v>570</v>
      </c>
      <c r="D121" s="88" t="s">
        <v>120</v>
      </c>
      <c r="E121" s="88" t="s">
        <v>28</v>
      </c>
      <c r="F121" s="87" t="s">
        <v>571</v>
      </c>
      <c r="G121" s="88" t="s">
        <v>572</v>
      </c>
      <c r="H121" s="87" t="s">
        <v>559</v>
      </c>
      <c r="I121" s="87" t="s">
        <v>326</v>
      </c>
      <c r="J121" s="101"/>
      <c r="K121" s="90">
        <v>4.850000000002411</v>
      </c>
      <c r="L121" s="88" t="s">
        <v>133</v>
      </c>
      <c r="M121" s="89">
        <v>0.03</v>
      </c>
      <c r="N121" s="89">
        <v>4.2499999999999989E-2</v>
      </c>
      <c r="O121" s="90">
        <v>86540.350200000015</v>
      </c>
      <c r="P121" s="102">
        <v>95.81</v>
      </c>
      <c r="Q121" s="90"/>
      <c r="R121" s="90">
        <v>82.914313208000024</v>
      </c>
      <c r="S121" s="91">
        <v>3.0913450618695175E-4</v>
      </c>
      <c r="T121" s="91">
        <f t="shared" si="3"/>
        <v>2.4668627456105939E-3</v>
      </c>
      <c r="U121" s="91">
        <f>R121/'סכום נכסי הקרן'!$C$42</f>
        <v>6.4586130718451607E-4</v>
      </c>
    </row>
    <row r="122" spans="2:21">
      <c r="B122" s="86" t="s">
        <v>573</v>
      </c>
      <c r="C122" s="87" t="s">
        <v>574</v>
      </c>
      <c r="D122" s="88" t="s">
        <v>120</v>
      </c>
      <c r="E122" s="88" t="s">
        <v>28</v>
      </c>
      <c r="F122" s="87" t="s">
        <v>575</v>
      </c>
      <c r="G122" s="88" t="s">
        <v>330</v>
      </c>
      <c r="H122" s="87" t="s">
        <v>576</v>
      </c>
      <c r="I122" s="87" t="s">
        <v>131</v>
      </c>
      <c r="J122" s="101"/>
      <c r="K122" s="90">
        <v>1.9900000000055567</v>
      </c>
      <c r="L122" s="88" t="s">
        <v>133</v>
      </c>
      <c r="M122" s="89">
        <v>2.5000000000000001E-2</v>
      </c>
      <c r="N122" s="89">
        <v>3.5000000000132286E-2</v>
      </c>
      <c r="O122" s="90">
        <v>67979.732444000008</v>
      </c>
      <c r="P122" s="102">
        <v>111.2</v>
      </c>
      <c r="Q122" s="90"/>
      <c r="R122" s="90">
        <v>75.593465041999991</v>
      </c>
      <c r="S122" s="91">
        <v>1.9112932377990727E-4</v>
      </c>
      <c r="T122" s="91">
        <f t="shared" si="3"/>
        <v>2.2490532154071327E-3</v>
      </c>
      <c r="U122" s="91">
        <f>R122/'סכום נכסי הקרן'!$C$42</f>
        <v>5.888355370460023E-4</v>
      </c>
    </row>
    <row r="123" spans="2:21">
      <c r="B123" s="86" t="s">
        <v>577</v>
      </c>
      <c r="C123" s="87" t="s">
        <v>578</v>
      </c>
      <c r="D123" s="88" t="s">
        <v>120</v>
      </c>
      <c r="E123" s="88" t="s">
        <v>28</v>
      </c>
      <c r="F123" s="87" t="s">
        <v>575</v>
      </c>
      <c r="G123" s="88" t="s">
        <v>330</v>
      </c>
      <c r="H123" s="87" t="s">
        <v>576</v>
      </c>
      <c r="I123" s="87" t="s">
        <v>131</v>
      </c>
      <c r="J123" s="101"/>
      <c r="K123" s="90">
        <v>4.9699999999993887</v>
      </c>
      <c r="L123" s="88" t="s">
        <v>133</v>
      </c>
      <c r="M123" s="89">
        <v>1.9E-2</v>
      </c>
      <c r="N123" s="89">
        <v>3.8700000000055051E-2</v>
      </c>
      <c r="O123" s="90">
        <v>80061.384950000021</v>
      </c>
      <c r="P123" s="102">
        <v>102.11</v>
      </c>
      <c r="Q123" s="90"/>
      <c r="R123" s="90">
        <v>81.750677965000008</v>
      </c>
      <c r="S123" s="91">
        <v>2.6639249238819755E-4</v>
      </c>
      <c r="T123" s="91">
        <f t="shared" si="3"/>
        <v>2.4322423246075854E-3</v>
      </c>
      <c r="U123" s="91">
        <f>R123/'סכום נכסי הקרן'!$C$42</f>
        <v>6.3679716674781459E-4</v>
      </c>
    </row>
    <row r="124" spans="2:21">
      <c r="B124" s="86" t="s">
        <v>579</v>
      </c>
      <c r="C124" s="87" t="s">
        <v>580</v>
      </c>
      <c r="D124" s="88" t="s">
        <v>120</v>
      </c>
      <c r="E124" s="88" t="s">
        <v>28</v>
      </c>
      <c r="F124" s="87" t="s">
        <v>575</v>
      </c>
      <c r="G124" s="88" t="s">
        <v>330</v>
      </c>
      <c r="H124" s="87" t="s">
        <v>576</v>
      </c>
      <c r="I124" s="87" t="s">
        <v>131</v>
      </c>
      <c r="J124" s="101"/>
      <c r="K124" s="90">
        <v>6.7100000000024185</v>
      </c>
      <c r="L124" s="88" t="s">
        <v>133</v>
      </c>
      <c r="M124" s="89">
        <v>3.9000000000000003E-3</v>
      </c>
      <c r="N124" s="89">
        <v>4.1500000000007115E-2</v>
      </c>
      <c r="O124" s="90">
        <v>83886.344754000005</v>
      </c>
      <c r="P124" s="102">
        <v>83.82</v>
      </c>
      <c r="Q124" s="90"/>
      <c r="R124" s="90">
        <v>70.313532172999999</v>
      </c>
      <c r="S124" s="91">
        <v>3.5696316916595746E-4</v>
      </c>
      <c r="T124" s="91">
        <f t="shared" si="3"/>
        <v>2.091964901099004E-3</v>
      </c>
      <c r="U124" s="91">
        <f>R124/'סכום נכסי הקרן'!$C$42</f>
        <v>5.477074831228613E-4</v>
      </c>
    </row>
    <row r="125" spans="2:21">
      <c r="B125" s="86" t="s">
        <v>581</v>
      </c>
      <c r="C125" s="87" t="s">
        <v>582</v>
      </c>
      <c r="D125" s="88" t="s">
        <v>120</v>
      </c>
      <c r="E125" s="88" t="s">
        <v>28</v>
      </c>
      <c r="F125" s="87" t="s">
        <v>583</v>
      </c>
      <c r="G125" s="88" t="s">
        <v>572</v>
      </c>
      <c r="H125" s="87" t="s">
        <v>559</v>
      </c>
      <c r="I125" s="87" t="s">
        <v>326</v>
      </c>
      <c r="J125" s="101"/>
      <c r="K125" s="90">
        <v>4.419999999984273</v>
      </c>
      <c r="L125" s="88" t="s">
        <v>133</v>
      </c>
      <c r="M125" s="89">
        <v>7.4999999999999997E-3</v>
      </c>
      <c r="N125" s="89">
        <v>4.1299999999982517E-2</v>
      </c>
      <c r="O125" s="90">
        <v>48301.177603999997</v>
      </c>
      <c r="P125" s="102">
        <v>94.79</v>
      </c>
      <c r="Q125" s="90"/>
      <c r="R125" s="90">
        <v>45.784687016000014</v>
      </c>
      <c r="S125" s="91">
        <v>9.8822861422095449E-5</v>
      </c>
      <c r="T125" s="91">
        <f t="shared" si="3"/>
        <v>1.3621838540214069E-3</v>
      </c>
      <c r="U125" s="91">
        <f>R125/'סכום נכסי הקרן'!$C$42</f>
        <v>3.5663996553896054E-4</v>
      </c>
    </row>
    <row r="126" spans="2:21">
      <c r="B126" s="86" t="s">
        <v>584</v>
      </c>
      <c r="C126" s="87" t="s">
        <v>585</v>
      </c>
      <c r="D126" s="88" t="s">
        <v>120</v>
      </c>
      <c r="E126" s="88" t="s">
        <v>28</v>
      </c>
      <c r="F126" s="87" t="s">
        <v>583</v>
      </c>
      <c r="G126" s="88" t="s">
        <v>572</v>
      </c>
      <c r="H126" s="87" t="s">
        <v>559</v>
      </c>
      <c r="I126" s="87" t="s">
        <v>326</v>
      </c>
      <c r="J126" s="101"/>
      <c r="K126" s="90">
        <v>5.0899999999928554</v>
      </c>
      <c r="L126" s="88" t="s">
        <v>133</v>
      </c>
      <c r="M126" s="89">
        <v>7.4999999999999997E-3</v>
      </c>
      <c r="N126" s="89">
        <v>4.2899999999953337E-2</v>
      </c>
      <c r="O126" s="90">
        <v>266998.05345800007</v>
      </c>
      <c r="P126" s="102">
        <v>90.28</v>
      </c>
      <c r="Q126" s="90">
        <v>1.083008057</v>
      </c>
      <c r="R126" s="90">
        <v>242.12885029700001</v>
      </c>
      <c r="S126" s="91">
        <v>2.5482773563195358E-4</v>
      </c>
      <c r="T126" s="91">
        <f t="shared" si="3"/>
        <v>7.2038061623546481E-3</v>
      </c>
      <c r="U126" s="91">
        <f>R126/'סכום נכסי הקרן'!$C$42</f>
        <v>1.8860634516455945E-3</v>
      </c>
    </row>
    <row r="127" spans="2:21">
      <c r="B127" s="86" t="s">
        <v>586</v>
      </c>
      <c r="C127" s="87" t="s">
        <v>587</v>
      </c>
      <c r="D127" s="88" t="s">
        <v>120</v>
      </c>
      <c r="E127" s="88" t="s">
        <v>28</v>
      </c>
      <c r="F127" s="87" t="s">
        <v>533</v>
      </c>
      <c r="G127" s="88" t="s">
        <v>330</v>
      </c>
      <c r="H127" s="87" t="s">
        <v>559</v>
      </c>
      <c r="I127" s="87" t="s">
        <v>326</v>
      </c>
      <c r="J127" s="101"/>
      <c r="K127" s="90">
        <v>1.7100000000445417</v>
      </c>
      <c r="L127" s="88" t="s">
        <v>133</v>
      </c>
      <c r="M127" s="89">
        <v>2.0499999999999997E-2</v>
      </c>
      <c r="N127" s="89">
        <v>3.7900000001267718E-2</v>
      </c>
      <c r="O127" s="90">
        <v>13252.017587000002</v>
      </c>
      <c r="P127" s="102">
        <v>110.12</v>
      </c>
      <c r="Q127" s="90"/>
      <c r="R127" s="90">
        <v>14.593122385000003</v>
      </c>
      <c r="S127" s="91">
        <v>3.5816592874096683E-5</v>
      </c>
      <c r="T127" s="91">
        <f t="shared" si="3"/>
        <v>4.3417389062108425E-4</v>
      </c>
      <c r="U127" s="91">
        <f>R127/'סכום נכסי הקרן'!$C$42</f>
        <v>1.1367317336194659E-4</v>
      </c>
    </row>
    <row r="128" spans="2:21">
      <c r="B128" s="86" t="s">
        <v>588</v>
      </c>
      <c r="C128" s="87" t="s">
        <v>589</v>
      </c>
      <c r="D128" s="88" t="s">
        <v>120</v>
      </c>
      <c r="E128" s="88" t="s">
        <v>28</v>
      </c>
      <c r="F128" s="87" t="s">
        <v>533</v>
      </c>
      <c r="G128" s="88" t="s">
        <v>330</v>
      </c>
      <c r="H128" s="87" t="s">
        <v>559</v>
      </c>
      <c r="I128" s="87" t="s">
        <v>326</v>
      </c>
      <c r="J128" s="101"/>
      <c r="K128" s="90">
        <v>2.5500000000135876</v>
      </c>
      <c r="L128" s="88" t="s">
        <v>133</v>
      </c>
      <c r="M128" s="89">
        <v>2.0499999999999997E-2</v>
      </c>
      <c r="N128" s="89">
        <v>3.690000000017047E-2</v>
      </c>
      <c r="O128" s="90">
        <v>74641.318765000018</v>
      </c>
      <c r="P128" s="102">
        <v>108.46</v>
      </c>
      <c r="Q128" s="90"/>
      <c r="R128" s="90">
        <v>80.955978498000007</v>
      </c>
      <c r="S128" s="91">
        <v>8.4706185965194021E-5</v>
      </c>
      <c r="T128" s="91">
        <f t="shared" si="3"/>
        <v>2.4085984634544338E-3</v>
      </c>
      <c r="U128" s="91">
        <f>R128/'סכום נכסי הקרן'!$C$42</f>
        <v>6.3060685271496637E-4</v>
      </c>
    </row>
    <row r="129" spans="2:21">
      <c r="B129" s="86" t="s">
        <v>590</v>
      </c>
      <c r="C129" s="87" t="s">
        <v>591</v>
      </c>
      <c r="D129" s="88" t="s">
        <v>120</v>
      </c>
      <c r="E129" s="88" t="s">
        <v>28</v>
      </c>
      <c r="F129" s="87" t="s">
        <v>533</v>
      </c>
      <c r="G129" s="88" t="s">
        <v>330</v>
      </c>
      <c r="H129" s="87" t="s">
        <v>559</v>
      </c>
      <c r="I129" s="87" t="s">
        <v>326</v>
      </c>
      <c r="J129" s="101"/>
      <c r="K129" s="90">
        <v>5.2699999999926597</v>
      </c>
      <c r="L129" s="88" t="s">
        <v>133</v>
      </c>
      <c r="M129" s="89">
        <v>8.3999999999999995E-3</v>
      </c>
      <c r="N129" s="89">
        <v>4.2299999999988049E-2</v>
      </c>
      <c r="O129" s="90">
        <v>188300.30120300001</v>
      </c>
      <c r="P129" s="102">
        <v>93.32</v>
      </c>
      <c r="Q129" s="90"/>
      <c r="R129" s="90">
        <v>175.72184012700004</v>
      </c>
      <c r="S129" s="91">
        <v>2.7803700636070284E-4</v>
      </c>
      <c r="T129" s="91">
        <f t="shared" si="3"/>
        <v>5.2280679200947958E-3</v>
      </c>
      <c r="U129" s="91">
        <f>R129/'סכום נכסי הקרן'!$C$42</f>
        <v>1.3687858341247465E-3</v>
      </c>
    </row>
    <row r="130" spans="2:21">
      <c r="B130" s="86" t="s">
        <v>592</v>
      </c>
      <c r="C130" s="87" t="s">
        <v>593</v>
      </c>
      <c r="D130" s="88" t="s">
        <v>120</v>
      </c>
      <c r="E130" s="88" t="s">
        <v>28</v>
      </c>
      <c r="F130" s="87" t="s">
        <v>533</v>
      </c>
      <c r="G130" s="88" t="s">
        <v>330</v>
      </c>
      <c r="H130" s="87" t="s">
        <v>559</v>
      </c>
      <c r="I130" s="87" t="s">
        <v>326</v>
      </c>
      <c r="J130" s="101"/>
      <c r="K130" s="90">
        <v>6.2499999999459197</v>
      </c>
      <c r="L130" s="88" t="s">
        <v>133</v>
      </c>
      <c r="M130" s="89">
        <v>5.0000000000000001E-3</v>
      </c>
      <c r="N130" s="89">
        <v>4.029999999960629E-2</v>
      </c>
      <c r="O130" s="90">
        <v>25291.118030000001</v>
      </c>
      <c r="P130" s="102">
        <v>88.06</v>
      </c>
      <c r="Q130" s="90">
        <v>0.84248585300000023</v>
      </c>
      <c r="R130" s="90">
        <v>23.113844397000005</v>
      </c>
      <c r="S130" s="91">
        <v>1.4831274911218838E-4</v>
      </c>
      <c r="T130" s="91">
        <f t="shared" si="3"/>
        <v>6.8768201103905423E-4</v>
      </c>
      <c r="U130" s="91">
        <f>R130/'סכום נכסי הקרן'!$C$42</f>
        <v>1.8004536465081108E-4</v>
      </c>
    </row>
    <row r="131" spans="2:21">
      <c r="B131" s="86" t="s">
        <v>594</v>
      </c>
      <c r="C131" s="87" t="s">
        <v>595</v>
      </c>
      <c r="D131" s="88" t="s">
        <v>120</v>
      </c>
      <c r="E131" s="88" t="s">
        <v>28</v>
      </c>
      <c r="F131" s="87" t="s">
        <v>533</v>
      </c>
      <c r="G131" s="88" t="s">
        <v>330</v>
      </c>
      <c r="H131" s="87" t="s">
        <v>559</v>
      </c>
      <c r="I131" s="87" t="s">
        <v>326</v>
      </c>
      <c r="J131" s="101"/>
      <c r="K131" s="90">
        <v>6.1399999999820061</v>
      </c>
      <c r="L131" s="88" t="s">
        <v>133</v>
      </c>
      <c r="M131" s="89">
        <v>9.7000000000000003E-3</v>
      </c>
      <c r="N131" s="89">
        <v>4.469999999992582E-2</v>
      </c>
      <c r="O131" s="90">
        <v>68671.130032000015</v>
      </c>
      <c r="P131" s="102">
        <v>88.66</v>
      </c>
      <c r="Q131" s="90">
        <v>2.4696016000000003</v>
      </c>
      <c r="R131" s="90">
        <v>63.353425501000004</v>
      </c>
      <c r="S131" s="91">
        <v>1.7393202636877347E-4</v>
      </c>
      <c r="T131" s="91">
        <f t="shared" si="3"/>
        <v>1.8848881348528608E-3</v>
      </c>
      <c r="U131" s="91">
        <f>R131/'סכום נכסי הקרן'!$C$42</f>
        <v>4.9349171000242662E-4</v>
      </c>
    </row>
    <row r="132" spans="2:21">
      <c r="B132" s="86" t="s">
        <v>596</v>
      </c>
      <c r="C132" s="87" t="s">
        <v>597</v>
      </c>
      <c r="D132" s="88" t="s">
        <v>120</v>
      </c>
      <c r="E132" s="88" t="s">
        <v>28</v>
      </c>
      <c r="F132" s="87" t="s">
        <v>598</v>
      </c>
      <c r="G132" s="88" t="s">
        <v>599</v>
      </c>
      <c r="H132" s="87" t="s">
        <v>576</v>
      </c>
      <c r="I132" s="87" t="s">
        <v>131</v>
      </c>
      <c r="J132" s="101"/>
      <c r="K132" s="90">
        <v>1.2900000000017984</v>
      </c>
      <c r="L132" s="88" t="s">
        <v>133</v>
      </c>
      <c r="M132" s="89">
        <v>1.8500000000000003E-2</v>
      </c>
      <c r="N132" s="89">
        <v>3.5699999999994007E-2</v>
      </c>
      <c r="O132" s="90">
        <v>106715.75438900001</v>
      </c>
      <c r="P132" s="102">
        <v>109.43</v>
      </c>
      <c r="Q132" s="90"/>
      <c r="R132" s="90">
        <v>116.77905005100001</v>
      </c>
      <c r="S132" s="91">
        <v>1.8084963799654285E-4</v>
      </c>
      <c r="T132" s="91">
        <f t="shared" si="3"/>
        <v>3.4744048028948946E-3</v>
      </c>
      <c r="U132" s="91">
        <f>R132/'סכום נכסי הקרן'!$C$42</f>
        <v>9.0965078283284468E-4</v>
      </c>
    </row>
    <row r="133" spans="2:21">
      <c r="B133" s="86" t="s">
        <v>600</v>
      </c>
      <c r="C133" s="87" t="s">
        <v>601</v>
      </c>
      <c r="D133" s="88" t="s">
        <v>120</v>
      </c>
      <c r="E133" s="88" t="s">
        <v>28</v>
      </c>
      <c r="F133" s="87" t="s">
        <v>598</v>
      </c>
      <c r="G133" s="88" t="s">
        <v>599</v>
      </c>
      <c r="H133" s="87" t="s">
        <v>576</v>
      </c>
      <c r="I133" s="87" t="s">
        <v>131</v>
      </c>
      <c r="J133" s="101"/>
      <c r="K133" s="90">
        <v>1.1399999999991246</v>
      </c>
      <c r="L133" s="88" t="s">
        <v>133</v>
      </c>
      <c r="M133" s="89">
        <v>0.01</v>
      </c>
      <c r="N133" s="89">
        <v>4.0900000000056905E-2</v>
      </c>
      <c r="O133" s="90">
        <v>171412.77545300004</v>
      </c>
      <c r="P133" s="102">
        <v>106.62</v>
      </c>
      <c r="Q133" s="90"/>
      <c r="R133" s="90">
        <v>182.76028694400003</v>
      </c>
      <c r="S133" s="91">
        <v>2.2258878201271171E-4</v>
      </c>
      <c r="T133" s="91">
        <f t="shared" si="3"/>
        <v>5.4374754586492303E-3</v>
      </c>
      <c r="U133" s="91">
        <f>R133/'סכום נכסי הקרן'!$C$42</f>
        <v>1.4236118380545203E-3</v>
      </c>
    </row>
    <row r="134" spans="2:21">
      <c r="B134" s="86" t="s">
        <v>602</v>
      </c>
      <c r="C134" s="87" t="s">
        <v>603</v>
      </c>
      <c r="D134" s="88" t="s">
        <v>120</v>
      </c>
      <c r="E134" s="88" t="s">
        <v>28</v>
      </c>
      <c r="F134" s="87" t="s">
        <v>598</v>
      </c>
      <c r="G134" s="88" t="s">
        <v>599</v>
      </c>
      <c r="H134" s="87" t="s">
        <v>576</v>
      </c>
      <c r="I134" s="87" t="s">
        <v>131</v>
      </c>
      <c r="J134" s="101"/>
      <c r="K134" s="90">
        <v>3.9099999999951045</v>
      </c>
      <c r="L134" s="88" t="s">
        <v>133</v>
      </c>
      <c r="M134" s="89">
        <v>0.01</v>
      </c>
      <c r="N134" s="89">
        <v>4.7099999999921149E-2</v>
      </c>
      <c r="O134" s="90">
        <v>284059.99392100004</v>
      </c>
      <c r="P134" s="102">
        <v>94.21</v>
      </c>
      <c r="Q134" s="90"/>
      <c r="R134" s="90">
        <v>267.61289684100007</v>
      </c>
      <c r="S134" s="91">
        <v>2.3990378336280827E-4</v>
      </c>
      <c r="T134" s="91">
        <f t="shared" si="3"/>
        <v>7.9620063161579425E-3</v>
      </c>
      <c r="U134" s="91">
        <f>R134/'סכום נכסי הקרן'!$C$42</f>
        <v>2.0845715134800965E-3</v>
      </c>
    </row>
    <row r="135" spans="2:21">
      <c r="B135" s="86" t="s">
        <v>604</v>
      </c>
      <c r="C135" s="87" t="s">
        <v>605</v>
      </c>
      <c r="D135" s="88" t="s">
        <v>120</v>
      </c>
      <c r="E135" s="88" t="s">
        <v>28</v>
      </c>
      <c r="F135" s="87" t="s">
        <v>598</v>
      </c>
      <c r="G135" s="88" t="s">
        <v>599</v>
      </c>
      <c r="H135" s="87" t="s">
        <v>576</v>
      </c>
      <c r="I135" s="87" t="s">
        <v>131</v>
      </c>
      <c r="J135" s="101"/>
      <c r="K135" s="90">
        <v>2.5899999999963215</v>
      </c>
      <c r="L135" s="88" t="s">
        <v>133</v>
      </c>
      <c r="M135" s="89">
        <v>3.5400000000000001E-2</v>
      </c>
      <c r="N135" s="89">
        <v>4.5899999999963213E-2</v>
      </c>
      <c r="O135" s="90">
        <v>275662.84999999998</v>
      </c>
      <c r="P135" s="102">
        <v>100.73</v>
      </c>
      <c r="Q135" s="90">
        <v>5.0422505440000016</v>
      </c>
      <c r="R135" s="90">
        <v>282.71743865600007</v>
      </c>
      <c r="S135" s="91">
        <v>2.4678637612913042E-4</v>
      </c>
      <c r="T135" s="91">
        <f t="shared" si="3"/>
        <v>8.4113959335991167E-3</v>
      </c>
      <c r="U135" s="91">
        <f>R135/'סכום נכסי הקרן'!$C$42</f>
        <v>2.202228390123173E-3</v>
      </c>
    </row>
    <row r="136" spans="2:21">
      <c r="B136" s="86" t="s">
        <v>606</v>
      </c>
      <c r="C136" s="87" t="s">
        <v>607</v>
      </c>
      <c r="D136" s="88" t="s">
        <v>120</v>
      </c>
      <c r="E136" s="88" t="s">
        <v>28</v>
      </c>
      <c r="F136" s="87" t="s">
        <v>608</v>
      </c>
      <c r="G136" s="88" t="s">
        <v>330</v>
      </c>
      <c r="H136" s="87" t="s">
        <v>576</v>
      </c>
      <c r="I136" s="87" t="s">
        <v>131</v>
      </c>
      <c r="J136" s="101"/>
      <c r="K136" s="90">
        <v>3.5000000000030367</v>
      </c>
      <c r="L136" s="88" t="s">
        <v>133</v>
      </c>
      <c r="M136" s="89">
        <v>2.75E-2</v>
      </c>
      <c r="N136" s="89">
        <v>3.0099999999987248E-2</v>
      </c>
      <c r="O136" s="90">
        <v>149016.77723200002</v>
      </c>
      <c r="P136" s="102">
        <v>110.48</v>
      </c>
      <c r="Q136" s="90"/>
      <c r="R136" s="90">
        <v>164.63372992100003</v>
      </c>
      <c r="S136" s="91">
        <v>2.9174778198268875E-4</v>
      </c>
      <c r="T136" s="91">
        <f t="shared" si="3"/>
        <v>4.8981749869194549E-3</v>
      </c>
      <c r="U136" s="91">
        <f>R136/'סכום נכסי הקרן'!$C$42</f>
        <v>1.2824149643101705E-3</v>
      </c>
    </row>
    <row r="137" spans="2:21">
      <c r="B137" s="86" t="s">
        <v>609</v>
      </c>
      <c r="C137" s="87" t="s">
        <v>610</v>
      </c>
      <c r="D137" s="88" t="s">
        <v>120</v>
      </c>
      <c r="E137" s="88" t="s">
        <v>28</v>
      </c>
      <c r="F137" s="87" t="s">
        <v>608</v>
      </c>
      <c r="G137" s="88" t="s">
        <v>330</v>
      </c>
      <c r="H137" s="87" t="s">
        <v>576</v>
      </c>
      <c r="I137" s="87" t="s">
        <v>131</v>
      </c>
      <c r="J137" s="101"/>
      <c r="K137" s="90">
        <v>5.1499999999973012</v>
      </c>
      <c r="L137" s="88" t="s">
        <v>133</v>
      </c>
      <c r="M137" s="89">
        <v>8.5000000000000006E-3</v>
      </c>
      <c r="N137" s="89">
        <v>3.41999999999964E-2</v>
      </c>
      <c r="O137" s="90">
        <v>114643.90920900002</v>
      </c>
      <c r="P137" s="102">
        <v>96.94</v>
      </c>
      <c r="Q137" s="90"/>
      <c r="R137" s="90">
        <v>111.13580176200001</v>
      </c>
      <c r="S137" s="91">
        <v>1.8246392578345088E-4</v>
      </c>
      <c r="T137" s="91">
        <f t="shared" si="3"/>
        <v>3.3065071453041947E-3</v>
      </c>
      <c r="U137" s="91">
        <f>R137/'סכום נכסי הקרן'!$C$42</f>
        <v>8.656926822868384E-4</v>
      </c>
    </row>
    <row r="138" spans="2:21">
      <c r="B138" s="86" t="s">
        <v>611</v>
      </c>
      <c r="C138" s="87" t="s">
        <v>612</v>
      </c>
      <c r="D138" s="88" t="s">
        <v>120</v>
      </c>
      <c r="E138" s="88" t="s">
        <v>28</v>
      </c>
      <c r="F138" s="87" t="s">
        <v>608</v>
      </c>
      <c r="G138" s="88" t="s">
        <v>330</v>
      </c>
      <c r="H138" s="87" t="s">
        <v>576</v>
      </c>
      <c r="I138" s="87" t="s">
        <v>131</v>
      </c>
      <c r="J138" s="101"/>
      <c r="K138" s="90">
        <v>6.4799999999759379</v>
      </c>
      <c r="L138" s="88" t="s">
        <v>133</v>
      </c>
      <c r="M138" s="89">
        <v>3.1800000000000002E-2</v>
      </c>
      <c r="N138" s="89">
        <v>3.6399999999879688E-2</v>
      </c>
      <c r="O138" s="90">
        <v>114538.80340999999</v>
      </c>
      <c r="P138" s="102">
        <v>101.6</v>
      </c>
      <c r="Q138" s="90"/>
      <c r="R138" s="90">
        <v>116.37143161000003</v>
      </c>
      <c r="S138" s="91">
        <v>3.3232500358325182E-4</v>
      </c>
      <c r="T138" s="91">
        <f t="shared" si="3"/>
        <v>3.4622773582159011E-3</v>
      </c>
      <c r="U138" s="91">
        <f>R138/'סכום נכסי הקרן'!$C$42</f>
        <v>9.0647563768659798E-4</v>
      </c>
    </row>
    <row r="139" spans="2:21">
      <c r="B139" s="86" t="s">
        <v>613</v>
      </c>
      <c r="C139" s="87" t="s">
        <v>614</v>
      </c>
      <c r="D139" s="88" t="s">
        <v>120</v>
      </c>
      <c r="E139" s="88" t="s">
        <v>28</v>
      </c>
      <c r="F139" s="87" t="s">
        <v>615</v>
      </c>
      <c r="G139" s="88" t="s">
        <v>156</v>
      </c>
      <c r="H139" s="87" t="s">
        <v>559</v>
      </c>
      <c r="I139" s="87" t="s">
        <v>326</v>
      </c>
      <c r="J139" s="101"/>
      <c r="K139" s="90">
        <v>0.75999999999878121</v>
      </c>
      <c r="L139" s="88" t="s">
        <v>133</v>
      </c>
      <c r="M139" s="89">
        <v>1.9799999999999998E-2</v>
      </c>
      <c r="N139" s="89">
        <v>3.5200000000280326E-2</v>
      </c>
      <c r="O139" s="90">
        <v>29659.146915000005</v>
      </c>
      <c r="P139" s="102">
        <v>110.65</v>
      </c>
      <c r="Q139" s="90"/>
      <c r="R139" s="90">
        <v>32.817845279000011</v>
      </c>
      <c r="S139" s="91">
        <v>1.9520329016513717E-4</v>
      </c>
      <c r="T139" s="91">
        <f t="shared" ref="T139:T166" si="4">IFERROR(R139/$R$11,0)</f>
        <v>9.7639498872634277E-4</v>
      </c>
      <c r="U139" s="91">
        <f>R139/'סכום נכסי הקרן'!$C$42</f>
        <v>2.5563471047154572E-4</v>
      </c>
    </row>
    <row r="140" spans="2:21">
      <c r="B140" s="86" t="s">
        <v>616</v>
      </c>
      <c r="C140" s="87" t="s">
        <v>617</v>
      </c>
      <c r="D140" s="88" t="s">
        <v>120</v>
      </c>
      <c r="E140" s="88" t="s">
        <v>28</v>
      </c>
      <c r="F140" s="87" t="s">
        <v>618</v>
      </c>
      <c r="G140" s="88" t="s">
        <v>341</v>
      </c>
      <c r="H140" s="87" t="s">
        <v>559</v>
      </c>
      <c r="I140" s="87" t="s">
        <v>326</v>
      </c>
      <c r="J140" s="101"/>
      <c r="K140" s="90">
        <v>2.5500000005644625</v>
      </c>
      <c r="L140" s="88" t="s">
        <v>133</v>
      </c>
      <c r="M140" s="89">
        <v>1.9400000000000001E-2</v>
      </c>
      <c r="N140" s="89">
        <v>2.9900000005370946E-2</v>
      </c>
      <c r="O140" s="90">
        <v>2657.6381310000002</v>
      </c>
      <c r="P140" s="102">
        <v>109.99</v>
      </c>
      <c r="Q140" s="90"/>
      <c r="R140" s="90">
        <v>2.9231359570000004</v>
      </c>
      <c r="S140" s="91">
        <v>7.3527838188820202E-6</v>
      </c>
      <c r="T140" s="91">
        <f t="shared" si="4"/>
        <v>8.6969003464920679E-5</v>
      </c>
      <c r="U140" s="91">
        <f>R140/'סכום נכסי הקרן'!$C$42</f>
        <v>2.2769776860238443E-5</v>
      </c>
    </row>
    <row r="141" spans="2:21">
      <c r="B141" s="86" t="s">
        <v>619</v>
      </c>
      <c r="C141" s="87" t="s">
        <v>620</v>
      </c>
      <c r="D141" s="88" t="s">
        <v>120</v>
      </c>
      <c r="E141" s="88" t="s">
        <v>28</v>
      </c>
      <c r="F141" s="87" t="s">
        <v>618</v>
      </c>
      <c r="G141" s="88" t="s">
        <v>341</v>
      </c>
      <c r="H141" s="87" t="s">
        <v>559</v>
      </c>
      <c r="I141" s="87" t="s">
        <v>326</v>
      </c>
      <c r="J141" s="101"/>
      <c r="K141" s="90">
        <v>3.5199999999981437</v>
      </c>
      <c r="L141" s="88" t="s">
        <v>133</v>
      </c>
      <c r="M141" s="89">
        <v>1.23E-2</v>
      </c>
      <c r="N141" s="89">
        <v>2.9299999999987628E-2</v>
      </c>
      <c r="O141" s="90">
        <v>183009.68106300003</v>
      </c>
      <c r="P141" s="102">
        <v>105.97</v>
      </c>
      <c r="Q141" s="90"/>
      <c r="R141" s="90">
        <v>193.93535136800003</v>
      </c>
      <c r="S141" s="91">
        <v>1.4391259846479443E-4</v>
      </c>
      <c r="T141" s="91">
        <f t="shared" si="4"/>
        <v>5.7699554496274839E-3</v>
      </c>
      <c r="U141" s="91">
        <f>R141/'סכום נכסי הקרן'!$C$42</f>
        <v>1.510660038027543E-3</v>
      </c>
    </row>
    <row r="142" spans="2:21">
      <c r="B142" s="86" t="s">
        <v>621</v>
      </c>
      <c r="C142" s="87" t="s">
        <v>622</v>
      </c>
      <c r="D142" s="88" t="s">
        <v>120</v>
      </c>
      <c r="E142" s="88" t="s">
        <v>28</v>
      </c>
      <c r="F142" s="87" t="s">
        <v>623</v>
      </c>
      <c r="G142" s="88" t="s">
        <v>624</v>
      </c>
      <c r="H142" s="87" t="s">
        <v>625</v>
      </c>
      <c r="I142" s="87" t="s">
        <v>131</v>
      </c>
      <c r="J142" s="101"/>
      <c r="K142" s="90">
        <v>2.409999999997142</v>
      </c>
      <c r="L142" s="88" t="s">
        <v>133</v>
      </c>
      <c r="M142" s="89">
        <v>2.5699999999999997E-2</v>
      </c>
      <c r="N142" s="89">
        <v>4.0799999999941841E-2</v>
      </c>
      <c r="O142" s="90">
        <v>181767.74204500002</v>
      </c>
      <c r="P142" s="102">
        <v>109.71</v>
      </c>
      <c r="Q142" s="90"/>
      <c r="R142" s="90">
        <v>199.41737167699998</v>
      </c>
      <c r="S142" s="91">
        <v>1.4173874912382033E-4</v>
      </c>
      <c r="T142" s="91">
        <f t="shared" si="4"/>
        <v>5.9330562599426784E-3</v>
      </c>
      <c r="U142" s="91">
        <f>R142/'סכום נכסי הקרן'!$C$42</f>
        <v>1.5533622527091108E-3</v>
      </c>
    </row>
    <row r="143" spans="2:21">
      <c r="B143" s="86" t="s">
        <v>626</v>
      </c>
      <c r="C143" s="87" t="s">
        <v>627</v>
      </c>
      <c r="D143" s="88" t="s">
        <v>120</v>
      </c>
      <c r="E143" s="88" t="s">
        <v>28</v>
      </c>
      <c r="F143" s="87" t="s">
        <v>623</v>
      </c>
      <c r="G143" s="88" t="s">
        <v>624</v>
      </c>
      <c r="H143" s="87" t="s">
        <v>625</v>
      </c>
      <c r="I143" s="87" t="s">
        <v>131</v>
      </c>
      <c r="J143" s="101"/>
      <c r="K143" s="90">
        <v>4.2700000000157114</v>
      </c>
      <c r="L143" s="88" t="s">
        <v>133</v>
      </c>
      <c r="M143" s="89">
        <v>0.04</v>
      </c>
      <c r="N143" s="89">
        <v>4.2700000000157112E-2</v>
      </c>
      <c r="O143" s="90">
        <v>97678.061258000031</v>
      </c>
      <c r="P143" s="102">
        <v>99.7</v>
      </c>
      <c r="Q143" s="90"/>
      <c r="R143" s="90">
        <v>97.385024161000004</v>
      </c>
      <c r="S143" s="91">
        <v>3.0861069119045596E-4</v>
      </c>
      <c r="T143" s="91">
        <f t="shared" si="4"/>
        <v>2.8973946570660285E-3</v>
      </c>
      <c r="U143" s="91">
        <f>R143/'סכום נכסי הקרן'!$C$42</f>
        <v>7.585809563064737E-4</v>
      </c>
    </row>
    <row r="144" spans="2:21">
      <c r="B144" s="86" t="s">
        <v>628</v>
      </c>
      <c r="C144" s="87" t="s">
        <v>629</v>
      </c>
      <c r="D144" s="88" t="s">
        <v>120</v>
      </c>
      <c r="E144" s="88" t="s">
        <v>28</v>
      </c>
      <c r="F144" s="87" t="s">
        <v>623</v>
      </c>
      <c r="G144" s="88" t="s">
        <v>624</v>
      </c>
      <c r="H144" s="87" t="s">
        <v>625</v>
      </c>
      <c r="I144" s="87" t="s">
        <v>131</v>
      </c>
      <c r="J144" s="101"/>
      <c r="K144" s="90">
        <v>1.2400000000028017</v>
      </c>
      <c r="L144" s="88" t="s">
        <v>133</v>
      </c>
      <c r="M144" s="89">
        <v>1.2199999999999999E-2</v>
      </c>
      <c r="N144" s="89">
        <v>3.8199999999453643E-2</v>
      </c>
      <c r="O144" s="90">
        <v>26391.361915000005</v>
      </c>
      <c r="P144" s="102">
        <v>108.19</v>
      </c>
      <c r="Q144" s="90"/>
      <c r="R144" s="90">
        <v>28.552813158000003</v>
      </c>
      <c r="S144" s="91">
        <v>5.7372525902173927E-5</v>
      </c>
      <c r="T144" s="91">
        <f t="shared" si="4"/>
        <v>8.4950195372364423E-4</v>
      </c>
      <c r="U144" s="91">
        <f>R144/'סכום נכסי הקרן'!$C$42</f>
        <v>2.2241222916192266E-4</v>
      </c>
    </row>
    <row r="145" spans="2:21">
      <c r="B145" s="86" t="s">
        <v>630</v>
      </c>
      <c r="C145" s="87" t="s">
        <v>631</v>
      </c>
      <c r="D145" s="88" t="s">
        <v>120</v>
      </c>
      <c r="E145" s="88" t="s">
        <v>28</v>
      </c>
      <c r="F145" s="87" t="s">
        <v>623</v>
      </c>
      <c r="G145" s="88" t="s">
        <v>624</v>
      </c>
      <c r="H145" s="87" t="s">
        <v>625</v>
      </c>
      <c r="I145" s="87" t="s">
        <v>131</v>
      </c>
      <c r="J145" s="101"/>
      <c r="K145" s="90">
        <v>5.0900000000057783</v>
      </c>
      <c r="L145" s="88" t="s">
        <v>133</v>
      </c>
      <c r="M145" s="89">
        <v>1.09E-2</v>
      </c>
      <c r="N145" s="89">
        <v>4.3800000000176392E-2</v>
      </c>
      <c r="O145" s="90">
        <v>70338.488500000021</v>
      </c>
      <c r="P145" s="102">
        <v>93.49</v>
      </c>
      <c r="Q145" s="90"/>
      <c r="R145" s="90">
        <v>65.759451618000014</v>
      </c>
      <c r="S145" s="91">
        <v>1.2589760531666599E-4</v>
      </c>
      <c r="T145" s="91">
        <f t="shared" si="4"/>
        <v>1.9564721106870931E-3</v>
      </c>
      <c r="U145" s="91">
        <f>R145/'סכום נכסי הקרן'!$C$42</f>
        <v>5.1223345811469078E-4</v>
      </c>
    </row>
    <row r="146" spans="2:21">
      <c r="B146" s="86" t="s">
        <v>632</v>
      </c>
      <c r="C146" s="87" t="s">
        <v>633</v>
      </c>
      <c r="D146" s="88" t="s">
        <v>120</v>
      </c>
      <c r="E146" s="88" t="s">
        <v>28</v>
      </c>
      <c r="F146" s="87" t="s">
        <v>623</v>
      </c>
      <c r="G146" s="88" t="s">
        <v>624</v>
      </c>
      <c r="H146" s="87" t="s">
        <v>625</v>
      </c>
      <c r="I146" s="87" t="s">
        <v>131</v>
      </c>
      <c r="J146" s="101"/>
      <c r="K146" s="90">
        <v>6.0499999999833154</v>
      </c>
      <c r="L146" s="88" t="s">
        <v>133</v>
      </c>
      <c r="M146" s="89">
        <v>1.54E-2</v>
      </c>
      <c r="N146" s="89">
        <v>4.5699999999822029E-2</v>
      </c>
      <c r="O146" s="90">
        <v>78776.88758900002</v>
      </c>
      <c r="P146" s="102">
        <v>90.46</v>
      </c>
      <c r="Q146" s="90">
        <v>0.65611788300000007</v>
      </c>
      <c r="R146" s="90">
        <v>71.917688104000007</v>
      </c>
      <c r="S146" s="91">
        <v>2.250768216828572E-4</v>
      </c>
      <c r="T146" s="91">
        <f t="shared" si="4"/>
        <v>2.1396916728857645E-3</v>
      </c>
      <c r="U146" s="91">
        <f>R146/'סכום נכסי הקרן'!$C$42</f>
        <v>5.6020306086375599E-4</v>
      </c>
    </row>
    <row r="147" spans="2:21">
      <c r="B147" s="86" t="s">
        <v>634</v>
      </c>
      <c r="C147" s="87" t="s">
        <v>635</v>
      </c>
      <c r="D147" s="88" t="s">
        <v>120</v>
      </c>
      <c r="E147" s="88" t="s">
        <v>28</v>
      </c>
      <c r="F147" s="87" t="s">
        <v>636</v>
      </c>
      <c r="G147" s="88" t="s">
        <v>637</v>
      </c>
      <c r="H147" s="87" t="s">
        <v>638</v>
      </c>
      <c r="I147" s="87" t="s">
        <v>326</v>
      </c>
      <c r="J147" s="101"/>
      <c r="K147" s="90">
        <v>4.2200000000004554</v>
      </c>
      <c r="L147" s="88" t="s">
        <v>133</v>
      </c>
      <c r="M147" s="89">
        <v>7.4999999999999997E-3</v>
      </c>
      <c r="N147" s="89">
        <v>4.1100000000002274E-2</v>
      </c>
      <c r="O147" s="90">
        <v>370550.09345100005</v>
      </c>
      <c r="P147" s="102">
        <v>94.68</v>
      </c>
      <c r="Q147" s="90"/>
      <c r="R147" s="90">
        <v>350.83683817200006</v>
      </c>
      <c r="S147" s="91">
        <v>2.4077970462565933E-4</v>
      </c>
      <c r="T147" s="91">
        <f t="shared" si="4"/>
        <v>1.0438081103116642E-2</v>
      </c>
      <c r="U147" s="91">
        <f>R147/'סכום נכסי הקרן'!$C$42</f>
        <v>2.732844669916263E-3</v>
      </c>
    </row>
    <row r="148" spans="2:21">
      <c r="B148" s="86" t="s">
        <v>639</v>
      </c>
      <c r="C148" s="87" t="s">
        <v>640</v>
      </c>
      <c r="D148" s="88" t="s">
        <v>120</v>
      </c>
      <c r="E148" s="88" t="s">
        <v>28</v>
      </c>
      <c r="F148" s="87" t="s">
        <v>636</v>
      </c>
      <c r="G148" s="88" t="s">
        <v>637</v>
      </c>
      <c r="H148" s="87" t="s">
        <v>638</v>
      </c>
      <c r="I148" s="87" t="s">
        <v>326</v>
      </c>
      <c r="J148" s="101"/>
      <c r="K148" s="90">
        <v>6.2599999999921563</v>
      </c>
      <c r="L148" s="88" t="s">
        <v>133</v>
      </c>
      <c r="M148" s="89">
        <v>4.0800000000000003E-2</v>
      </c>
      <c r="N148" s="89">
        <v>4.369999999998761E-2</v>
      </c>
      <c r="O148" s="90">
        <v>97716.255680000017</v>
      </c>
      <c r="P148" s="102">
        <v>99.17</v>
      </c>
      <c r="Q148" s="90"/>
      <c r="R148" s="90">
        <v>96.905211576000028</v>
      </c>
      <c r="S148" s="91">
        <v>2.7918930194285716E-4</v>
      </c>
      <c r="T148" s="91">
        <f t="shared" si="4"/>
        <v>2.8831192956113388E-3</v>
      </c>
      <c r="U148" s="91">
        <f>R148/'סכום נכסי הקרן'!$C$42</f>
        <v>7.548434546452797E-4</v>
      </c>
    </row>
    <row r="149" spans="2:21">
      <c r="B149" s="86" t="s">
        <v>641</v>
      </c>
      <c r="C149" s="87" t="s">
        <v>642</v>
      </c>
      <c r="D149" s="88" t="s">
        <v>120</v>
      </c>
      <c r="E149" s="88" t="s">
        <v>28</v>
      </c>
      <c r="F149" s="87" t="s">
        <v>643</v>
      </c>
      <c r="G149" s="88" t="s">
        <v>624</v>
      </c>
      <c r="H149" s="87" t="s">
        <v>625</v>
      </c>
      <c r="I149" s="87" t="s">
        <v>131</v>
      </c>
      <c r="J149" s="101"/>
      <c r="K149" s="90">
        <v>3.3200000000058072</v>
      </c>
      <c r="L149" s="88" t="s">
        <v>133</v>
      </c>
      <c r="M149" s="89">
        <v>1.3300000000000001E-2</v>
      </c>
      <c r="N149" s="89">
        <v>3.6400000000012443E-2</v>
      </c>
      <c r="O149" s="90">
        <v>92651.173120000021</v>
      </c>
      <c r="P149" s="102">
        <v>103.34</v>
      </c>
      <c r="Q149" s="90">
        <v>0.68647480099999991</v>
      </c>
      <c r="R149" s="90">
        <v>96.432197192000018</v>
      </c>
      <c r="S149" s="91">
        <v>2.8247308878048789E-4</v>
      </c>
      <c r="T149" s="91">
        <f t="shared" si="4"/>
        <v>2.8690461939129578E-3</v>
      </c>
      <c r="U149" s="91">
        <f>R149/'סכום נכסי הקרן'!$C$42</f>
        <v>7.5115890759245728E-4</v>
      </c>
    </row>
    <row r="150" spans="2:21">
      <c r="B150" s="86" t="s">
        <v>644</v>
      </c>
      <c r="C150" s="87" t="s">
        <v>645</v>
      </c>
      <c r="D150" s="88" t="s">
        <v>120</v>
      </c>
      <c r="E150" s="88" t="s">
        <v>28</v>
      </c>
      <c r="F150" s="87" t="s">
        <v>646</v>
      </c>
      <c r="G150" s="88" t="s">
        <v>330</v>
      </c>
      <c r="H150" s="87" t="s">
        <v>638</v>
      </c>
      <c r="I150" s="87" t="s">
        <v>326</v>
      </c>
      <c r="J150" s="101"/>
      <c r="K150" s="90">
        <v>3.5199999999466782</v>
      </c>
      <c r="L150" s="88" t="s">
        <v>133</v>
      </c>
      <c r="M150" s="89">
        <v>1.8000000000000002E-2</v>
      </c>
      <c r="N150" s="89">
        <v>3.3199999999466781E-2</v>
      </c>
      <c r="O150" s="90">
        <v>10504.979504000003</v>
      </c>
      <c r="P150" s="102">
        <v>106.61</v>
      </c>
      <c r="Q150" s="90">
        <v>5.3090193000000008E-2</v>
      </c>
      <c r="R150" s="90">
        <v>11.252448855000003</v>
      </c>
      <c r="S150" s="91">
        <v>1.2535505311733552E-5</v>
      </c>
      <c r="T150" s="91">
        <f t="shared" si="4"/>
        <v>3.3478232892858147E-4</v>
      </c>
      <c r="U150" s="91">
        <f>R150/'סכום נכסי הקרן'!$C$42</f>
        <v>8.7650986245110728E-5</v>
      </c>
    </row>
    <row r="151" spans="2:21">
      <c r="B151" s="86" t="s">
        <v>647</v>
      </c>
      <c r="C151" s="87" t="s">
        <v>648</v>
      </c>
      <c r="D151" s="88" t="s">
        <v>120</v>
      </c>
      <c r="E151" s="88" t="s">
        <v>28</v>
      </c>
      <c r="F151" s="87" t="s">
        <v>649</v>
      </c>
      <c r="G151" s="88" t="s">
        <v>330</v>
      </c>
      <c r="H151" s="87" t="s">
        <v>638</v>
      </c>
      <c r="I151" s="87" t="s">
        <v>326</v>
      </c>
      <c r="J151" s="101"/>
      <c r="K151" s="90">
        <v>4.7399999999965861</v>
      </c>
      <c r="L151" s="88" t="s">
        <v>133</v>
      </c>
      <c r="M151" s="89">
        <v>3.6200000000000003E-2</v>
      </c>
      <c r="N151" s="89">
        <v>4.5099999999973175E-2</v>
      </c>
      <c r="O151" s="90">
        <v>288282.01902800007</v>
      </c>
      <c r="P151" s="102">
        <v>99.56</v>
      </c>
      <c r="Q151" s="90"/>
      <c r="R151" s="90">
        <v>287.01356522700002</v>
      </c>
      <c r="S151" s="91">
        <v>1.6221138086276195E-4</v>
      </c>
      <c r="T151" s="91">
        <f t="shared" si="4"/>
        <v>8.5392140892152826E-3</v>
      </c>
      <c r="U151" s="91">
        <f>R151/'סכום נכסי הקרן'!$C$42</f>
        <v>2.235693081750245E-3</v>
      </c>
    </row>
    <row r="152" spans="2:21">
      <c r="B152" s="86" t="s">
        <v>650</v>
      </c>
      <c r="C152" s="87" t="s">
        <v>651</v>
      </c>
      <c r="D152" s="88" t="s">
        <v>120</v>
      </c>
      <c r="E152" s="88" t="s">
        <v>28</v>
      </c>
      <c r="F152" s="87" t="s">
        <v>652</v>
      </c>
      <c r="G152" s="88" t="s">
        <v>341</v>
      </c>
      <c r="H152" s="87" t="s">
        <v>653</v>
      </c>
      <c r="I152" s="87" t="s">
        <v>326</v>
      </c>
      <c r="J152" s="101"/>
      <c r="K152" s="90">
        <v>3.5699999999980854</v>
      </c>
      <c r="L152" s="88" t="s">
        <v>133</v>
      </c>
      <c r="M152" s="89">
        <v>2.75E-2</v>
      </c>
      <c r="N152" s="89">
        <v>3.9599999999990428E-2</v>
      </c>
      <c r="O152" s="90">
        <v>190688.20796600005</v>
      </c>
      <c r="P152" s="102">
        <v>106.24</v>
      </c>
      <c r="Q152" s="90">
        <v>6.3570949700000012</v>
      </c>
      <c r="R152" s="90">
        <v>208.94424712000006</v>
      </c>
      <c r="S152" s="91">
        <v>2.1803893875107095E-4</v>
      </c>
      <c r="T152" s="91">
        <f t="shared" si="4"/>
        <v>6.2164994099022418E-3</v>
      </c>
      <c r="U152" s="91">
        <f>R152/'סכום נכסי הקרן'!$C$42</f>
        <v>1.6275718793578233E-3</v>
      </c>
    </row>
    <row r="153" spans="2:21">
      <c r="B153" s="86" t="s">
        <v>654</v>
      </c>
      <c r="C153" s="87" t="s">
        <v>655</v>
      </c>
      <c r="D153" s="88" t="s">
        <v>120</v>
      </c>
      <c r="E153" s="88" t="s">
        <v>28</v>
      </c>
      <c r="F153" s="87" t="s">
        <v>643</v>
      </c>
      <c r="G153" s="88" t="s">
        <v>624</v>
      </c>
      <c r="H153" s="87" t="s">
        <v>656</v>
      </c>
      <c r="I153" s="87" t="s">
        <v>131</v>
      </c>
      <c r="J153" s="101"/>
      <c r="K153" s="90">
        <v>2.4000000000055333</v>
      </c>
      <c r="L153" s="88" t="s">
        <v>133</v>
      </c>
      <c r="M153" s="89">
        <v>0.04</v>
      </c>
      <c r="N153" s="89">
        <v>7.3700000000044258E-2</v>
      </c>
      <c r="O153" s="90">
        <v>139097.87935600002</v>
      </c>
      <c r="P153" s="102">
        <v>103.93</v>
      </c>
      <c r="Q153" s="90"/>
      <c r="R153" s="90">
        <v>144.56443072800005</v>
      </c>
      <c r="S153" s="91">
        <v>5.3591894635203127E-5</v>
      </c>
      <c r="T153" s="91">
        <f t="shared" si="4"/>
        <v>4.301074141550002E-3</v>
      </c>
      <c r="U153" s="91">
        <f>R153/'סכום נכסי הקרן'!$C$42</f>
        <v>1.1260850942363329E-3</v>
      </c>
    </row>
    <row r="154" spans="2:21">
      <c r="B154" s="86" t="s">
        <v>657</v>
      </c>
      <c r="C154" s="87" t="s">
        <v>658</v>
      </c>
      <c r="D154" s="88" t="s">
        <v>120</v>
      </c>
      <c r="E154" s="88" t="s">
        <v>28</v>
      </c>
      <c r="F154" s="87" t="s">
        <v>643</v>
      </c>
      <c r="G154" s="88" t="s">
        <v>624</v>
      </c>
      <c r="H154" s="87" t="s">
        <v>656</v>
      </c>
      <c r="I154" s="87" t="s">
        <v>131</v>
      </c>
      <c r="J154" s="101"/>
      <c r="K154" s="90">
        <v>3.0800000000058922</v>
      </c>
      <c r="L154" s="88" t="s">
        <v>133</v>
      </c>
      <c r="M154" s="89">
        <v>3.2799999999999996E-2</v>
      </c>
      <c r="N154" s="89">
        <v>7.6600000000044188E-2</v>
      </c>
      <c r="O154" s="90">
        <v>135926.55421100004</v>
      </c>
      <c r="P154" s="102">
        <v>99.89</v>
      </c>
      <c r="Q154" s="90"/>
      <c r="R154" s="90">
        <v>135.77704119000001</v>
      </c>
      <c r="S154" s="91">
        <v>9.68020098858559E-5</v>
      </c>
      <c r="T154" s="91">
        <f t="shared" si="4"/>
        <v>4.0396321414446568E-3</v>
      </c>
      <c r="U154" s="91">
        <f>R154/'סכום נכסי הקרן'!$C$42</f>
        <v>1.0576356954031692E-3</v>
      </c>
    </row>
    <row r="155" spans="2:21">
      <c r="B155" s="86" t="s">
        <v>659</v>
      </c>
      <c r="C155" s="87" t="s">
        <v>660</v>
      </c>
      <c r="D155" s="88" t="s">
        <v>120</v>
      </c>
      <c r="E155" s="88" t="s">
        <v>28</v>
      </c>
      <c r="F155" s="87" t="s">
        <v>643</v>
      </c>
      <c r="G155" s="88" t="s">
        <v>624</v>
      </c>
      <c r="H155" s="87" t="s">
        <v>656</v>
      </c>
      <c r="I155" s="87" t="s">
        <v>131</v>
      </c>
      <c r="J155" s="101"/>
      <c r="K155" s="90">
        <v>4.9400000000108077</v>
      </c>
      <c r="L155" s="88" t="s">
        <v>133</v>
      </c>
      <c r="M155" s="89">
        <v>1.7899999999999999E-2</v>
      </c>
      <c r="N155" s="89">
        <v>7.1500000000078459E-2</v>
      </c>
      <c r="O155" s="90">
        <v>51765.466129000008</v>
      </c>
      <c r="P155" s="102">
        <v>85.02</v>
      </c>
      <c r="Q155" s="90">
        <v>13.354322455000002</v>
      </c>
      <c r="R155" s="90">
        <v>57.365321777000005</v>
      </c>
      <c r="S155" s="91">
        <v>7.692887051187174E-5</v>
      </c>
      <c r="T155" s="91">
        <f t="shared" si="4"/>
        <v>1.7067303545848047E-3</v>
      </c>
      <c r="U155" s="91">
        <f>R155/'סכום נכסי הקרן'!$C$42</f>
        <v>4.4684735694558973E-4</v>
      </c>
    </row>
    <row r="156" spans="2:21">
      <c r="B156" s="86" t="s">
        <v>661</v>
      </c>
      <c r="C156" s="87" t="s">
        <v>662</v>
      </c>
      <c r="D156" s="88" t="s">
        <v>120</v>
      </c>
      <c r="E156" s="88" t="s">
        <v>28</v>
      </c>
      <c r="F156" s="87" t="s">
        <v>646</v>
      </c>
      <c r="G156" s="88" t="s">
        <v>330</v>
      </c>
      <c r="H156" s="87" t="s">
        <v>653</v>
      </c>
      <c r="I156" s="87" t="s">
        <v>326</v>
      </c>
      <c r="J156" s="101"/>
      <c r="K156" s="90">
        <v>3.01999999997386</v>
      </c>
      <c r="L156" s="88" t="s">
        <v>133</v>
      </c>
      <c r="M156" s="89">
        <v>3.6499999999999998E-2</v>
      </c>
      <c r="N156" s="89">
        <v>4.7699999999566624E-2</v>
      </c>
      <c r="O156" s="90">
        <v>57572.136425000004</v>
      </c>
      <c r="P156" s="102">
        <v>101</v>
      </c>
      <c r="Q156" s="90"/>
      <c r="R156" s="90">
        <v>58.14785597600001</v>
      </c>
      <c r="S156" s="91">
        <v>3.228259620776279E-4</v>
      </c>
      <c r="T156" s="91">
        <f t="shared" si="4"/>
        <v>1.7300122752567722E-3</v>
      </c>
      <c r="U156" s="91">
        <f>R156/'סכום נכסי הקרן'!$C$42</f>
        <v>4.5294290958455152E-4</v>
      </c>
    </row>
    <row r="157" spans="2:21">
      <c r="B157" s="86" t="s">
        <v>663</v>
      </c>
      <c r="C157" s="87" t="s">
        <v>664</v>
      </c>
      <c r="D157" s="88" t="s">
        <v>120</v>
      </c>
      <c r="E157" s="88" t="s">
        <v>28</v>
      </c>
      <c r="F157" s="87" t="s">
        <v>646</v>
      </c>
      <c r="G157" s="88" t="s">
        <v>330</v>
      </c>
      <c r="H157" s="87" t="s">
        <v>653</v>
      </c>
      <c r="I157" s="87" t="s">
        <v>326</v>
      </c>
      <c r="J157" s="101"/>
      <c r="K157" s="90">
        <v>2.7700000000052842</v>
      </c>
      <c r="L157" s="88" t="s">
        <v>133</v>
      </c>
      <c r="M157" s="89">
        <v>3.3000000000000002E-2</v>
      </c>
      <c r="N157" s="89">
        <v>4.7800000000105689E-2</v>
      </c>
      <c r="O157" s="90">
        <v>175725.66944000003</v>
      </c>
      <c r="P157" s="102">
        <v>107.69</v>
      </c>
      <c r="Q157" s="90"/>
      <c r="R157" s="90">
        <v>189.2389665</v>
      </c>
      <c r="S157" s="91">
        <v>2.7831380950721742E-4</v>
      </c>
      <c r="T157" s="91">
        <f t="shared" si="4"/>
        <v>5.630228827990331E-3</v>
      </c>
      <c r="U157" s="91">
        <f>R157/'סכום נכסי הקרן'!$C$42</f>
        <v>1.4740775331193866E-3</v>
      </c>
    </row>
    <row r="158" spans="2:21">
      <c r="B158" s="86" t="s">
        <v>665</v>
      </c>
      <c r="C158" s="87" t="s">
        <v>666</v>
      </c>
      <c r="D158" s="88" t="s">
        <v>120</v>
      </c>
      <c r="E158" s="88" t="s">
        <v>28</v>
      </c>
      <c r="F158" s="87" t="s">
        <v>667</v>
      </c>
      <c r="G158" s="88" t="s">
        <v>330</v>
      </c>
      <c r="H158" s="87" t="s">
        <v>653</v>
      </c>
      <c r="I158" s="87" t="s">
        <v>326</v>
      </c>
      <c r="J158" s="101"/>
      <c r="K158" s="90">
        <v>2.2500000000041798</v>
      </c>
      <c r="L158" s="88" t="s">
        <v>133</v>
      </c>
      <c r="M158" s="89">
        <v>1E-3</v>
      </c>
      <c r="N158" s="89">
        <v>3.3300000000059629E-2</v>
      </c>
      <c r="O158" s="90">
        <v>173158.95308000001</v>
      </c>
      <c r="P158" s="102">
        <v>103.63</v>
      </c>
      <c r="Q158" s="90"/>
      <c r="R158" s="90">
        <v>179.44461742100003</v>
      </c>
      <c r="S158" s="91">
        <v>3.0576707647754763E-4</v>
      </c>
      <c r="T158" s="91">
        <f t="shared" si="4"/>
        <v>5.3388278149966032E-3</v>
      </c>
      <c r="U158" s="91">
        <f>R158/'סכום נכסי הקרן'!$C$42</f>
        <v>1.39778441972996E-3</v>
      </c>
    </row>
    <row r="159" spans="2:21">
      <c r="B159" s="86" t="s">
        <v>668</v>
      </c>
      <c r="C159" s="87" t="s">
        <v>669</v>
      </c>
      <c r="D159" s="88" t="s">
        <v>120</v>
      </c>
      <c r="E159" s="88" t="s">
        <v>28</v>
      </c>
      <c r="F159" s="87" t="s">
        <v>667</v>
      </c>
      <c r="G159" s="88" t="s">
        <v>330</v>
      </c>
      <c r="H159" s="87" t="s">
        <v>653</v>
      </c>
      <c r="I159" s="87" t="s">
        <v>326</v>
      </c>
      <c r="J159" s="101"/>
      <c r="K159" s="90">
        <v>4.9700000000010007</v>
      </c>
      <c r="L159" s="88" t="s">
        <v>133</v>
      </c>
      <c r="M159" s="89">
        <v>3.0000000000000001E-3</v>
      </c>
      <c r="N159" s="89">
        <v>4.0199999999993324E-2</v>
      </c>
      <c r="O159" s="90">
        <v>97650.461181999999</v>
      </c>
      <c r="P159" s="102">
        <v>91.94</v>
      </c>
      <c r="Q159" s="90">
        <v>0.16142083800000004</v>
      </c>
      <c r="R159" s="90">
        <v>89.941255103000017</v>
      </c>
      <c r="S159" s="91">
        <v>2.3975423448909143E-4</v>
      </c>
      <c r="T159" s="91">
        <f t="shared" si="4"/>
        <v>2.6759279902669685E-3</v>
      </c>
      <c r="U159" s="91">
        <f>R159/'סכום נכסי הקרן'!$C$42</f>
        <v>7.0059769348767664E-4</v>
      </c>
    </row>
    <row r="160" spans="2:21">
      <c r="B160" s="86" t="s">
        <v>670</v>
      </c>
      <c r="C160" s="87" t="s">
        <v>671</v>
      </c>
      <c r="D160" s="88" t="s">
        <v>120</v>
      </c>
      <c r="E160" s="88" t="s">
        <v>28</v>
      </c>
      <c r="F160" s="87" t="s">
        <v>667</v>
      </c>
      <c r="G160" s="88" t="s">
        <v>330</v>
      </c>
      <c r="H160" s="87" t="s">
        <v>653</v>
      </c>
      <c r="I160" s="87" t="s">
        <v>326</v>
      </c>
      <c r="J160" s="101"/>
      <c r="K160" s="90">
        <v>3.4899999999929467</v>
      </c>
      <c r="L160" s="88" t="s">
        <v>133</v>
      </c>
      <c r="M160" s="89">
        <v>3.0000000000000001E-3</v>
      </c>
      <c r="N160" s="89">
        <v>3.9599999999940599E-2</v>
      </c>
      <c r="O160" s="90">
        <v>141829.42556</v>
      </c>
      <c r="P160" s="102">
        <v>94.81</v>
      </c>
      <c r="Q160" s="90">
        <v>0.22856117500000006</v>
      </c>
      <c r="R160" s="90">
        <v>134.69703965500003</v>
      </c>
      <c r="S160" s="91">
        <v>2.7886241753834055E-4</v>
      </c>
      <c r="T160" s="91">
        <f t="shared" si="4"/>
        <v>4.0074999865872653E-3</v>
      </c>
      <c r="U160" s="91">
        <f>R160/'סכום נכסי הקרן'!$C$42</f>
        <v>1.0492230200016793E-3</v>
      </c>
    </row>
    <row r="161" spans="2:21">
      <c r="B161" s="86" t="s">
        <v>672</v>
      </c>
      <c r="C161" s="87" t="s">
        <v>673</v>
      </c>
      <c r="D161" s="88" t="s">
        <v>120</v>
      </c>
      <c r="E161" s="88" t="s">
        <v>28</v>
      </c>
      <c r="F161" s="87" t="s">
        <v>667</v>
      </c>
      <c r="G161" s="88" t="s">
        <v>330</v>
      </c>
      <c r="H161" s="87" t="s">
        <v>653</v>
      </c>
      <c r="I161" s="87" t="s">
        <v>326</v>
      </c>
      <c r="J161" s="101"/>
      <c r="K161" s="90">
        <v>2.9900000000114368</v>
      </c>
      <c r="L161" s="88" t="s">
        <v>133</v>
      </c>
      <c r="M161" s="89">
        <v>3.0000000000000001E-3</v>
      </c>
      <c r="N161" s="89">
        <v>3.9600000000260288E-2</v>
      </c>
      <c r="O161" s="90">
        <v>54591.915119999998</v>
      </c>
      <c r="P161" s="102">
        <v>92.74</v>
      </c>
      <c r="Q161" s="90">
        <v>8.454520900000001E-2</v>
      </c>
      <c r="R161" s="90">
        <v>50.713087558000005</v>
      </c>
      <c r="S161" s="91">
        <v>2.0239467289511734E-4</v>
      </c>
      <c r="T161" s="91">
        <f t="shared" si="4"/>
        <v>1.5088133950755297E-3</v>
      </c>
      <c r="U161" s="91">
        <f>R161/'סכום נכסי הקרן'!$C$42</f>
        <v>3.9502975727974133E-4</v>
      </c>
    </row>
    <row r="162" spans="2:21">
      <c r="B162" s="86" t="s">
        <v>674</v>
      </c>
      <c r="C162" s="87" t="s">
        <v>675</v>
      </c>
      <c r="D162" s="88" t="s">
        <v>120</v>
      </c>
      <c r="E162" s="88" t="s">
        <v>28</v>
      </c>
      <c r="F162" s="87" t="s">
        <v>676</v>
      </c>
      <c r="G162" s="88" t="s">
        <v>677</v>
      </c>
      <c r="H162" s="87" t="s">
        <v>656</v>
      </c>
      <c r="I162" s="87" t="s">
        <v>131</v>
      </c>
      <c r="J162" s="101"/>
      <c r="K162" s="90">
        <v>4.0399999999982832</v>
      </c>
      <c r="L162" s="88" t="s">
        <v>133</v>
      </c>
      <c r="M162" s="89">
        <v>3.2500000000000001E-2</v>
      </c>
      <c r="N162" s="89">
        <v>4.7399999999968516E-2</v>
      </c>
      <c r="O162" s="90">
        <v>69971.858688000008</v>
      </c>
      <c r="P162" s="102">
        <v>99.9</v>
      </c>
      <c r="Q162" s="90"/>
      <c r="R162" s="90">
        <v>69.901883203000025</v>
      </c>
      <c r="S162" s="91">
        <v>2.6912253341538462E-4</v>
      </c>
      <c r="T162" s="91">
        <f t="shared" si="4"/>
        <v>2.0797175403108317E-3</v>
      </c>
      <c r="U162" s="91">
        <f>R162/'סכום נכסי הקרן'!$C$42</f>
        <v>5.4450094215811396E-4</v>
      </c>
    </row>
    <row r="163" spans="2:21">
      <c r="B163" s="86" t="s">
        <v>682</v>
      </c>
      <c r="C163" s="87" t="s">
        <v>683</v>
      </c>
      <c r="D163" s="88" t="s">
        <v>120</v>
      </c>
      <c r="E163" s="88" t="s">
        <v>28</v>
      </c>
      <c r="F163" s="87" t="s">
        <v>684</v>
      </c>
      <c r="G163" s="88" t="s">
        <v>330</v>
      </c>
      <c r="H163" s="87" t="s">
        <v>681</v>
      </c>
      <c r="I163" s="87"/>
      <c r="J163" s="101"/>
      <c r="K163" s="90">
        <v>3.2499999999931428</v>
      </c>
      <c r="L163" s="88" t="s">
        <v>133</v>
      </c>
      <c r="M163" s="89">
        <v>1.9E-2</v>
      </c>
      <c r="N163" s="89">
        <v>3.5499999999972581E-2</v>
      </c>
      <c r="O163" s="90">
        <v>140143.43600000002</v>
      </c>
      <c r="P163" s="102">
        <v>101.4</v>
      </c>
      <c r="Q163" s="90">
        <v>3.7233780439999999</v>
      </c>
      <c r="R163" s="90">
        <v>145.828822148</v>
      </c>
      <c r="S163" s="91">
        <v>2.656148256644144E-4</v>
      </c>
      <c r="T163" s="91">
        <f t="shared" si="4"/>
        <v>4.3386922555907351E-3</v>
      </c>
      <c r="U163" s="91">
        <f>R163/'סכום נכסי הקרן'!$C$42</f>
        <v>1.1359340752351318E-3</v>
      </c>
    </row>
    <row r="164" spans="2:21">
      <c r="B164" s="86" t="s">
        <v>685</v>
      </c>
      <c r="C164" s="87" t="s">
        <v>686</v>
      </c>
      <c r="D164" s="88" t="s">
        <v>120</v>
      </c>
      <c r="E164" s="88" t="s">
        <v>28</v>
      </c>
      <c r="F164" s="87" t="s">
        <v>687</v>
      </c>
      <c r="G164" s="88" t="s">
        <v>341</v>
      </c>
      <c r="H164" s="87" t="s">
        <v>681</v>
      </c>
      <c r="I164" s="87"/>
      <c r="J164" s="101"/>
      <c r="K164" s="90">
        <v>2.3600000000081982</v>
      </c>
      <c r="L164" s="88" t="s">
        <v>133</v>
      </c>
      <c r="M164" s="89">
        <v>1.6399999999999998E-2</v>
      </c>
      <c r="N164" s="89">
        <v>3.6500000000095165E-2</v>
      </c>
      <c r="O164" s="90">
        <v>61581.625884000001</v>
      </c>
      <c r="P164" s="102">
        <v>106.4</v>
      </c>
      <c r="Q164" s="90">
        <v>2.7845211340000007</v>
      </c>
      <c r="R164" s="90">
        <v>68.307371079000006</v>
      </c>
      <c r="S164" s="91">
        <v>2.5157011869030759E-4</v>
      </c>
      <c r="T164" s="91">
        <f t="shared" si="4"/>
        <v>2.032277690616213E-3</v>
      </c>
      <c r="U164" s="91">
        <f>R164/'סכום נכסי הקרן'!$C$42</f>
        <v>5.32080484882604E-4</v>
      </c>
    </row>
    <row r="165" spans="2:21">
      <c r="B165" s="86" t="s">
        <v>688</v>
      </c>
      <c r="C165" s="87" t="s">
        <v>689</v>
      </c>
      <c r="D165" s="88" t="s">
        <v>120</v>
      </c>
      <c r="E165" s="88" t="s">
        <v>28</v>
      </c>
      <c r="F165" s="87" t="s">
        <v>690</v>
      </c>
      <c r="G165" s="88" t="s">
        <v>691</v>
      </c>
      <c r="H165" s="87" t="s">
        <v>681</v>
      </c>
      <c r="I165" s="87"/>
      <c r="J165" s="101"/>
      <c r="K165" s="90">
        <v>3.0100000000043154</v>
      </c>
      <c r="L165" s="88" t="s">
        <v>133</v>
      </c>
      <c r="M165" s="89">
        <v>1.4800000000000001E-2</v>
      </c>
      <c r="N165" s="89">
        <v>4.7300000000052897E-2</v>
      </c>
      <c r="O165" s="90">
        <v>288513.89637300005</v>
      </c>
      <c r="P165" s="102">
        <v>99.6</v>
      </c>
      <c r="Q165" s="90"/>
      <c r="R165" s="90">
        <v>287.35983477600007</v>
      </c>
      <c r="S165" s="91">
        <v>3.315091400458116E-4</v>
      </c>
      <c r="T165" s="91">
        <f t="shared" si="4"/>
        <v>8.5495162845458366E-3</v>
      </c>
      <c r="U165" s="91">
        <f>R165/'סכום נכסי הקרן'!$C$42</f>
        <v>2.2383903495065889E-3</v>
      </c>
    </row>
    <row r="166" spans="2:21">
      <c r="B166" s="86" t="s">
        <v>692</v>
      </c>
      <c r="C166" s="87" t="s">
        <v>693</v>
      </c>
      <c r="D166" s="88" t="s">
        <v>120</v>
      </c>
      <c r="E166" s="88" t="s">
        <v>28</v>
      </c>
      <c r="F166" s="87" t="s">
        <v>694</v>
      </c>
      <c r="G166" s="88" t="s">
        <v>572</v>
      </c>
      <c r="H166" s="87" t="s">
        <v>681</v>
      </c>
      <c r="I166" s="87"/>
      <c r="J166" s="101"/>
      <c r="K166" s="113">
        <v>1.26</v>
      </c>
      <c r="L166" s="88" t="s">
        <v>133</v>
      </c>
      <c r="M166" s="89">
        <v>4.9000000000000002E-2</v>
      </c>
      <c r="N166" s="89">
        <v>0</v>
      </c>
      <c r="O166" s="90">
        <v>47777.354644000006</v>
      </c>
      <c r="P166" s="102">
        <v>22.6</v>
      </c>
      <c r="Q166" s="90"/>
      <c r="R166" s="90">
        <v>10.797683974000002</v>
      </c>
      <c r="S166" s="91">
        <v>1.0520279907786338E-4</v>
      </c>
      <c r="T166" s="91">
        <f t="shared" si="4"/>
        <v>3.2125218558485424E-4</v>
      </c>
      <c r="U166" s="91">
        <f>R166/'סכום נכסי הקרן'!$C$42</f>
        <v>8.4108593754112773E-5</v>
      </c>
    </row>
    <row r="167" spans="2:21">
      <c r="B167" s="9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90"/>
      <c r="P167" s="102"/>
      <c r="Q167" s="87"/>
      <c r="R167" s="87"/>
      <c r="S167" s="87"/>
      <c r="T167" s="91"/>
      <c r="U167" s="87"/>
    </row>
    <row r="168" spans="2:21">
      <c r="B168" s="85" t="s">
        <v>48</v>
      </c>
      <c r="C168" s="80"/>
      <c r="D168" s="81"/>
      <c r="E168" s="81"/>
      <c r="F168" s="80"/>
      <c r="G168" s="81"/>
      <c r="H168" s="80"/>
      <c r="I168" s="80"/>
      <c r="J168" s="99"/>
      <c r="K168" s="83">
        <v>3.99424022648873</v>
      </c>
      <c r="L168" s="81"/>
      <c r="M168" s="82"/>
      <c r="N168" s="82">
        <v>5.9627585020064898E-2</v>
      </c>
      <c r="O168" s="83"/>
      <c r="P168" s="100"/>
      <c r="Q168" s="83">
        <v>21.535641286000004</v>
      </c>
      <c r="R168" s="83">
        <v>4909.0992706000015</v>
      </c>
      <c r="S168" s="84"/>
      <c r="T168" s="84">
        <f t="shared" ref="T168:T202" si="5">IFERROR(R168/$R$11,0)</f>
        <v>0.14605529053551683</v>
      </c>
      <c r="U168" s="84">
        <f>R168/'סכום נכסי הקרן'!$C$42</f>
        <v>3.82394444256502E-2</v>
      </c>
    </row>
    <row r="169" spans="2:21">
      <c r="B169" s="86" t="s">
        <v>695</v>
      </c>
      <c r="C169" s="87" t="s">
        <v>696</v>
      </c>
      <c r="D169" s="88" t="s">
        <v>120</v>
      </c>
      <c r="E169" s="88" t="s">
        <v>28</v>
      </c>
      <c r="F169" s="87" t="s">
        <v>512</v>
      </c>
      <c r="G169" s="88" t="s">
        <v>313</v>
      </c>
      <c r="H169" s="87" t="s">
        <v>314</v>
      </c>
      <c r="I169" s="87" t="s">
        <v>131</v>
      </c>
      <c r="J169" s="101"/>
      <c r="K169" s="90">
        <v>3.3099999397283359</v>
      </c>
      <c r="L169" s="88" t="s">
        <v>133</v>
      </c>
      <c r="M169" s="89">
        <v>2.6800000000000001E-2</v>
      </c>
      <c r="N169" s="89">
        <v>4.9897177860424406E-2</v>
      </c>
      <c r="O169" s="90">
        <v>4.8200000000000005E-3</v>
      </c>
      <c r="P169" s="102">
        <v>94.81</v>
      </c>
      <c r="Q169" s="90"/>
      <c r="R169" s="90">
        <v>4.5710000000000016E-6</v>
      </c>
      <c r="S169" s="91">
        <v>1.8470604897970784E-12</v>
      </c>
      <c r="T169" s="91">
        <f t="shared" si="5"/>
        <v>1.3599617694352508E-10</v>
      </c>
      <c r="U169" s="91">
        <f>R169/'סכום נכסי הקרן'!$C$42</f>
        <v>3.5605819078961831E-11</v>
      </c>
    </row>
    <row r="170" spans="2:21">
      <c r="B170" s="86" t="s">
        <v>697</v>
      </c>
      <c r="C170" s="87" t="s">
        <v>698</v>
      </c>
      <c r="D170" s="88" t="s">
        <v>120</v>
      </c>
      <c r="E170" s="88" t="s">
        <v>28</v>
      </c>
      <c r="F170" s="87" t="s">
        <v>333</v>
      </c>
      <c r="G170" s="88" t="s">
        <v>313</v>
      </c>
      <c r="H170" s="87" t="s">
        <v>314</v>
      </c>
      <c r="I170" s="87" t="s">
        <v>131</v>
      </c>
      <c r="J170" s="101"/>
      <c r="K170" s="90">
        <v>3.73</v>
      </c>
      <c r="L170" s="88" t="s">
        <v>133</v>
      </c>
      <c r="M170" s="89">
        <v>2.5000000000000001E-2</v>
      </c>
      <c r="N170" s="89">
        <v>4.9783037475345175E-2</v>
      </c>
      <c r="O170" s="90">
        <v>1.0670000000000002E-3</v>
      </c>
      <c r="P170" s="102">
        <v>93.11</v>
      </c>
      <c r="Q170" s="90"/>
      <c r="R170" s="90">
        <v>1.0140000000000002E-6</v>
      </c>
      <c r="S170" s="91">
        <v>3.5962149618450699E-13</v>
      </c>
      <c r="T170" s="91">
        <f t="shared" si="5"/>
        <v>3.0168480293313146E-11</v>
      </c>
      <c r="U170" s="91">
        <f>R170/'סכום נכסי הקרן'!$C$42</f>
        <v>7.8985562340991653E-12</v>
      </c>
    </row>
    <row r="171" spans="2:21">
      <c r="B171" s="86" t="s">
        <v>699</v>
      </c>
      <c r="C171" s="87" t="s">
        <v>700</v>
      </c>
      <c r="D171" s="88" t="s">
        <v>120</v>
      </c>
      <c r="E171" s="88" t="s">
        <v>28</v>
      </c>
      <c r="F171" s="87" t="s">
        <v>701</v>
      </c>
      <c r="G171" s="88" t="s">
        <v>702</v>
      </c>
      <c r="H171" s="87" t="s">
        <v>325</v>
      </c>
      <c r="I171" s="87" t="s">
        <v>326</v>
      </c>
      <c r="J171" s="101"/>
      <c r="K171" s="90">
        <v>0.16999986097041689</v>
      </c>
      <c r="L171" s="88" t="s">
        <v>133</v>
      </c>
      <c r="M171" s="89">
        <v>5.7000000000000002E-2</v>
      </c>
      <c r="N171" s="89">
        <v>1.0800375910408017E-2</v>
      </c>
      <c r="O171" s="90">
        <v>1.2449000000000002E-2</v>
      </c>
      <c r="P171" s="102">
        <v>102.66</v>
      </c>
      <c r="Q171" s="90"/>
      <c r="R171" s="90">
        <v>1.2769000000000004E-5</v>
      </c>
      <c r="S171" s="91">
        <v>8.0601916387123906E-11</v>
      </c>
      <c r="T171" s="91">
        <f t="shared" si="5"/>
        <v>3.7990268724390104E-10</v>
      </c>
      <c r="U171" s="91">
        <f>R171/'סכום נכסי הקרן'!$C$42</f>
        <v>9.94641662260476E-11</v>
      </c>
    </row>
    <row r="172" spans="2:21">
      <c r="B172" s="86" t="s">
        <v>703</v>
      </c>
      <c r="C172" s="87" t="s">
        <v>704</v>
      </c>
      <c r="D172" s="88" t="s">
        <v>120</v>
      </c>
      <c r="E172" s="88" t="s">
        <v>28</v>
      </c>
      <c r="F172" s="87" t="s">
        <v>705</v>
      </c>
      <c r="G172" s="88" t="s">
        <v>481</v>
      </c>
      <c r="H172" s="87" t="s">
        <v>383</v>
      </c>
      <c r="I172" s="87" t="s">
        <v>326</v>
      </c>
      <c r="J172" s="101"/>
      <c r="K172" s="90">
        <v>8.1699932942462041</v>
      </c>
      <c r="L172" s="88" t="s">
        <v>133</v>
      </c>
      <c r="M172" s="89">
        <v>2.4E-2</v>
      </c>
      <c r="N172" s="89">
        <v>5.379596888260256E-2</v>
      </c>
      <c r="O172" s="90">
        <v>7.1140000000000005E-3</v>
      </c>
      <c r="P172" s="102">
        <v>79.239999999999995</v>
      </c>
      <c r="Q172" s="90"/>
      <c r="R172" s="90">
        <v>5.6559999999999997E-6</v>
      </c>
      <c r="S172" s="91">
        <v>9.4721657599715383E-12</v>
      </c>
      <c r="T172" s="91">
        <f t="shared" si="5"/>
        <v>1.682770458964291E-10</v>
      </c>
      <c r="U172" s="91">
        <f>R172/'סכום נכסי הקרן'!$C$42</f>
        <v>4.4057430039511707E-11</v>
      </c>
    </row>
    <row r="173" spans="2:21">
      <c r="B173" s="86" t="s">
        <v>706</v>
      </c>
      <c r="C173" s="87" t="s">
        <v>707</v>
      </c>
      <c r="D173" s="88" t="s">
        <v>120</v>
      </c>
      <c r="E173" s="88" t="s">
        <v>28</v>
      </c>
      <c r="F173" s="87" t="s">
        <v>374</v>
      </c>
      <c r="G173" s="88" t="s">
        <v>330</v>
      </c>
      <c r="H173" s="87" t="s">
        <v>375</v>
      </c>
      <c r="I173" s="87" t="s">
        <v>131</v>
      </c>
      <c r="J173" s="101"/>
      <c r="K173" s="90">
        <v>1.21</v>
      </c>
      <c r="L173" s="88" t="s">
        <v>133</v>
      </c>
      <c r="M173" s="89">
        <v>3.39E-2</v>
      </c>
      <c r="N173" s="89">
        <v>5.6497292794668884E-2</v>
      </c>
      <c r="O173" s="90">
        <v>2.4010000000000004E-3</v>
      </c>
      <c r="P173" s="102">
        <v>99.8</v>
      </c>
      <c r="Q173" s="90"/>
      <c r="R173" s="90">
        <v>2.4010000000000004E-6</v>
      </c>
      <c r="S173" s="91">
        <v>3.6874484874504046E-12</v>
      </c>
      <c r="T173" s="91">
        <f t="shared" si="5"/>
        <v>7.1434439037716828E-11</v>
      </c>
      <c r="U173" s="91">
        <f>R173/'סכום נכסי הקרן'!$C$42</f>
        <v>1.8702597157862028E-11</v>
      </c>
    </row>
    <row r="174" spans="2:21">
      <c r="B174" s="86" t="s">
        <v>708</v>
      </c>
      <c r="C174" s="87" t="s">
        <v>709</v>
      </c>
      <c r="D174" s="88" t="s">
        <v>120</v>
      </c>
      <c r="E174" s="88" t="s">
        <v>28</v>
      </c>
      <c r="F174" s="87" t="s">
        <v>374</v>
      </c>
      <c r="G174" s="88" t="s">
        <v>330</v>
      </c>
      <c r="H174" s="87" t="s">
        <v>375</v>
      </c>
      <c r="I174" s="87" t="s">
        <v>131</v>
      </c>
      <c r="J174" s="101"/>
      <c r="K174" s="90">
        <v>6.1000030551920448</v>
      </c>
      <c r="L174" s="88" t="s">
        <v>133</v>
      </c>
      <c r="M174" s="89">
        <v>2.4399999999999998E-2</v>
      </c>
      <c r="N174" s="89">
        <v>5.5601397438030283E-2</v>
      </c>
      <c r="O174" s="90">
        <v>7.1140000000000005E-3</v>
      </c>
      <c r="P174" s="102">
        <v>84.62</v>
      </c>
      <c r="Q174" s="90"/>
      <c r="R174" s="90">
        <v>6.0110000000000006E-6</v>
      </c>
      <c r="S174" s="91">
        <v>6.4758797601903622E-12</v>
      </c>
      <c r="T174" s="91">
        <f t="shared" si="5"/>
        <v>1.7883898919438393E-10</v>
      </c>
      <c r="U174" s="91">
        <f>R174/'סכום נכסי הקרן'!$C$42</f>
        <v>4.6822703671765366E-11</v>
      </c>
    </row>
    <row r="175" spans="2:21">
      <c r="B175" s="86" t="s">
        <v>710</v>
      </c>
      <c r="C175" s="87" t="s">
        <v>711</v>
      </c>
      <c r="D175" s="88" t="s">
        <v>120</v>
      </c>
      <c r="E175" s="88" t="s">
        <v>28</v>
      </c>
      <c r="F175" s="87" t="s">
        <v>397</v>
      </c>
      <c r="G175" s="88" t="s">
        <v>330</v>
      </c>
      <c r="H175" s="87" t="s">
        <v>383</v>
      </c>
      <c r="I175" s="87" t="s">
        <v>326</v>
      </c>
      <c r="J175" s="101"/>
      <c r="K175" s="90">
        <v>5.790000000000064</v>
      </c>
      <c r="L175" s="88" t="s">
        <v>133</v>
      </c>
      <c r="M175" s="89">
        <v>2.5499999999999998E-2</v>
      </c>
      <c r="N175" s="89">
        <v>5.5499999999875572E-2</v>
      </c>
      <c r="O175" s="90">
        <v>260286.51112400007</v>
      </c>
      <c r="P175" s="102">
        <v>84.91</v>
      </c>
      <c r="Q175" s="90"/>
      <c r="R175" s="90">
        <v>221.00928528500003</v>
      </c>
      <c r="S175" s="91">
        <v>1.9098351498877234E-4</v>
      </c>
      <c r="T175" s="91">
        <f t="shared" si="5"/>
        <v>6.5754578577512284E-3</v>
      </c>
      <c r="U175" s="91">
        <f>R175/'סכום נכסי הקרן'!$C$42</f>
        <v>1.7215525326248894E-3</v>
      </c>
    </row>
    <row r="176" spans="2:21">
      <c r="B176" s="86" t="s">
        <v>712</v>
      </c>
      <c r="C176" s="87" t="s">
        <v>713</v>
      </c>
      <c r="D176" s="88" t="s">
        <v>120</v>
      </c>
      <c r="E176" s="88" t="s">
        <v>28</v>
      </c>
      <c r="F176" s="87" t="s">
        <v>714</v>
      </c>
      <c r="G176" s="88" t="s">
        <v>405</v>
      </c>
      <c r="H176" s="87" t="s">
        <v>375</v>
      </c>
      <c r="I176" s="87" t="s">
        <v>131</v>
      </c>
      <c r="J176" s="101"/>
      <c r="K176" s="90">
        <v>5.3699999999956036</v>
      </c>
      <c r="L176" s="88" t="s">
        <v>133</v>
      </c>
      <c r="M176" s="89">
        <v>1.95E-2</v>
      </c>
      <c r="N176" s="89">
        <v>5.3000000011253469E-2</v>
      </c>
      <c r="O176" s="90">
        <v>2223.1258079999998</v>
      </c>
      <c r="P176" s="102">
        <v>83.94</v>
      </c>
      <c r="Q176" s="90"/>
      <c r="R176" s="90">
        <v>1.8660917130000003</v>
      </c>
      <c r="S176" s="91">
        <v>1.9499682052125766E-6</v>
      </c>
      <c r="T176" s="91">
        <f t="shared" si="5"/>
        <v>5.5519872849265753E-5</v>
      </c>
      <c r="U176" s="91">
        <f>R176/'סכום נכסי הקרן'!$C$42</f>
        <v>1.4535927350213947E-5</v>
      </c>
    </row>
    <row r="177" spans="2:21">
      <c r="B177" s="86" t="s">
        <v>715</v>
      </c>
      <c r="C177" s="87" t="s">
        <v>716</v>
      </c>
      <c r="D177" s="88" t="s">
        <v>120</v>
      </c>
      <c r="E177" s="88" t="s">
        <v>28</v>
      </c>
      <c r="F177" s="87" t="s">
        <v>717</v>
      </c>
      <c r="G177" s="88" t="s">
        <v>330</v>
      </c>
      <c r="H177" s="87" t="s">
        <v>383</v>
      </c>
      <c r="I177" s="87" t="s">
        <v>326</v>
      </c>
      <c r="J177" s="101"/>
      <c r="K177" s="90">
        <v>1.0600000000002177</v>
      </c>
      <c r="L177" s="88" t="s">
        <v>133</v>
      </c>
      <c r="M177" s="89">
        <v>2.5499999999999998E-2</v>
      </c>
      <c r="N177" s="89">
        <v>5.2599999999461439E-2</v>
      </c>
      <c r="O177" s="90">
        <v>41717.649060000011</v>
      </c>
      <c r="P177" s="102">
        <v>97.92</v>
      </c>
      <c r="Q177" s="90"/>
      <c r="R177" s="90">
        <v>40.849921970000011</v>
      </c>
      <c r="S177" s="91">
        <v>2.0721647225368069E-4</v>
      </c>
      <c r="T177" s="91">
        <f t="shared" si="5"/>
        <v>1.215364956543713E-3</v>
      </c>
      <c r="U177" s="91">
        <f>R177/'סכום נכסי הקרן'!$C$42</f>
        <v>3.1820059747397241E-4</v>
      </c>
    </row>
    <row r="178" spans="2:21">
      <c r="B178" s="86" t="s">
        <v>718</v>
      </c>
      <c r="C178" s="87" t="s">
        <v>719</v>
      </c>
      <c r="D178" s="88" t="s">
        <v>120</v>
      </c>
      <c r="E178" s="88" t="s">
        <v>28</v>
      </c>
      <c r="F178" s="87" t="s">
        <v>720</v>
      </c>
      <c r="G178" s="88" t="s">
        <v>127</v>
      </c>
      <c r="H178" s="87" t="s">
        <v>383</v>
      </c>
      <c r="I178" s="87" t="s">
        <v>326</v>
      </c>
      <c r="J178" s="101"/>
      <c r="K178" s="90">
        <v>3.7900000525078639</v>
      </c>
      <c r="L178" s="88" t="s">
        <v>133</v>
      </c>
      <c r="M178" s="89">
        <v>2.2400000000000003E-2</v>
      </c>
      <c r="N178" s="89">
        <v>5.4605413648494104E-2</v>
      </c>
      <c r="O178" s="90">
        <v>5.8330000000000005E-3</v>
      </c>
      <c r="P178" s="102">
        <v>89.71</v>
      </c>
      <c r="Q178" s="90"/>
      <c r="R178" s="90">
        <v>5.2460000000000003E-6</v>
      </c>
      <c r="S178" s="91">
        <v>9.0852183512999905E-12</v>
      </c>
      <c r="T178" s="91">
        <f t="shared" si="5"/>
        <v>1.5607874518611513E-10</v>
      </c>
      <c r="U178" s="91">
        <f>R178/'סכום נכסי הקרן'!$C$42</f>
        <v>4.0863733731838481E-11</v>
      </c>
    </row>
    <row r="179" spans="2:21">
      <c r="B179" s="86" t="s">
        <v>721</v>
      </c>
      <c r="C179" s="87" t="s">
        <v>722</v>
      </c>
      <c r="D179" s="88" t="s">
        <v>120</v>
      </c>
      <c r="E179" s="88" t="s">
        <v>28</v>
      </c>
      <c r="F179" s="87" t="s">
        <v>723</v>
      </c>
      <c r="G179" s="88" t="s">
        <v>724</v>
      </c>
      <c r="H179" s="87" t="s">
        <v>383</v>
      </c>
      <c r="I179" s="87" t="s">
        <v>326</v>
      </c>
      <c r="J179" s="101"/>
      <c r="K179" s="90">
        <v>4.0799992739655391</v>
      </c>
      <c r="L179" s="88" t="s">
        <v>133</v>
      </c>
      <c r="M179" s="89">
        <v>3.5200000000000002E-2</v>
      </c>
      <c r="N179" s="89">
        <v>5.1797966963151219E-2</v>
      </c>
      <c r="O179" s="90">
        <v>1.0031000000000002E-2</v>
      </c>
      <c r="P179" s="102">
        <v>94.11</v>
      </c>
      <c r="Q179" s="90"/>
      <c r="R179" s="90">
        <v>9.4440000000000014E-6</v>
      </c>
      <c r="S179" s="91">
        <v>1.2753246858920181E-11</v>
      </c>
      <c r="T179" s="91">
        <f t="shared" si="5"/>
        <v>2.8097744367854965E-10</v>
      </c>
      <c r="U179" s="91">
        <f>R179/'סכום נכסי הקרן'!$C$42</f>
        <v>7.3564068121136605E-11</v>
      </c>
    </row>
    <row r="180" spans="2:21">
      <c r="B180" s="86" t="s">
        <v>725</v>
      </c>
      <c r="C180" s="87" t="s">
        <v>726</v>
      </c>
      <c r="D180" s="88" t="s">
        <v>120</v>
      </c>
      <c r="E180" s="88" t="s">
        <v>28</v>
      </c>
      <c r="F180" s="87" t="s">
        <v>475</v>
      </c>
      <c r="G180" s="88" t="s">
        <v>129</v>
      </c>
      <c r="H180" s="87" t="s">
        <v>383</v>
      </c>
      <c r="I180" s="87" t="s">
        <v>326</v>
      </c>
      <c r="J180" s="101"/>
      <c r="K180" s="90">
        <v>1.4300000000026079</v>
      </c>
      <c r="L180" s="88" t="s">
        <v>133</v>
      </c>
      <c r="M180" s="89">
        <v>2.7000000000000003E-2</v>
      </c>
      <c r="N180" s="89">
        <v>5.720000000391063E-2</v>
      </c>
      <c r="O180" s="90">
        <v>1491.3460669999999</v>
      </c>
      <c r="P180" s="102">
        <v>96.02</v>
      </c>
      <c r="Q180" s="90"/>
      <c r="R180" s="90">
        <v>1.4319905020000003</v>
      </c>
      <c r="S180" s="91">
        <v>8.6693053857621167E-6</v>
      </c>
      <c r="T180" s="91">
        <f t="shared" si="5"/>
        <v>4.260451404319389E-5</v>
      </c>
      <c r="U180" s="91">
        <f>R180/'סכום נכסי הקרן'!$C$42</f>
        <v>1.1154494582586681E-5</v>
      </c>
    </row>
    <row r="181" spans="2:21">
      <c r="B181" s="86" t="s">
        <v>727</v>
      </c>
      <c r="C181" s="87" t="s">
        <v>728</v>
      </c>
      <c r="D181" s="88" t="s">
        <v>120</v>
      </c>
      <c r="E181" s="88" t="s">
        <v>28</v>
      </c>
      <c r="F181" s="87" t="s">
        <v>475</v>
      </c>
      <c r="G181" s="88" t="s">
        <v>129</v>
      </c>
      <c r="H181" s="87" t="s">
        <v>383</v>
      </c>
      <c r="I181" s="87" t="s">
        <v>326</v>
      </c>
      <c r="J181" s="101"/>
      <c r="K181" s="90">
        <v>3.7000000000001343</v>
      </c>
      <c r="L181" s="88" t="s">
        <v>133</v>
      </c>
      <c r="M181" s="89">
        <v>4.5599999999999995E-2</v>
      </c>
      <c r="N181" s="89">
        <v>5.6699999999886293E-2</v>
      </c>
      <c r="O181" s="90">
        <v>63802.034634000018</v>
      </c>
      <c r="P181" s="102">
        <v>96.5</v>
      </c>
      <c r="Q181" s="90"/>
      <c r="R181" s="90">
        <v>61.568961310000013</v>
      </c>
      <c r="S181" s="91">
        <v>2.3406083394125461E-4</v>
      </c>
      <c r="T181" s="91">
        <f t="shared" si="5"/>
        <v>1.8317968401977264E-3</v>
      </c>
      <c r="U181" s="91">
        <f>R181/'סכום נכסי הקרן'!$C$42</f>
        <v>4.7959162049517837E-4</v>
      </c>
    </row>
    <row r="182" spans="2:21">
      <c r="B182" s="86" t="s">
        <v>729</v>
      </c>
      <c r="C182" s="87" t="s">
        <v>730</v>
      </c>
      <c r="D182" s="88" t="s">
        <v>120</v>
      </c>
      <c r="E182" s="88" t="s">
        <v>28</v>
      </c>
      <c r="F182" s="87" t="s">
        <v>485</v>
      </c>
      <c r="G182" s="88" t="s">
        <v>156</v>
      </c>
      <c r="H182" s="87" t="s">
        <v>486</v>
      </c>
      <c r="I182" s="87" t="s">
        <v>131</v>
      </c>
      <c r="J182" s="101"/>
      <c r="K182" s="90">
        <v>8.5900000000000496</v>
      </c>
      <c r="L182" s="88" t="s">
        <v>133</v>
      </c>
      <c r="M182" s="89">
        <v>2.7900000000000001E-2</v>
      </c>
      <c r="N182" s="89">
        <v>5.4900000000000004E-2</v>
      </c>
      <c r="O182" s="90">
        <v>62246.450000000012</v>
      </c>
      <c r="P182" s="102">
        <v>80.599999999999994</v>
      </c>
      <c r="Q182" s="90"/>
      <c r="R182" s="90">
        <v>50.170638700000012</v>
      </c>
      <c r="S182" s="91">
        <v>1.4474572132824857E-4</v>
      </c>
      <c r="T182" s="91">
        <f t="shared" si="5"/>
        <v>1.4926744821734557E-3</v>
      </c>
      <c r="U182" s="91">
        <f>R182/'סכום נכסי הקרן'!$C$42</f>
        <v>3.9080435017023858E-4</v>
      </c>
    </row>
    <row r="183" spans="2:21">
      <c r="B183" s="86" t="s">
        <v>731</v>
      </c>
      <c r="C183" s="87" t="s">
        <v>732</v>
      </c>
      <c r="D183" s="88" t="s">
        <v>120</v>
      </c>
      <c r="E183" s="88" t="s">
        <v>28</v>
      </c>
      <c r="F183" s="87" t="s">
        <v>485</v>
      </c>
      <c r="G183" s="88" t="s">
        <v>156</v>
      </c>
      <c r="H183" s="87" t="s">
        <v>486</v>
      </c>
      <c r="I183" s="87" t="s">
        <v>131</v>
      </c>
      <c r="J183" s="101"/>
      <c r="K183" s="90">
        <v>1.1299995112101542</v>
      </c>
      <c r="L183" s="88" t="s">
        <v>133</v>
      </c>
      <c r="M183" s="89">
        <v>3.6499999999999998E-2</v>
      </c>
      <c r="N183" s="89">
        <v>5.3202878992352674E-2</v>
      </c>
      <c r="O183" s="90">
        <v>4.464000000000001E-3</v>
      </c>
      <c r="P183" s="102">
        <v>99.41</v>
      </c>
      <c r="Q183" s="90"/>
      <c r="R183" s="90">
        <v>4.4460000000000011E-6</v>
      </c>
      <c r="S183" s="91">
        <v>2.7944163077583532E-12</v>
      </c>
      <c r="T183" s="91">
        <f t="shared" si="5"/>
        <v>1.3227718282452688E-10</v>
      </c>
      <c r="U183" s="91">
        <f>R183/'סכום נכסי הקרן'!$C$42</f>
        <v>3.4632131180280961E-11</v>
      </c>
    </row>
    <row r="184" spans="2:21">
      <c r="B184" s="86" t="s">
        <v>733</v>
      </c>
      <c r="C184" s="87" t="s">
        <v>734</v>
      </c>
      <c r="D184" s="88" t="s">
        <v>120</v>
      </c>
      <c r="E184" s="88" t="s">
        <v>28</v>
      </c>
      <c r="F184" s="87" t="s">
        <v>735</v>
      </c>
      <c r="G184" s="88" t="s">
        <v>130</v>
      </c>
      <c r="H184" s="87" t="s">
        <v>486</v>
      </c>
      <c r="I184" s="87" t="s">
        <v>131</v>
      </c>
      <c r="J184" s="101"/>
      <c r="K184" s="90">
        <v>1.5100000000000313</v>
      </c>
      <c r="L184" s="88" t="s">
        <v>133</v>
      </c>
      <c r="M184" s="89">
        <v>6.0999999999999999E-2</v>
      </c>
      <c r="N184" s="89">
        <v>6.0099999999834015E-2</v>
      </c>
      <c r="O184" s="90">
        <v>133385.25000000003</v>
      </c>
      <c r="P184" s="102">
        <v>102.98</v>
      </c>
      <c r="Q184" s="90"/>
      <c r="R184" s="90">
        <v>137.36012452800003</v>
      </c>
      <c r="S184" s="91">
        <v>3.4626632226577718E-4</v>
      </c>
      <c r="T184" s="91">
        <f t="shared" si="5"/>
        <v>4.086731962435905E-3</v>
      </c>
      <c r="U184" s="91">
        <f>R184/'סכום נכסי הקרן'!$C$42</f>
        <v>1.0699671281136807E-3</v>
      </c>
    </row>
    <row r="185" spans="2:21">
      <c r="B185" s="86" t="s">
        <v>736</v>
      </c>
      <c r="C185" s="87" t="s">
        <v>737</v>
      </c>
      <c r="D185" s="88" t="s">
        <v>120</v>
      </c>
      <c r="E185" s="88" t="s">
        <v>28</v>
      </c>
      <c r="F185" s="87" t="s">
        <v>521</v>
      </c>
      <c r="G185" s="88" t="s">
        <v>405</v>
      </c>
      <c r="H185" s="87" t="s">
        <v>486</v>
      </c>
      <c r="I185" s="87" t="s">
        <v>131</v>
      </c>
      <c r="J185" s="101"/>
      <c r="K185" s="90">
        <v>7.2000000000001769</v>
      </c>
      <c r="L185" s="88" t="s">
        <v>133</v>
      </c>
      <c r="M185" s="89">
        <v>3.0499999999999999E-2</v>
      </c>
      <c r="N185" s="89">
        <v>5.5599999999889231E-2</v>
      </c>
      <c r="O185" s="90">
        <v>110803.42417900002</v>
      </c>
      <c r="P185" s="102">
        <v>84.73</v>
      </c>
      <c r="Q185" s="90"/>
      <c r="R185" s="90">
        <v>93.883741309000001</v>
      </c>
      <c r="S185" s="91">
        <v>1.6231045629215568E-4</v>
      </c>
      <c r="T185" s="91">
        <f t="shared" si="5"/>
        <v>2.7932246543817311E-3</v>
      </c>
      <c r="U185" s="91">
        <f>R185/'סכום נכסי הקרן'!$C$42</f>
        <v>7.3130770236366392E-4</v>
      </c>
    </row>
    <row r="186" spans="2:21">
      <c r="B186" s="86" t="s">
        <v>738</v>
      </c>
      <c r="C186" s="87" t="s">
        <v>739</v>
      </c>
      <c r="D186" s="88" t="s">
        <v>120</v>
      </c>
      <c r="E186" s="88" t="s">
        <v>28</v>
      </c>
      <c r="F186" s="87" t="s">
        <v>521</v>
      </c>
      <c r="G186" s="88" t="s">
        <v>405</v>
      </c>
      <c r="H186" s="87" t="s">
        <v>486</v>
      </c>
      <c r="I186" s="87" t="s">
        <v>131</v>
      </c>
      <c r="J186" s="101"/>
      <c r="K186" s="90">
        <v>2.6400000000001835</v>
      </c>
      <c r="L186" s="88" t="s">
        <v>133</v>
      </c>
      <c r="M186" s="89">
        <v>2.9100000000000001E-2</v>
      </c>
      <c r="N186" s="89">
        <v>5.2799999999824411E-2</v>
      </c>
      <c r="O186" s="90">
        <v>52819.678656999997</v>
      </c>
      <c r="P186" s="102">
        <v>94.88</v>
      </c>
      <c r="Q186" s="90"/>
      <c r="R186" s="90">
        <v>50.115311121000005</v>
      </c>
      <c r="S186" s="91">
        <v>8.8032797761666663E-5</v>
      </c>
      <c r="T186" s="91">
        <f t="shared" si="5"/>
        <v>1.4910283786461001E-3</v>
      </c>
      <c r="U186" s="91">
        <f>R186/'סכום נכסי הקרן'!$C$42</f>
        <v>3.9037337581715361E-4</v>
      </c>
    </row>
    <row r="187" spans="2:21">
      <c r="B187" s="86" t="s">
        <v>740</v>
      </c>
      <c r="C187" s="87" t="s">
        <v>741</v>
      </c>
      <c r="D187" s="88" t="s">
        <v>120</v>
      </c>
      <c r="E187" s="88" t="s">
        <v>28</v>
      </c>
      <c r="F187" s="87" t="s">
        <v>521</v>
      </c>
      <c r="G187" s="88" t="s">
        <v>405</v>
      </c>
      <c r="H187" s="87" t="s">
        <v>486</v>
      </c>
      <c r="I187" s="87" t="s">
        <v>131</v>
      </c>
      <c r="J187" s="101"/>
      <c r="K187" s="90">
        <v>4.7399937072697176</v>
      </c>
      <c r="L187" s="88" t="s">
        <v>133</v>
      </c>
      <c r="M187" s="89">
        <v>3.95E-2</v>
      </c>
      <c r="N187" s="89">
        <v>5.139385065885798E-2</v>
      </c>
      <c r="O187" s="90">
        <v>3.5570000000000003E-3</v>
      </c>
      <c r="P187" s="102">
        <v>95.79</v>
      </c>
      <c r="Q187" s="90"/>
      <c r="R187" s="90">
        <v>3.4150000000000008E-6</v>
      </c>
      <c r="S187" s="91">
        <v>1.4820217491545655E-11</v>
      </c>
      <c r="T187" s="91">
        <f t="shared" si="5"/>
        <v>1.0160291933102998E-10</v>
      </c>
      <c r="U187" s="91">
        <f>R187/'סכום נכסי הקרן'!$C$42</f>
        <v>2.6601153391961198E-11</v>
      </c>
    </row>
    <row r="188" spans="2:21">
      <c r="B188" s="86" t="s">
        <v>742</v>
      </c>
      <c r="C188" s="87" t="s">
        <v>743</v>
      </c>
      <c r="D188" s="88" t="s">
        <v>120</v>
      </c>
      <c r="E188" s="88" t="s">
        <v>28</v>
      </c>
      <c r="F188" s="87" t="s">
        <v>521</v>
      </c>
      <c r="G188" s="88" t="s">
        <v>405</v>
      </c>
      <c r="H188" s="87" t="s">
        <v>486</v>
      </c>
      <c r="I188" s="87" t="s">
        <v>131</v>
      </c>
      <c r="J188" s="101"/>
      <c r="K188" s="90">
        <v>6.4400000000001727</v>
      </c>
      <c r="L188" s="88" t="s">
        <v>133</v>
      </c>
      <c r="M188" s="89">
        <v>3.0499999999999999E-2</v>
      </c>
      <c r="N188" s="89">
        <v>5.5200000000077576E-2</v>
      </c>
      <c r="O188" s="90">
        <v>148969.43306300003</v>
      </c>
      <c r="P188" s="102">
        <v>86.53</v>
      </c>
      <c r="Q188" s="90"/>
      <c r="R188" s="90">
        <v>128.90325042500001</v>
      </c>
      <c r="S188" s="91">
        <v>2.0438367128224939E-4</v>
      </c>
      <c r="T188" s="91">
        <f t="shared" si="5"/>
        <v>3.8351234420025853E-3</v>
      </c>
      <c r="U188" s="91">
        <f>R188/'סכום נכסי הקרן'!$C$42</f>
        <v>1.004092280315611E-3</v>
      </c>
    </row>
    <row r="189" spans="2:21">
      <c r="B189" s="86" t="s">
        <v>744</v>
      </c>
      <c r="C189" s="87" t="s">
        <v>745</v>
      </c>
      <c r="D189" s="88" t="s">
        <v>120</v>
      </c>
      <c r="E189" s="88" t="s">
        <v>28</v>
      </c>
      <c r="F189" s="87" t="s">
        <v>521</v>
      </c>
      <c r="G189" s="88" t="s">
        <v>405</v>
      </c>
      <c r="H189" s="87" t="s">
        <v>486</v>
      </c>
      <c r="I189" s="87" t="s">
        <v>131</v>
      </c>
      <c r="J189" s="101"/>
      <c r="K189" s="90">
        <v>8.0599999999999898</v>
      </c>
      <c r="L189" s="88" t="s">
        <v>133</v>
      </c>
      <c r="M189" s="89">
        <v>2.63E-2</v>
      </c>
      <c r="N189" s="89">
        <v>5.6199999999984346E-2</v>
      </c>
      <c r="O189" s="90">
        <v>160062.30000000002</v>
      </c>
      <c r="P189" s="102">
        <v>79.77</v>
      </c>
      <c r="Q189" s="90"/>
      <c r="R189" s="90">
        <v>127.68169671000001</v>
      </c>
      <c r="S189" s="91">
        <v>2.3073972310477852E-4</v>
      </c>
      <c r="T189" s="91">
        <f t="shared" si="5"/>
        <v>3.7987798333455826E-3</v>
      </c>
      <c r="U189" s="91">
        <f>R189/'סכום נכסי הקרן'!$C$42</f>
        <v>9.9457698375653787E-4</v>
      </c>
    </row>
    <row r="190" spans="2:21">
      <c r="B190" s="86" t="s">
        <v>746</v>
      </c>
      <c r="C190" s="87" t="s">
        <v>747</v>
      </c>
      <c r="D190" s="88" t="s">
        <v>120</v>
      </c>
      <c r="E190" s="88" t="s">
        <v>28</v>
      </c>
      <c r="F190" s="87" t="s">
        <v>748</v>
      </c>
      <c r="G190" s="88" t="s">
        <v>405</v>
      </c>
      <c r="H190" s="87" t="s">
        <v>482</v>
      </c>
      <c r="I190" s="87" t="s">
        <v>326</v>
      </c>
      <c r="J190" s="101"/>
      <c r="K190" s="90">
        <v>3.9799999999997357</v>
      </c>
      <c r="L190" s="88" t="s">
        <v>133</v>
      </c>
      <c r="M190" s="89">
        <v>4.7E-2</v>
      </c>
      <c r="N190" s="89">
        <v>5.3199999999873536E-2</v>
      </c>
      <c r="O190" s="90">
        <v>81809.62000000001</v>
      </c>
      <c r="P190" s="102">
        <v>100.52</v>
      </c>
      <c r="Q190" s="90"/>
      <c r="R190" s="90">
        <v>82.235033172000016</v>
      </c>
      <c r="S190" s="91">
        <v>9.0990568346123915E-5</v>
      </c>
      <c r="T190" s="91">
        <f t="shared" si="5"/>
        <v>2.4466528379382987E-3</v>
      </c>
      <c r="U190" s="91">
        <f>R190/'סכום נכסי הקרן'!$C$42</f>
        <v>6.4057005317756644E-4</v>
      </c>
    </row>
    <row r="191" spans="2:21">
      <c r="B191" s="86" t="s">
        <v>749</v>
      </c>
      <c r="C191" s="87" t="s">
        <v>750</v>
      </c>
      <c r="D191" s="88" t="s">
        <v>120</v>
      </c>
      <c r="E191" s="88" t="s">
        <v>28</v>
      </c>
      <c r="F191" s="87" t="s">
        <v>530</v>
      </c>
      <c r="G191" s="88" t="s">
        <v>405</v>
      </c>
      <c r="H191" s="87" t="s">
        <v>486</v>
      </c>
      <c r="I191" s="87" t="s">
        <v>131</v>
      </c>
      <c r="J191" s="101"/>
      <c r="K191" s="90">
        <v>5.9700000000000308</v>
      </c>
      <c r="L191" s="88" t="s">
        <v>133</v>
      </c>
      <c r="M191" s="89">
        <v>2.64E-2</v>
      </c>
      <c r="N191" s="89">
        <v>5.4299999999986463E-2</v>
      </c>
      <c r="O191" s="90">
        <v>273035.38814800006</v>
      </c>
      <c r="P191" s="102">
        <v>85.2</v>
      </c>
      <c r="Q191" s="90">
        <v>3.6040671250000011</v>
      </c>
      <c r="R191" s="90">
        <v>236.23021782400002</v>
      </c>
      <c r="S191" s="91">
        <v>1.6687447617251373E-4</v>
      </c>
      <c r="T191" s="91">
        <f t="shared" si="5"/>
        <v>7.0283103265368994E-3</v>
      </c>
      <c r="U191" s="91">
        <f>R191/'סכום נכסי הקרן'!$C$42</f>
        <v>1.8401160351837859E-3</v>
      </c>
    </row>
    <row r="192" spans="2:21">
      <c r="B192" s="86" t="s">
        <v>751</v>
      </c>
      <c r="C192" s="87" t="s">
        <v>752</v>
      </c>
      <c r="D192" s="88" t="s">
        <v>120</v>
      </c>
      <c r="E192" s="88" t="s">
        <v>28</v>
      </c>
      <c r="F192" s="87" t="s">
        <v>530</v>
      </c>
      <c r="G192" s="88" t="s">
        <v>405</v>
      </c>
      <c r="H192" s="87" t="s">
        <v>486</v>
      </c>
      <c r="I192" s="87" t="s">
        <v>131</v>
      </c>
      <c r="J192" s="101"/>
      <c r="K192" s="90">
        <v>0.83000017163224182</v>
      </c>
      <c r="L192" s="88" t="s">
        <v>133</v>
      </c>
      <c r="M192" s="89">
        <v>3.9199999999999999E-2</v>
      </c>
      <c r="N192" s="89">
        <v>5.7702492211838007E-2</v>
      </c>
      <c r="O192" s="90">
        <v>6.4740000000000006E-3</v>
      </c>
      <c r="P192" s="102">
        <v>99.2</v>
      </c>
      <c r="Q192" s="90"/>
      <c r="R192" s="90">
        <v>6.4200000000000012E-6</v>
      </c>
      <c r="S192" s="91">
        <v>6.7447757679813812E-12</v>
      </c>
      <c r="T192" s="91">
        <f t="shared" si="5"/>
        <v>1.9100753795174596E-10</v>
      </c>
      <c r="U192" s="91">
        <f>R192/'סכום נכסי הקרן'!$C$42</f>
        <v>5.0008610476249156E-11</v>
      </c>
    </row>
    <row r="193" spans="2:21">
      <c r="B193" s="86" t="s">
        <v>753</v>
      </c>
      <c r="C193" s="87" t="s">
        <v>754</v>
      </c>
      <c r="D193" s="88" t="s">
        <v>120</v>
      </c>
      <c r="E193" s="88" t="s">
        <v>28</v>
      </c>
      <c r="F193" s="87" t="s">
        <v>530</v>
      </c>
      <c r="G193" s="88" t="s">
        <v>405</v>
      </c>
      <c r="H193" s="87" t="s">
        <v>486</v>
      </c>
      <c r="I193" s="87" t="s">
        <v>131</v>
      </c>
      <c r="J193" s="101"/>
      <c r="K193" s="90">
        <v>7.590000000000094</v>
      </c>
      <c r="L193" s="88" t="s">
        <v>133</v>
      </c>
      <c r="M193" s="89">
        <v>2.5000000000000001E-2</v>
      </c>
      <c r="N193" s="89">
        <v>5.6999999999844383E-2</v>
      </c>
      <c r="O193" s="90">
        <v>151922.77990800003</v>
      </c>
      <c r="P193" s="102">
        <v>79.12</v>
      </c>
      <c r="Q193" s="90">
        <v>1.8990347580000002</v>
      </c>
      <c r="R193" s="90">
        <v>122.10033821700002</v>
      </c>
      <c r="S193" s="91">
        <v>1.1391526175997445E-4</v>
      </c>
      <c r="T193" s="91">
        <f t="shared" si="5"/>
        <v>3.6327235180536829E-3</v>
      </c>
      <c r="U193" s="91">
        <f>R193/'סכום נכסי הקרן'!$C$42</f>
        <v>9.5110097397386778E-4</v>
      </c>
    </row>
    <row r="194" spans="2:21">
      <c r="B194" s="86" t="s">
        <v>755</v>
      </c>
      <c r="C194" s="87" t="s">
        <v>756</v>
      </c>
      <c r="D194" s="88" t="s">
        <v>120</v>
      </c>
      <c r="E194" s="88" t="s">
        <v>28</v>
      </c>
      <c r="F194" s="87" t="s">
        <v>757</v>
      </c>
      <c r="G194" s="88" t="s">
        <v>405</v>
      </c>
      <c r="H194" s="87" t="s">
        <v>486</v>
      </c>
      <c r="I194" s="87" t="s">
        <v>131</v>
      </c>
      <c r="J194" s="101"/>
      <c r="K194" s="90">
        <v>5.2000000000000126</v>
      </c>
      <c r="L194" s="88" t="s">
        <v>133</v>
      </c>
      <c r="M194" s="89">
        <v>3.4300000000000004E-2</v>
      </c>
      <c r="N194" s="89">
        <v>5.3100000000152976E-2</v>
      </c>
      <c r="O194" s="90">
        <v>109510.73614600001</v>
      </c>
      <c r="P194" s="102">
        <v>91.92</v>
      </c>
      <c r="Q194" s="90"/>
      <c r="R194" s="90">
        <v>100.66226866600002</v>
      </c>
      <c r="S194" s="91">
        <v>3.6037493795577203E-4</v>
      </c>
      <c r="T194" s="91">
        <f t="shared" si="5"/>
        <v>2.9948990813909414E-3</v>
      </c>
      <c r="U194" s="91">
        <f>R194/'סכום נכסי הקרן'!$C$42</f>
        <v>7.8410906283076865E-4</v>
      </c>
    </row>
    <row r="195" spans="2:21">
      <c r="B195" s="86" t="s">
        <v>758</v>
      </c>
      <c r="C195" s="87" t="s">
        <v>759</v>
      </c>
      <c r="D195" s="88" t="s">
        <v>120</v>
      </c>
      <c r="E195" s="88" t="s">
        <v>28</v>
      </c>
      <c r="F195" s="87" t="s">
        <v>757</v>
      </c>
      <c r="G195" s="88" t="s">
        <v>405</v>
      </c>
      <c r="H195" s="87" t="s">
        <v>486</v>
      </c>
      <c r="I195" s="87" t="s">
        <v>131</v>
      </c>
      <c r="J195" s="101"/>
      <c r="K195" s="90">
        <v>6.4600000000000213</v>
      </c>
      <c r="L195" s="88" t="s">
        <v>133</v>
      </c>
      <c r="M195" s="89">
        <v>2.98E-2</v>
      </c>
      <c r="N195" s="89">
        <v>5.4800000000101379E-2</v>
      </c>
      <c r="O195" s="90">
        <v>86858.696330000006</v>
      </c>
      <c r="P195" s="102">
        <v>86.29</v>
      </c>
      <c r="Q195" s="90"/>
      <c r="R195" s="90">
        <v>74.950369063000025</v>
      </c>
      <c r="S195" s="91">
        <v>2.2127226709796674E-4</v>
      </c>
      <c r="T195" s="91">
        <f t="shared" si="5"/>
        <v>2.2299198540963149E-3</v>
      </c>
      <c r="U195" s="91">
        <f>R195/'סכום נכסי הקרן'!$C$42</f>
        <v>5.8382613886646159E-4</v>
      </c>
    </row>
    <row r="196" spans="2:21">
      <c r="B196" s="86" t="s">
        <v>760</v>
      </c>
      <c r="C196" s="87" t="s">
        <v>761</v>
      </c>
      <c r="D196" s="88" t="s">
        <v>120</v>
      </c>
      <c r="E196" s="88" t="s">
        <v>28</v>
      </c>
      <c r="F196" s="87" t="s">
        <v>551</v>
      </c>
      <c r="G196" s="88" t="s">
        <v>405</v>
      </c>
      <c r="H196" s="87" t="s">
        <v>486</v>
      </c>
      <c r="I196" s="87" t="s">
        <v>131</v>
      </c>
      <c r="J196" s="101"/>
      <c r="K196" s="90">
        <v>1.7900000000000251</v>
      </c>
      <c r="L196" s="88" t="s">
        <v>133</v>
      </c>
      <c r="M196" s="89">
        <v>3.61E-2</v>
      </c>
      <c r="N196" s="89">
        <v>5.2099999999940937E-2</v>
      </c>
      <c r="O196" s="90">
        <v>224773.30037200003</v>
      </c>
      <c r="P196" s="102">
        <v>97.92</v>
      </c>
      <c r="Q196" s="90"/>
      <c r="R196" s="90">
        <v>220.09800823000003</v>
      </c>
      <c r="S196" s="91">
        <v>2.9286423501237788E-4</v>
      </c>
      <c r="T196" s="91">
        <f t="shared" si="5"/>
        <v>6.5483455856846446E-3</v>
      </c>
      <c r="U196" s="91">
        <f>R196/'סכום נכסי הקרן'!$C$42</f>
        <v>1.7144541370984971E-3</v>
      </c>
    </row>
    <row r="197" spans="2:21">
      <c r="B197" s="86" t="s">
        <v>762</v>
      </c>
      <c r="C197" s="87" t="s">
        <v>763</v>
      </c>
      <c r="D197" s="88" t="s">
        <v>120</v>
      </c>
      <c r="E197" s="88" t="s">
        <v>28</v>
      </c>
      <c r="F197" s="87" t="s">
        <v>551</v>
      </c>
      <c r="G197" s="88" t="s">
        <v>405</v>
      </c>
      <c r="H197" s="87" t="s">
        <v>486</v>
      </c>
      <c r="I197" s="87" t="s">
        <v>131</v>
      </c>
      <c r="J197" s="101"/>
      <c r="K197" s="90">
        <v>2.8000000000001459</v>
      </c>
      <c r="L197" s="88" t="s">
        <v>133</v>
      </c>
      <c r="M197" s="89">
        <v>3.3000000000000002E-2</v>
      </c>
      <c r="N197" s="89">
        <v>4.8799999999758183E-2</v>
      </c>
      <c r="O197" s="90">
        <v>73977.006919000021</v>
      </c>
      <c r="P197" s="102">
        <v>96.15</v>
      </c>
      <c r="Q197" s="90"/>
      <c r="R197" s="90">
        <v>71.128892144000005</v>
      </c>
      <c r="S197" s="91">
        <v>2.3991634992946221E-4</v>
      </c>
      <c r="T197" s="91">
        <f t="shared" si="5"/>
        <v>2.1162234525951285E-3</v>
      </c>
      <c r="U197" s="91">
        <f>R197/'סכום נכסי הקרן'!$C$42</f>
        <v>5.5405873221751314E-4</v>
      </c>
    </row>
    <row r="198" spans="2:21">
      <c r="B198" s="86" t="s">
        <v>764</v>
      </c>
      <c r="C198" s="87" t="s">
        <v>765</v>
      </c>
      <c r="D198" s="88" t="s">
        <v>120</v>
      </c>
      <c r="E198" s="88" t="s">
        <v>28</v>
      </c>
      <c r="F198" s="87" t="s">
        <v>551</v>
      </c>
      <c r="G198" s="88" t="s">
        <v>405</v>
      </c>
      <c r="H198" s="87" t="s">
        <v>486</v>
      </c>
      <c r="I198" s="87" t="s">
        <v>131</v>
      </c>
      <c r="J198" s="101"/>
      <c r="K198" s="90">
        <v>5.1399999999999171</v>
      </c>
      <c r="L198" s="88" t="s">
        <v>133</v>
      </c>
      <c r="M198" s="89">
        <v>2.6200000000000001E-2</v>
      </c>
      <c r="N198" s="89">
        <v>5.2600000000165938E-2</v>
      </c>
      <c r="O198" s="90">
        <v>160277.22454300002</v>
      </c>
      <c r="P198" s="102">
        <v>88.74</v>
      </c>
      <c r="Q198" s="90"/>
      <c r="R198" s="90">
        <v>142.23000371399999</v>
      </c>
      <c r="S198" s="91">
        <v>1.2392303814866848E-4</v>
      </c>
      <c r="T198" s="91">
        <f t="shared" si="5"/>
        <v>4.2316203788596287E-3</v>
      </c>
      <c r="U198" s="91">
        <f>R198/'סכום נכסי הקרן'!$C$42</f>
        <v>1.1079010675652484E-3</v>
      </c>
    </row>
    <row r="199" spans="2:21">
      <c r="B199" s="86" t="s">
        <v>766</v>
      </c>
      <c r="C199" s="87" t="s">
        <v>767</v>
      </c>
      <c r="D199" s="88" t="s">
        <v>120</v>
      </c>
      <c r="E199" s="88" t="s">
        <v>28</v>
      </c>
      <c r="F199" s="87" t="s">
        <v>768</v>
      </c>
      <c r="G199" s="88" t="s">
        <v>128</v>
      </c>
      <c r="H199" s="87" t="s">
        <v>482</v>
      </c>
      <c r="I199" s="87" t="s">
        <v>326</v>
      </c>
      <c r="J199" s="101"/>
      <c r="K199" s="90">
        <v>2.5300000000000931</v>
      </c>
      <c r="L199" s="88" t="s">
        <v>133</v>
      </c>
      <c r="M199" s="89">
        <v>2.3E-2</v>
      </c>
      <c r="N199" s="89">
        <v>5.7900000000448079E-2</v>
      </c>
      <c r="O199" s="90">
        <v>56049.829277000012</v>
      </c>
      <c r="P199" s="102">
        <v>91.98</v>
      </c>
      <c r="Q199" s="90"/>
      <c r="R199" s="90">
        <v>51.554631711000006</v>
      </c>
      <c r="S199" s="91">
        <v>6.6756831433763616E-5</v>
      </c>
      <c r="T199" s="91">
        <f t="shared" si="5"/>
        <v>1.533850977122604E-3</v>
      </c>
      <c r="U199" s="91">
        <f>R199/'סכום נכסי הקרן'!$C$42</f>
        <v>4.0158496814359526E-4</v>
      </c>
    </row>
    <row r="200" spans="2:21">
      <c r="B200" s="86" t="s">
        <v>769</v>
      </c>
      <c r="C200" s="87" t="s">
        <v>770</v>
      </c>
      <c r="D200" s="88" t="s">
        <v>120</v>
      </c>
      <c r="E200" s="88" t="s">
        <v>28</v>
      </c>
      <c r="F200" s="87" t="s">
        <v>768</v>
      </c>
      <c r="G200" s="88" t="s">
        <v>128</v>
      </c>
      <c r="H200" s="87" t="s">
        <v>482</v>
      </c>
      <c r="I200" s="87" t="s">
        <v>326</v>
      </c>
      <c r="J200" s="101"/>
      <c r="K200" s="90">
        <v>1.6200000000000681</v>
      </c>
      <c r="L200" s="88" t="s">
        <v>133</v>
      </c>
      <c r="M200" s="89">
        <v>2.75E-2</v>
      </c>
      <c r="N200" s="89">
        <v>5.8299999999609539E-2</v>
      </c>
      <c r="O200" s="90">
        <v>41290.09622900001</v>
      </c>
      <c r="P200" s="102">
        <v>95.52</v>
      </c>
      <c r="Q200" s="90"/>
      <c r="R200" s="90">
        <v>39.440298538</v>
      </c>
      <c r="S200" s="91">
        <v>1.5293325721899779E-4</v>
      </c>
      <c r="T200" s="91">
        <f t="shared" si="5"/>
        <v>1.1734259065148325E-3</v>
      </c>
      <c r="U200" s="91">
        <f>R200/'סכום נכסי הקרן'!$C$42</f>
        <v>3.072203312544892E-4</v>
      </c>
    </row>
    <row r="201" spans="2:21">
      <c r="B201" s="86" t="s">
        <v>771</v>
      </c>
      <c r="C201" s="87" t="s">
        <v>772</v>
      </c>
      <c r="D201" s="88" t="s">
        <v>120</v>
      </c>
      <c r="E201" s="88" t="s">
        <v>28</v>
      </c>
      <c r="F201" s="87" t="s">
        <v>768</v>
      </c>
      <c r="G201" s="88" t="s">
        <v>128</v>
      </c>
      <c r="H201" s="87" t="s">
        <v>482</v>
      </c>
      <c r="I201" s="87" t="s">
        <v>326</v>
      </c>
      <c r="J201" s="101"/>
      <c r="K201" s="90">
        <v>0.42000000000056831</v>
      </c>
      <c r="L201" s="88" t="s">
        <v>133</v>
      </c>
      <c r="M201" s="89">
        <v>2.4E-2</v>
      </c>
      <c r="N201" s="89">
        <v>6.0900000000320108E-2</v>
      </c>
      <c r="O201" s="90">
        <v>6330.1457080000009</v>
      </c>
      <c r="P201" s="102">
        <v>98.7</v>
      </c>
      <c r="Q201" s="90"/>
      <c r="R201" s="90">
        <v>6.2478538200000013</v>
      </c>
      <c r="S201" s="91">
        <v>9.0282538019055604E-5</v>
      </c>
      <c r="T201" s="91">
        <f t="shared" si="5"/>
        <v>1.8588585290352198E-4</v>
      </c>
      <c r="U201" s="91">
        <f>R201/'סכום נכסי הקרן'!$C$42</f>
        <v>4.8667677258088058E-5</v>
      </c>
    </row>
    <row r="202" spans="2:21">
      <c r="B202" s="86" t="s">
        <v>773</v>
      </c>
      <c r="C202" s="87" t="s">
        <v>774</v>
      </c>
      <c r="D202" s="88" t="s">
        <v>120</v>
      </c>
      <c r="E202" s="88" t="s">
        <v>28</v>
      </c>
      <c r="F202" s="87" t="s">
        <v>768</v>
      </c>
      <c r="G202" s="88" t="s">
        <v>128</v>
      </c>
      <c r="H202" s="87" t="s">
        <v>482</v>
      </c>
      <c r="I202" s="87" t="s">
        <v>326</v>
      </c>
      <c r="J202" s="101"/>
      <c r="K202" s="90">
        <v>2.4799999999999924</v>
      </c>
      <c r="L202" s="88" t="s">
        <v>133</v>
      </c>
      <c r="M202" s="89">
        <v>2.1499999999999998E-2</v>
      </c>
      <c r="N202" s="89">
        <v>5.7600000000525169E-2</v>
      </c>
      <c r="O202" s="90">
        <v>43878.27532500001</v>
      </c>
      <c r="P202" s="102">
        <v>91.65</v>
      </c>
      <c r="Q202" s="90">
        <v>2.4382448970000006</v>
      </c>
      <c r="R202" s="90">
        <v>42.652684251000004</v>
      </c>
      <c r="S202" s="91">
        <v>5.3023501847849298E-5</v>
      </c>
      <c r="T202" s="91">
        <f t="shared" si="5"/>
        <v>1.2690006551116385E-3</v>
      </c>
      <c r="U202" s="91">
        <f>R202/'סכום נכסי הקרן'!$C$42</f>
        <v>3.3224322001163643E-4</v>
      </c>
    </row>
    <row r="203" spans="2:21">
      <c r="B203" s="86" t="s">
        <v>775</v>
      </c>
      <c r="C203" s="87" t="s">
        <v>776</v>
      </c>
      <c r="D203" s="88" t="s">
        <v>120</v>
      </c>
      <c r="E203" s="88" t="s">
        <v>28</v>
      </c>
      <c r="F203" s="87" t="s">
        <v>558</v>
      </c>
      <c r="G203" s="88" t="s">
        <v>129</v>
      </c>
      <c r="H203" s="87" t="s">
        <v>559</v>
      </c>
      <c r="I203" s="87" t="s">
        <v>326</v>
      </c>
      <c r="J203" s="101"/>
      <c r="K203" s="90">
        <v>1.5699999999938108</v>
      </c>
      <c r="L203" s="88" t="s">
        <v>133</v>
      </c>
      <c r="M203" s="89">
        <v>3.2500000000000001E-2</v>
      </c>
      <c r="N203" s="89">
        <v>6.6699999975339097E-2</v>
      </c>
      <c r="O203" s="90">
        <v>894.51641600000016</v>
      </c>
      <c r="P203" s="102">
        <v>95.65</v>
      </c>
      <c r="Q203" s="90"/>
      <c r="R203" s="90">
        <v>0.85560493300000007</v>
      </c>
      <c r="S203" s="91">
        <v>2.4662995001833194E-6</v>
      </c>
      <c r="T203" s="91">
        <f t="shared" ref="T203:T266" si="6">IFERROR(R203/$R$11,0)</f>
        <v>2.5455917712102575E-5</v>
      </c>
      <c r="U203" s="91">
        <f>R203/'סכום נכסי הקרן'!$C$42</f>
        <v>6.6647373545100084E-6</v>
      </c>
    </row>
    <row r="204" spans="2:21">
      <c r="B204" s="86" t="s">
        <v>777</v>
      </c>
      <c r="C204" s="87" t="s">
        <v>778</v>
      </c>
      <c r="D204" s="88" t="s">
        <v>120</v>
      </c>
      <c r="E204" s="88" t="s">
        <v>28</v>
      </c>
      <c r="F204" s="87" t="s">
        <v>558</v>
      </c>
      <c r="G204" s="88" t="s">
        <v>129</v>
      </c>
      <c r="H204" s="87" t="s">
        <v>559</v>
      </c>
      <c r="I204" s="87" t="s">
        <v>326</v>
      </c>
      <c r="J204" s="101"/>
      <c r="K204" s="90">
        <v>2.2599999999999887</v>
      </c>
      <c r="L204" s="88" t="s">
        <v>133</v>
      </c>
      <c r="M204" s="89">
        <v>5.7000000000000002E-2</v>
      </c>
      <c r="N204" s="89">
        <v>6.8800000000031475E-2</v>
      </c>
      <c r="O204" s="90">
        <v>246668.65446800005</v>
      </c>
      <c r="P204" s="102">
        <v>97.89</v>
      </c>
      <c r="Q204" s="90"/>
      <c r="R204" s="90">
        <v>241.46393764800001</v>
      </c>
      <c r="S204" s="91">
        <v>4.1775665041578176E-4</v>
      </c>
      <c r="T204" s="91">
        <f t="shared" si="6"/>
        <v>7.1840237125044195E-3</v>
      </c>
      <c r="U204" s="91">
        <f>R204/'סכום נכסי הקרן'!$C$42</f>
        <v>1.8808841124455054E-3</v>
      </c>
    </row>
    <row r="205" spans="2:21">
      <c r="B205" s="86" t="s">
        <v>779</v>
      </c>
      <c r="C205" s="87" t="s">
        <v>780</v>
      </c>
      <c r="D205" s="88" t="s">
        <v>120</v>
      </c>
      <c r="E205" s="88" t="s">
        <v>28</v>
      </c>
      <c r="F205" s="87" t="s">
        <v>564</v>
      </c>
      <c r="G205" s="88" t="s">
        <v>129</v>
      </c>
      <c r="H205" s="87" t="s">
        <v>559</v>
      </c>
      <c r="I205" s="87" t="s">
        <v>326</v>
      </c>
      <c r="J205" s="101"/>
      <c r="K205" s="90">
        <v>1.6499999999998427</v>
      </c>
      <c r="L205" s="88" t="s">
        <v>133</v>
      </c>
      <c r="M205" s="89">
        <v>2.7999999999999997E-2</v>
      </c>
      <c r="N205" s="89">
        <v>6.2299999999686051E-2</v>
      </c>
      <c r="O205" s="90">
        <v>52122.042001000009</v>
      </c>
      <c r="P205" s="102">
        <v>95.33</v>
      </c>
      <c r="Q205" s="90"/>
      <c r="R205" s="90">
        <v>49.687941472000006</v>
      </c>
      <c r="S205" s="91">
        <v>1.499101812357179E-4</v>
      </c>
      <c r="T205" s="91">
        <f t="shared" si="6"/>
        <v>1.4783132969559457E-3</v>
      </c>
      <c r="U205" s="91">
        <f>R205/'סכום נכסי הקרן'!$C$42</f>
        <v>3.8704437857319532E-4</v>
      </c>
    </row>
    <row r="206" spans="2:21">
      <c r="B206" s="86" t="s">
        <v>781</v>
      </c>
      <c r="C206" s="87" t="s">
        <v>782</v>
      </c>
      <c r="D206" s="88" t="s">
        <v>120</v>
      </c>
      <c r="E206" s="88" t="s">
        <v>28</v>
      </c>
      <c r="F206" s="87" t="s">
        <v>564</v>
      </c>
      <c r="G206" s="88" t="s">
        <v>129</v>
      </c>
      <c r="H206" s="87" t="s">
        <v>559</v>
      </c>
      <c r="I206" s="87" t="s">
        <v>326</v>
      </c>
      <c r="J206" s="101"/>
      <c r="K206" s="90">
        <v>3.4299999999999247</v>
      </c>
      <c r="L206" s="88" t="s">
        <v>133</v>
      </c>
      <c r="M206" s="89">
        <v>5.6500000000000002E-2</v>
      </c>
      <c r="N206" s="89">
        <v>6.6100000000200901E-2</v>
      </c>
      <c r="O206" s="90">
        <v>125296.88535700002</v>
      </c>
      <c r="P206" s="102">
        <v>97.13</v>
      </c>
      <c r="Q206" s="90">
        <v>7.7225545990000013</v>
      </c>
      <c r="R206" s="90">
        <v>129.42341934000001</v>
      </c>
      <c r="S206" s="91">
        <v>3.0278320932671253E-4</v>
      </c>
      <c r="T206" s="91">
        <f t="shared" si="6"/>
        <v>3.8505994830887505E-3</v>
      </c>
      <c r="U206" s="91">
        <f>R206/'סכום נכסי הקרן'!$C$42</f>
        <v>1.0081441377380548E-3</v>
      </c>
    </row>
    <row r="207" spans="2:21">
      <c r="B207" s="86" t="s">
        <v>783</v>
      </c>
      <c r="C207" s="87" t="s">
        <v>784</v>
      </c>
      <c r="D207" s="88" t="s">
        <v>120</v>
      </c>
      <c r="E207" s="88" t="s">
        <v>28</v>
      </c>
      <c r="F207" s="87" t="s">
        <v>571</v>
      </c>
      <c r="G207" s="88" t="s">
        <v>572</v>
      </c>
      <c r="H207" s="87" t="s">
        <v>559</v>
      </c>
      <c r="I207" s="87" t="s">
        <v>326</v>
      </c>
      <c r="J207" s="101"/>
      <c r="K207" s="90">
        <v>4.5400000000000169</v>
      </c>
      <c r="L207" s="88" t="s">
        <v>133</v>
      </c>
      <c r="M207" s="89">
        <v>5.5E-2</v>
      </c>
      <c r="N207" s="89">
        <v>6.7599999999561108E-2</v>
      </c>
      <c r="O207" s="90">
        <v>88923.500000000015</v>
      </c>
      <c r="P207" s="102">
        <v>96.34</v>
      </c>
      <c r="Q207" s="90"/>
      <c r="R207" s="90">
        <v>85.668899776000018</v>
      </c>
      <c r="S207" s="91">
        <v>3.6532543989745663E-4</v>
      </c>
      <c r="T207" s="91">
        <f t="shared" si="6"/>
        <v>2.5488170755839003E-3</v>
      </c>
      <c r="U207" s="91">
        <f>R207/'סכום נכסי הקרן'!$C$42</f>
        <v>6.6731816804155969E-4</v>
      </c>
    </row>
    <row r="208" spans="2:21">
      <c r="B208" s="86" t="s">
        <v>785</v>
      </c>
      <c r="C208" s="87" t="s">
        <v>786</v>
      </c>
      <c r="D208" s="88" t="s">
        <v>120</v>
      </c>
      <c r="E208" s="88" t="s">
        <v>28</v>
      </c>
      <c r="F208" s="87" t="s">
        <v>787</v>
      </c>
      <c r="G208" s="88" t="s">
        <v>572</v>
      </c>
      <c r="H208" s="87" t="s">
        <v>576</v>
      </c>
      <c r="I208" s="87" t="s">
        <v>131</v>
      </c>
      <c r="J208" s="101"/>
      <c r="K208" s="90">
        <v>1.67</v>
      </c>
      <c r="L208" s="88" t="s">
        <v>133</v>
      </c>
      <c r="M208" s="89">
        <v>0.04</v>
      </c>
      <c r="N208" s="89">
        <v>5.5708245243128965E-2</v>
      </c>
      <c r="O208" s="90">
        <v>2.3830000000000006E-3</v>
      </c>
      <c r="P208" s="102">
        <v>98.54</v>
      </c>
      <c r="Q208" s="90"/>
      <c r="R208" s="90">
        <v>2.3650000000000002E-6</v>
      </c>
      <c r="S208" s="91">
        <v>1.2057490783950781E-11</v>
      </c>
      <c r="T208" s="91">
        <f t="shared" si="6"/>
        <v>7.0363368731445348E-11</v>
      </c>
      <c r="U208" s="91">
        <f>R208/'סכום נכסי הקרן'!$C$42</f>
        <v>1.8422175043041941E-11</v>
      </c>
    </row>
    <row r="209" spans="2:21">
      <c r="B209" s="86" t="s">
        <v>788</v>
      </c>
      <c r="C209" s="87" t="s">
        <v>789</v>
      </c>
      <c r="D209" s="88" t="s">
        <v>120</v>
      </c>
      <c r="E209" s="88" t="s">
        <v>28</v>
      </c>
      <c r="F209" s="87" t="s">
        <v>787</v>
      </c>
      <c r="G209" s="88" t="s">
        <v>572</v>
      </c>
      <c r="H209" s="87" t="s">
        <v>559</v>
      </c>
      <c r="I209" s="87" t="s">
        <v>326</v>
      </c>
      <c r="J209" s="101"/>
      <c r="K209" s="90">
        <v>3.3600017088852869</v>
      </c>
      <c r="L209" s="88" t="s">
        <v>133</v>
      </c>
      <c r="M209" s="89">
        <v>0.04</v>
      </c>
      <c r="N209" s="89">
        <v>5.4903290129611176E-2</v>
      </c>
      <c r="O209" s="90">
        <v>5.2110000000000012E-3</v>
      </c>
      <c r="P209" s="102">
        <v>96.22</v>
      </c>
      <c r="Q209" s="90"/>
      <c r="R209" s="90">
        <v>5.0150000000000003E-6</v>
      </c>
      <c r="S209" s="91">
        <v>6.7302716819011847E-12</v>
      </c>
      <c r="T209" s="91">
        <f t="shared" si="6"/>
        <v>1.4920604405420653E-10</v>
      </c>
      <c r="U209" s="91">
        <f>R209/'סכום נכסי הקרן'!$C$42</f>
        <v>3.9064358495076244E-11</v>
      </c>
    </row>
    <row r="210" spans="2:21">
      <c r="B210" s="86" t="s">
        <v>790</v>
      </c>
      <c r="C210" s="87" t="s">
        <v>791</v>
      </c>
      <c r="D210" s="88" t="s">
        <v>120</v>
      </c>
      <c r="E210" s="88" t="s">
        <v>28</v>
      </c>
      <c r="F210" s="87" t="s">
        <v>792</v>
      </c>
      <c r="G210" s="88" t="s">
        <v>341</v>
      </c>
      <c r="H210" s="87" t="s">
        <v>559</v>
      </c>
      <c r="I210" s="87" t="s">
        <v>326</v>
      </c>
      <c r="J210" s="101"/>
      <c r="K210" s="90">
        <v>0.74000094414218764</v>
      </c>
      <c r="L210" s="88" t="s">
        <v>133</v>
      </c>
      <c r="M210" s="89">
        <v>5.9000000000000004E-2</v>
      </c>
      <c r="N210" s="89">
        <v>5.7506426735218497E-2</v>
      </c>
      <c r="O210" s="90">
        <v>3.0770000000000003E-3</v>
      </c>
      <c r="P210" s="102">
        <v>101.61</v>
      </c>
      <c r="Q210" s="90"/>
      <c r="R210" s="90">
        <v>3.1120000000000009E-6</v>
      </c>
      <c r="S210" s="91">
        <v>1.1693985182949283E-11</v>
      </c>
      <c r="T210" s="91">
        <f t="shared" si="6"/>
        <v>9.2588077586578428E-11</v>
      </c>
      <c r="U210" s="91">
        <f>R210/'סכום נכסי הקרן'!$C$42</f>
        <v>2.4240933925558784E-11</v>
      </c>
    </row>
    <row r="211" spans="2:21">
      <c r="B211" s="86" t="s">
        <v>793</v>
      </c>
      <c r="C211" s="87" t="s">
        <v>794</v>
      </c>
      <c r="D211" s="88" t="s">
        <v>120</v>
      </c>
      <c r="E211" s="88" t="s">
        <v>28</v>
      </c>
      <c r="F211" s="87" t="s">
        <v>792</v>
      </c>
      <c r="G211" s="88" t="s">
        <v>341</v>
      </c>
      <c r="H211" s="87" t="s">
        <v>559</v>
      </c>
      <c r="I211" s="87" t="s">
        <v>326</v>
      </c>
      <c r="J211" s="101"/>
      <c r="K211" s="90">
        <v>3.0899999680202717</v>
      </c>
      <c r="L211" s="88" t="s">
        <v>133</v>
      </c>
      <c r="M211" s="89">
        <v>2.7000000000000003E-2</v>
      </c>
      <c r="N211" s="89">
        <v>5.7699297156968268E-2</v>
      </c>
      <c r="O211" s="90">
        <v>3.4609000000000008E-2</v>
      </c>
      <c r="P211" s="102">
        <v>91.23</v>
      </c>
      <c r="Q211" s="90"/>
      <c r="R211" s="90">
        <v>3.1586000000000012E-5</v>
      </c>
      <c r="S211" s="91">
        <v>4.7689412088747454E-11</v>
      </c>
      <c r="T211" s="91">
        <f t="shared" si="6"/>
        <v>9.3974518594140944E-10</v>
      </c>
      <c r="U211" s="91">
        <f>R211/'סכום נכסי הקרן'!$C$42</f>
        <v>2.4603924774187011E-10</v>
      </c>
    </row>
    <row r="212" spans="2:21">
      <c r="B212" s="86" t="s">
        <v>795</v>
      </c>
      <c r="C212" s="87" t="s">
        <v>796</v>
      </c>
      <c r="D212" s="88" t="s">
        <v>120</v>
      </c>
      <c r="E212" s="88" t="s">
        <v>28</v>
      </c>
      <c r="F212" s="87" t="s">
        <v>797</v>
      </c>
      <c r="G212" s="88" t="s">
        <v>637</v>
      </c>
      <c r="H212" s="87" t="s">
        <v>576</v>
      </c>
      <c r="I212" s="87" t="s">
        <v>131</v>
      </c>
      <c r="J212" s="101"/>
      <c r="K212" s="90">
        <v>1.0599999999991556</v>
      </c>
      <c r="L212" s="88" t="s">
        <v>133</v>
      </c>
      <c r="M212" s="89">
        <v>3.0499999999999999E-2</v>
      </c>
      <c r="N212" s="89">
        <v>5.8799999992599945E-2</v>
      </c>
      <c r="O212" s="90">
        <v>3257.2366110000003</v>
      </c>
      <c r="P212" s="102">
        <v>97.91</v>
      </c>
      <c r="Q212" s="90"/>
      <c r="R212" s="90">
        <v>3.1891603720000004</v>
      </c>
      <c r="S212" s="91">
        <v>4.85260245815549E-5</v>
      </c>
      <c r="T212" s="91">
        <f t="shared" si="6"/>
        <v>9.4883749344080092E-5</v>
      </c>
      <c r="U212" s="91">
        <f>R212/'סכום נכסי הקרן'!$C$42</f>
        <v>2.4841974889351692E-5</v>
      </c>
    </row>
    <row r="213" spans="2:21">
      <c r="B213" s="86" t="s">
        <v>798</v>
      </c>
      <c r="C213" s="87" t="s">
        <v>799</v>
      </c>
      <c r="D213" s="88" t="s">
        <v>120</v>
      </c>
      <c r="E213" s="88" t="s">
        <v>28</v>
      </c>
      <c r="F213" s="87" t="s">
        <v>797</v>
      </c>
      <c r="G213" s="88" t="s">
        <v>637</v>
      </c>
      <c r="H213" s="87" t="s">
        <v>576</v>
      </c>
      <c r="I213" s="87" t="s">
        <v>131</v>
      </c>
      <c r="J213" s="101"/>
      <c r="K213" s="90">
        <v>2.6699999999999693</v>
      </c>
      <c r="L213" s="88" t="s">
        <v>133</v>
      </c>
      <c r="M213" s="89">
        <v>2.58E-2</v>
      </c>
      <c r="N213" s="89">
        <v>5.8399999999817327E-2</v>
      </c>
      <c r="O213" s="90">
        <v>47341.931158000007</v>
      </c>
      <c r="P213" s="102">
        <v>92.5</v>
      </c>
      <c r="Q213" s="90"/>
      <c r="R213" s="90">
        <v>43.791286319999998</v>
      </c>
      <c r="S213" s="91">
        <v>1.5648414615829575E-4</v>
      </c>
      <c r="T213" s="91">
        <f t="shared" si="6"/>
        <v>1.3028762902995595E-3</v>
      </c>
      <c r="U213" s="91">
        <f>R213/'סכום נכסי הקרן'!$C$42</f>
        <v>3.4111236445962272E-4</v>
      </c>
    </row>
    <row r="214" spans="2:21">
      <c r="B214" s="86" t="s">
        <v>800</v>
      </c>
      <c r="C214" s="87" t="s">
        <v>801</v>
      </c>
      <c r="D214" s="88" t="s">
        <v>120</v>
      </c>
      <c r="E214" s="88" t="s">
        <v>28</v>
      </c>
      <c r="F214" s="87" t="s">
        <v>797</v>
      </c>
      <c r="G214" s="88" t="s">
        <v>637</v>
      </c>
      <c r="H214" s="87" t="s">
        <v>576</v>
      </c>
      <c r="I214" s="87" t="s">
        <v>131</v>
      </c>
      <c r="J214" s="101"/>
      <c r="K214" s="90">
        <v>4.1400000000000086</v>
      </c>
      <c r="L214" s="88" t="s">
        <v>133</v>
      </c>
      <c r="M214" s="89">
        <v>0.04</v>
      </c>
      <c r="N214" s="89">
        <v>5.979999999996994E-2</v>
      </c>
      <c r="O214" s="90">
        <v>142277.6</v>
      </c>
      <c r="P214" s="102">
        <v>93.48</v>
      </c>
      <c r="Q214" s="90"/>
      <c r="R214" s="90">
        <v>133.00110047999999</v>
      </c>
      <c r="S214" s="91">
        <v>3.2503878005597125E-4</v>
      </c>
      <c r="T214" s="91">
        <f t="shared" si="6"/>
        <v>3.9570424840432352E-3</v>
      </c>
      <c r="U214" s="91">
        <f>R214/'סכום נכסי הקרן'!$C$42</f>
        <v>1.0360124963889087E-3</v>
      </c>
    </row>
    <row r="215" spans="2:21">
      <c r="B215" s="86" t="s">
        <v>802</v>
      </c>
      <c r="C215" s="87" t="s">
        <v>803</v>
      </c>
      <c r="D215" s="88" t="s">
        <v>120</v>
      </c>
      <c r="E215" s="88" t="s">
        <v>28</v>
      </c>
      <c r="F215" s="87" t="s">
        <v>804</v>
      </c>
      <c r="G215" s="88" t="s">
        <v>129</v>
      </c>
      <c r="H215" s="87" t="s">
        <v>559</v>
      </c>
      <c r="I215" s="87" t="s">
        <v>326</v>
      </c>
      <c r="J215" s="101"/>
      <c r="K215" s="90">
        <v>0.73999999999997979</v>
      </c>
      <c r="L215" s="88" t="s">
        <v>133</v>
      </c>
      <c r="M215" s="89">
        <v>2.9500000000000002E-2</v>
      </c>
      <c r="N215" s="89">
        <v>5.7599999998765847E-2</v>
      </c>
      <c r="O215" s="90">
        <v>18381.780931000005</v>
      </c>
      <c r="P215" s="102">
        <v>98.74</v>
      </c>
      <c r="Q215" s="90"/>
      <c r="R215" s="90">
        <v>18.150170499000005</v>
      </c>
      <c r="S215" s="91">
        <v>3.4268947649447877E-4</v>
      </c>
      <c r="T215" s="91">
        <f t="shared" si="6"/>
        <v>5.4000301875676052E-4</v>
      </c>
      <c r="U215" s="91">
        <f>R215/'סכום נכסי הקרן'!$C$42</f>
        <v>1.4138081099096571E-4</v>
      </c>
    </row>
    <row r="216" spans="2:21">
      <c r="B216" s="86" t="s">
        <v>805</v>
      </c>
      <c r="C216" s="87" t="s">
        <v>806</v>
      </c>
      <c r="D216" s="88" t="s">
        <v>120</v>
      </c>
      <c r="E216" s="88" t="s">
        <v>28</v>
      </c>
      <c r="F216" s="87" t="s">
        <v>615</v>
      </c>
      <c r="G216" s="88" t="s">
        <v>156</v>
      </c>
      <c r="H216" s="87" t="s">
        <v>559</v>
      </c>
      <c r="I216" s="87" t="s">
        <v>326</v>
      </c>
      <c r="J216" s="101"/>
      <c r="K216" s="90">
        <v>1.2299990345099716</v>
      </c>
      <c r="L216" s="88" t="s">
        <v>133</v>
      </c>
      <c r="M216" s="89">
        <v>4.1399999999999999E-2</v>
      </c>
      <c r="N216" s="89">
        <v>5.3598464070213937E-2</v>
      </c>
      <c r="O216" s="90">
        <v>3.6810000000000002E-3</v>
      </c>
      <c r="P216" s="102">
        <v>99.57</v>
      </c>
      <c r="Q216" s="90"/>
      <c r="R216" s="90">
        <v>3.6460000000000003E-6</v>
      </c>
      <c r="S216" s="91">
        <v>1.6351077544005788E-11</v>
      </c>
      <c r="T216" s="91">
        <f t="shared" si="6"/>
        <v>1.0847562046293858E-10</v>
      </c>
      <c r="U216" s="91">
        <f>R216/'סכום נכסי הקרן'!$C$42</f>
        <v>2.8400528628723428E-11</v>
      </c>
    </row>
    <row r="217" spans="2:21">
      <c r="B217" s="86" t="s">
        <v>807</v>
      </c>
      <c r="C217" s="87" t="s">
        <v>808</v>
      </c>
      <c r="D217" s="88" t="s">
        <v>120</v>
      </c>
      <c r="E217" s="88" t="s">
        <v>28</v>
      </c>
      <c r="F217" s="87" t="s">
        <v>615</v>
      </c>
      <c r="G217" s="88" t="s">
        <v>156</v>
      </c>
      <c r="H217" s="87" t="s">
        <v>559</v>
      </c>
      <c r="I217" s="87" t="s">
        <v>326</v>
      </c>
      <c r="J217" s="101"/>
      <c r="K217" s="90">
        <v>1.779999999999877</v>
      </c>
      <c r="L217" s="88" t="s">
        <v>133</v>
      </c>
      <c r="M217" s="89">
        <v>3.5499999999999997E-2</v>
      </c>
      <c r="N217" s="89">
        <v>5.9599999999767179E-2</v>
      </c>
      <c r="O217" s="90">
        <v>44368.149586000007</v>
      </c>
      <c r="P217" s="102">
        <v>96.81</v>
      </c>
      <c r="Q217" s="90"/>
      <c r="R217" s="90">
        <v>42.952803625000008</v>
      </c>
      <c r="S217" s="91">
        <v>1.1351745467235789E-4</v>
      </c>
      <c r="T217" s="91">
        <f t="shared" si="6"/>
        <v>1.2779297926068659E-3</v>
      </c>
      <c r="U217" s="91">
        <f>R217/'סכום נכסי הקרן'!$C$42</f>
        <v>3.3458100083262425E-4</v>
      </c>
    </row>
    <row r="218" spans="2:21">
      <c r="B218" s="86" t="s">
        <v>809</v>
      </c>
      <c r="C218" s="87" t="s">
        <v>810</v>
      </c>
      <c r="D218" s="88" t="s">
        <v>120</v>
      </c>
      <c r="E218" s="88" t="s">
        <v>28</v>
      </c>
      <c r="F218" s="87" t="s">
        <v>615</v>
      </c>
      <c r="G218" s="88" t="s">
        <v>156</v>
      </c>
      <c r="H218" s="87" t="s">
        <v>559</v>
      </c>
      <c r="I218" s="87" t="s">
        <v>326</v>
      </c>
      <c r="J218" s="101"/>
      <c r="K218" s="90">
        <v>2.2700000000000204</v>
      </c>
      <c r="L218" s="88" t="s">
        <v>133</v>
      </c>
      <c r="M218" s="89">
        <v>2.5000000000000001E-2</v>
      </c>
      <c r="N218" s="89">
        <v>5.960000000012864E-2</v>
      </c>
      <c r="O218" s="90">
        <v>191201.74722500003</v>
      </c>
      <c r="P218" s="102">
        <v>94.31</v>
      </c>
      <c r="Q218" s="90"/>
      <c r="R218" s="90">
        <v>180.32236355800003</v>
      </c>
      <c r="S218" s="91">
        <v>1.691329695377145E-4</v>
      </c>
      <c r="T218" s="91">
        <f t="shared" si="6"/>
        <v>5.364942476768414E-3</v>
      </c>
      <c r="U218" s="91">
        <f>R218/'סכום נכסי הקרן'!$C$42</f>
        <v>1.4046216260636462E-3</v>
      </c>
    </row>
    <row r="219" spans="2:21">
      <c r="B219" s="86" t="s">
        <v>811</v>
      </c>
      <c r="C219" s="87" t="s">
        <v>812</v>
      </c>
      <c r="D219" s="88" t="s">
        <v>120</v>
      </c>
      <c r="E219" s="88" t="s">
        <v>28</v>
      </c>
      <c r="F219" s="87" t="s">
        <v>615</v>
      </c>
      <c r="G219" s="88" t="s">
        <v>156</v>
      </c>
      <c r="H219" s="87" t="s">
        <v>559</v>
      </c>
      <c r="I219" s="87" t="s">
        <v>326</v>
      </c>
      <c r="J219" s="101"/>
      <c r="K219" s="90">
        <v>4.0600000000000094</v>
      </c>
      <c r="L219" s="88" t="s">
        <v>133</v>
      </c>
      <c r="M219" s="89">
        <v>4.7300000000000002E-2</v>
      </c>
      <c r="N219" s="89">
        <v>6.0200000000285706E-2</v>
      </c>
      <c r="O219" s="90">
        <v>89375.231379999997</v>
      </c>
      <c r="P219" s="102">
        <v>96.34</v>
      </c>
      <c r="Q219" s="90"/>
      <c r="R219" s="90">
        <v>86.104101877000005</v>
      </c>
      <c r="S219" s="91">
        <v>2.2631510927667979E-4</v>
      </c>
      <c r="T219" s="91">
        <f t="shared" si="6"/>
        <v>2.5617651880174572E-3</v>
      </c>
      <c r="U219" s="91">
        <f>R219/'סכום נכסי הקרן'!$C$42</f>
        <v>6.7070817619535302E-4</v>
      </c>
    </row>
    <row r="220" spans="2:21">
      <c r="B220" s="86" t="s">
        <v>813</v>
      </c>
      <c r="C220" s="87" t="s">
        <v>814</v>
      </c>
      <c r="D220" s="88" t="s">
        <v>120</v>
      </c>
      <c r="E220" s="88" t="s">
        <v>28</v>
      </c>
      <c r="F220" s="87" t="s">
        <v>618</v>
      </c>
      <c r="G220" s="88" t="s">
        <v>341</v>
      </c>
      <c r="H220" s="87" t="s">
        <v>559</v>
      </c>
      <c r="I220" s="87" t="s">
        <v>326</v>
      </c>
      <c r="J220" s="101"/>
      <c r="K220" s="90">
        <v>0.65999962695551617</v>
      </c>
      <c r="L220" s="88" t="s">
        <v>133</v>
      </c>
      <c r="M220" s="89">
        <v>6.4000000000000001E-2</v>
      </c>
      <c r="N220" s="89">
        <v>5.810526315789475E-2</v>
      </c>
      <c r="O220" s="90">
        <v>3.5750000000000005E-3</v>
      </c>
      <c r="P220" s="102">
        <v>100.97</v>
      </c>
      <c r="Q220" s="90"/>
      <c r="R220" s="90">
        <v>3.6100000000000002E-6</v>
      </c>
      <c r="S220" s="91">
        <v>5.146862177825612E-12</v>
      </c>
      <c r="T220" s="91">
        <f t="shared" si="6"/>
        <v>1.074045501566671E-10</v>
      </c>
      <c r="U220" s="91">
        <f>R220/'סכום נכסי הקרן'!$C$42</f>
        <v>2.8120106513903338E-11</v>
      </c>
    </row>
    <row r="221" spans="2:21">
      <c r="B221" s="86" t="s">
        <v>815</v>
      </c>
      <c r="C221" s="87" t="s">
        <v>816</v>
      </c>
      <c r="D221" s="88" t="s">
        <v>120</v>
      </c>
      <c r="E221" s="88" t="s">
        <v>28</v>
      </c>
      <c r="F221" s="87" t="s">
        <v>618</v>
      </c>
      <c r="G221" s="88" t="s">
        <v>341</v>
      </c>
      <c r="H221" s="87" t="s">
        <v>559</v>
      </c>
      <c r="I221" s="87" t="s">
        <v>326</v>
      </c>
      <c r="J221" s="101"/>
      <c r="K221" s="90">
        <v>4.6799999999998523</v>
      </c>
      <c r="L221" s="88" t="s">
        <v>133</v>
      </c>
      <c r="M221" s="89">
        <v>2.4300000000000002E-2</v>
      </c>
      <c r="N221" s="89">
        <v>5.5000000000116726E-2</v>
      </c>
      <c r="O221" s="90">
        <v>146590.30971900004</v>
      </c>
      <c r="P221" s="102">
        <v>87.67</v>
      </c>
      <c r="Q221" s="90"/>
      <c r="R221" s="90">
        <v>128.51572453300003</v>
      </c>
      <c r="S221" s="91">
        <v>1.00087947835438E-4</v>
      </c>
      <c r="T221" s="91">
        <f t="shared" si="6"/>
        <v>3.8235937898961256E-3</v>
      </c>
      <c r="U221" s="91">
        <f>R221/'סכום נכסי הקרן'!$C$42</f>
        <v>1.001073646143884E-3</v>
      </c>
    </row>
    <row r="222" spans="2:21">
      <c r="B222" s="86" t="s">
        <v>817</v>
      </c>
      <c r="C222" s="87" t="s">
        <v>818</v>
      </c>
      <c r="D222" s="88" t="s">
        <v>120</v>
      </c>
      <c r="E222" s="88" t="s">
        <v>28</v>
      </c>
      <c r="F222" s="87" t="s">
        <v>819</v>
      </c>
      <c r="G222" s="88" t="s">
        <v>156</v>
      </c>
      <c r="H222" s="87" t="s">
        <v>559</v>
      </c>
      <c r="I222" s="87" t="s">
        <v>326</v>
      </c>
      <c r="J222" s="101"/>
      <c r="K222" s="90">
        <v>0.73</v>
      </c>
      <c r="L222" s="88" t="s">
        <v>133</v>
      </c>
      <c r="M222" s="89">
        <v>2.1600000000000001E-2</v>
      </c>
      <c r="N222" s="89">
        <v>5.590820943762119E-2</v>
      </c>
      <c r="O222" s="90">
        <v>1.5650000000000002E-3</v>
      </c>
      <c r="P222" s="102">
        <v>98.16</v>
      </c>
      <c r="Q222" s="90"/>
      <c r="R222" s="90">
        <v>1.5470000000000004E-6</v>
      </c>
      <c r="S222" s="91">
        <v>1.2235972919110182E-11</v>
      </c>
      <c r="T222" s="91">
        <f t="shared" si="6"/>
        <v>4.6026271216721341E-11</v>
      </c>
      <c r="U222" s="91">
        <f>R222/'סכום נכסי הקרן'!$C$42</f>
        <v>1.2050361434074369E-11</v>
      </c>
    </row>
    <row r="223" spans="2:21">
      <c r="B223" s="86" t="s">
        <v>820</v>
      </c>
      <c r="C223" s="87" t="s">
        <v>821</v>
      </c>
      <c r="D223" s="88" t="s">
        <v>120</v>
      </c>
      <c r="E223" s="88" t="s">
        <v>28</v>
      </c>
      <c r="F223" s="87" t="s">
        <v>819</v>
      </c>
      <c r="G223" s="88" t="s">
        <v>156</v>
      </c>
      <c r="H223" s="87" t="s">
        <v>559</v>
      </c>
      <c r="I223" s="87" t="s">
        <v>326</v>
      </c>
      <c r="J223" s="101"/>
      <c r="K223" s="90">
        <v>2.6999999999999997</v>
      </c>
      <c r="L223" s="88" t="s">
        <v>133</v>
      </c>
      <c r="M223" s="89">
        <v>0.04</v>
      </c>
      <c r="N223" s="89">
        <v>5.3799740484429065E-2</v>
      </c>
      <c r="O223" s="90">
        <v>4.7490000000000006E-3</v>
      </c>
      <c r="P223" s="102">
        <v>97.49</v>
      </c>
      <c r="Q223" s="90"/>
      <c r="R223" s="90">
        <v>4.6240000000000001E-6</v>
      </c>
      <c r="S223" s="91">
        <v>6.9769729627826615E-12</v>
      </c>
      <c r="T223" s="91">
        <f t="shared" si="6"/>
        <v>1.3757303044998026E-10</v>
      </c>
      <c r="U223" s="91">
        <f>R223/'סכום נכסי הקרן'!$C$42</f>
        <v>3.6018662748002502E-11</v>
      </c>
    </row>
    <row r="224" spans="2:21">
      <c r="B224" s="86" t="s">
        <v>822</v>
      </c>
      <c r="C224" s="87" t="s">
        <v>823</v>
      </c>
      <c r="D224" s="88" t="s">
        <v>120</v>
      </c>
      <c r="E224" s="88" t="s">
        <v>28</v>
      </c>
      <c r="F224" s="87" t="s">
        <v>824</v>
      </c>
      <c r="G224" s="88" t="s">
        <v>825</v>
      </c>
      <c r="H224" s="87" t="s">
        <v>559</v>
      </c>
      <c r="I224" s="87" t="s">
        <v>326</v>
      </c>
      <c r="J224" s="101"/>
      <c r="K224" s="90">
        <v>1.479998587824102</v>
      </c>
      <c r="L224" s="88" t="s">
        <v>133</v>
      </c>
      <c r="M224" s="89">
        <v>3.3500000000000002E-2</v>
      </c>
      <c r="N224" s="89">
        <v>5.3395002402691009E-2</v>
      </c>
      <c r="O224" s="90">
        <v>2.7750000000000006E-3</v>
      </c>
      <c r="P224" s="102">
        <v>97.22</v>
      </c>
      <c r="Q224" s="90">
        <v>1.4580000000000003E-6</v>
      </c>
      <c r="R224" s="90">
        <v>4.162000000000001E-6</v>
      </c>
      <c r="S224" s="91">
        <v>3.0283538910200069E-11</v>
      </c>
      <c r="T224" s="91">
        <f t="shared" si="6"/>
        <v>1.2382762818616305E-10</v>
      </c>
      <c r="U224" s="91">
        <f>R224/'סכום נכסי הקרן'!$C$42</f>
        <v>3.2419912274478041E-11</v>
      </c>
    </row>
    <row r="225" spans="2:21">
      <c r="B225" s="86" t="s">
        <v>826</v>
      </c>
      <c r="C225" s="87" t="s">
        <v>827</v>
      </c>
      <c r="D225" s="88" t="s">
        <v>120</v>
      </c>
      <c r="E225" s="88" t="s">
        <v>28</v>
      </c>
      <c r="F225" s="87" t="s">
        <v>824</v>
      </c>
      <c r="G225" s="88" t="s">
        <v>825</v>
      </c>
      <c r="H225" s="87" t="s">
        <v>559</v>
      </c>
      <c r="I225" s="87" t="s">
        <v>326</v>
      </c>
      <c r="J225" s="101"/>
      <c r="K225" s="90">
        <v>3.4499974841213761</v>
      </c>
      <c r="L225" s="88" t="s">
        <v>133</v>
      </c>
      <c r="M225" s="89">
        <v>2.6200000000000001E-2</v>
      </c>
      <c r="N225" s="89">
        <v>5.5202690080328791E-2</v>
      </c>
      <c r="O225" s="90">
        <v>5.869000000000001E-3</v>
      </c>
      <c r="P225" s="102">
        <v>91.29</v>
      </c>
      <c r="Q225" s="90"/>
      <c r="R225" s="90">
        <v>5.3530000000000011E-6</v>
      </c>
      <c r="S225" s="91">
        <v>1.1722214420617052E-11</v>
      </c>
      <c r="T225" s="91">
        <f t="shared" si="6"/>
        <v>1.5926220415197759E-10</v>
      </c>
      <c r="U225" s="91">
        <f>R225/'סכום נכסי הקרן'!$C$42</f>
        <v>4.1697210573109309E-11</v>
      </c>
    </row>
    <row r="226" spans="2:21">
      <c r="B226" s="86" t="s">
        <v>828</v>
      </c>
      <c r="C226" s="87" t="s">
        <v>829</v>
      </c>
      <c r="D226" s="88" t="s">
        <v>120</v>
      </c>
      <c r="E226" s="88" t="s">
        <v>28</v>
      </c>
      <c r="F226" s="87" t="s">
        <v>824</v>
      </c>
      <c r="G226" s="88" t="s">
        <v>825</v>
      </c>
      <c r="H226" s="87" t="s">
        <v>559</v>
      </c>
      <c r="I226" s="87" t="s">
        <v>326</v>
      </c>
      <c r="J226" s="101"/>
      <c r="K226" s="90">
        <v>5.8400000000000443</v>
      </c>
      <c r="L226" s="88" t="s">
        <v>133</v>
      </c>
      <c r="M226" s="89">
        <v>2.3399999999999997E-2</v>
      </c>
      <c r="N226" s="89">
        <v>5.7300000000054065E-2</v>
      </c>
      <c r="O226" s="90">
        <v>116419.61724500003</v>
      </c>
      <c r="P226" s="102">
        <v>82.62</v>
      </c>
      <c r="Q226" s="90"/>
      <c r="R226" s="90">
        <v>96.185887776000015</v>
      </c>
      <c r="S226" s="91">
        <v>1.1021975597159767E-4</v>
      </c>
      <c r="T226" s="91">
        <f t="shared" si="6"/>
        <v>2.8617180077564947E-3</v>
      </c>
      <c r="U226" s="91">
        <f>R226/'סכום נכסי הקרן'!$C$42</f>
        <v>7.4924027961093453E-4</v>
      </c>
    </row>
    <row r="227" spans="2:21">
      <c r="B227" s="86" t="s">
        <v>830</v>
      </c>
      <c r="C227" s="87" t="s">
        <v>831</v>
      </c>
      <c r="D227" s="88" t="s">
        <v>120</v>
      </c>
      <c r="E227" s="88" t="s">
        <v>28</v>
      </c>
      <c r="F227" s="87" t="s">
        <v>832</v>
      </c>
      <c r="G227" s="88" t="s">
        <v>637</v>
      </c>
      <c r="H227" s="87" t="s">
        <v>625</v>
      </c>
      <c r="I227" s="87" t="s">
        <v>131</v>
      </c>
      <c r="J227" s="101"/>
      <c r="K227" s="90">
        <v>1.8400000000000254</v>
      </c>
      <c r="L227" s="88" t="s">
        <v>133</v>
      </c>
      <c r="M227" s="89">
        <v>2.9500000000000002E-2</v>
      </c>
      <c r="N227" s="89">
        <v>6.28000000001908E-2</v>
      </c>
      <c r="O227" s="90">
        <v>114805.78784200002</v>
      </c>
      <c r="P227" s="102">
        <v>94.95</v>
      </c>
      <c r="Q227" s="90"/>
      <c r="R227" s="90">
        <v>109.00809556400002</v>
      </c>
      <c r="S227" s="91">
        <v>2.9073338570828763E-4</v>
      </c>
      <c r="T227" s="91">
        <f t="shared" si="6"/>
        <v>3.2432037306056511E-3</v>
      </c>
      <c r="U227" s="91">
        <f>R227/'סכום נכסי הקרן'!$C$42</f>
        <v>8.4911890807131145E-4</v>
      </c>
    </row>
    <row r="228" spans="2:21">
      <c r="B228" s="86" t="s">
        <v>833</v>
      </c>
      <c r="C228" s="87" t="s">
        <v>834</v>
      </c>
      <c r="D228" s="88" t="s">
        <v>120</v>
      </c>
      <c r="E228" s="88" t="s">
        <v>28</v>
      </c>
      <c r="F228" s="87" t="s">
        <v>832</v>
      </c>
      <c r="G228" s="88" t="s">
        <v>637</v>
      </c>
      <c r="H228" s="87" t="s">
        <v>625</v>
      </c>
      <c r="I228" s="87" t="s">
        <v>131</v>
      </c>
      <c r="J228" s="101"/>
      <c r="K228" s="90">
        <v>3.1800000000002946</v>
      </c>
      <c r="L228" s="88" t="s">
        <v>133</v>
      </c>
      <c r="M228" s="89">
        <v>2.5499999999999998E-2</v>
      </c>
      <c r="N228" s="89">
        <v>6.2299999999272646E-2</v>
      </c>
      <c r="O228" s="90">
        <v>10398.015151000001</v>
      </c>
      <c r="P228" s="102">
        <v>89.91</v>
      </c>
      <c r="Q228" s="90"/>
      <c r="R228" s="90">
        <v>9.348855416000001</v>
      </c>
      <c r="S228" s="91">
        <v>1.7857107542633397E-5</v>
      </c>
      <c r="T228" s="91">
        <f t="shared" si="6"/>
        <v>2.7814670649174543E-4</v>
      </c>
      <c r="U228" s="91">
        <f>R228/'סכום נכסי הקרן'!$C$42</f>
        <v>7.2822939080610002E-5</v>
      </c>
    </row>
    <row r="229" spans="2:21">
      <c r="B229" s="86" t="s">
        <v>835</v>
      </c>
      <c r="C229" s="87" t="s">
        <v>836</v>
      </c>
      <c r="D229" s="88" t="s">
        <v>120</v>
      </c>
      <c r="E229" s="88" t="s">
        <v>28</v>
      </c>
      <c r="F229" s="87" t="s">
        <v>837</v>
      </c>
      <c r="G229" s="88" t="s">
        <v>405</v>
      </c>
      <c r="H229" s="87" t="s">
        <v>625</v>
      </c>
      <c r="I229" s="87" t="s">
        <v>131</v>
      </c>
      <c r="J229" s="101"/>
      <c r="K229" s="90">
        <v>2.0499999999998946</v>
      </c>
      <c r="L229" s="88" t="s">
        <v>133</v>
      </c>
      <c r="M229" s="89">
        <v>3.27E-2</v>
      </c>
      <c r="N229" s="89">
        <v>5.6599999999782824E-2</v>
      </c>
      <c r="O229" s="90">
        <v>46713.89592100001</v>
      </c>
      <c r="P229" s="102">
        <v>96.6</v>
      </c>
      <c r="Q229" s="90"/>
      <c r="R229" s="90">
        <v>45.12562345300001</v>
      </c>
      <c r="S229" s="91">
        <v>1.4801942983843117E-4</v>
      </c>
      <c r="T229" s="91">
        <f t="shared" si="6"/>
        <v>1.3425754259026629E-3</v>
      </c>
      <c r="U229" s="91">
        <f>R229/'סכום נכסי הקרן'!$C$42</f>
        <v>3.5150618781292376E-4</v>
      </c>
    </row>
    <row r="230" spans="2:21">
      <c r="B230" s="86" t="s">
        <v>838</v>
      </c>
      <c r="C230" s="87" t="s">
        <v>839</v>
      </c>
      <c r="D230" s="88" t="s">
        <v>120</v>
      </c>
      <c r="E230" s="88" t="s">
        <v>28</v>
      </c>
      <c r="F230" s="87" t="s">
        <v>840</v>
      </c>
      <c r="G230" s="88" t="s">
        <v>691</v>
      </c>
      <c r="H230" s="87" t="s">
        <v>625</v>
      </c>
      <c r="I230" s="87" t="s">
        <v>131</v>
      </c>
      <c r="J230" s="101"/>
      <c r="K230" s="90">
        <v>4.8299999999998384</v>
      </c>
      <c r="L230" s="88" t="s">
        <v>133</v>
      </c>
      <c r="M230" s="89">
        <v>7.4999999999999997E-3</v>
      </c>
      <c r="N230" s="89">
        <v>5.1700000000113829E-2</v>
      </c>
      <c r="O230" s="90">
        <v>131837.98110000003</v>
      </c>
      <c r="P230" s="102">
        <v>81.3</v>
      </c>
      <c r="Q230" s="90"/>
      <c r="R230" s="90">
        <v>107.18427863400002</v>
      </c>
      <c r="S230" s="91">
        <v>2.4801015288299295E-4</v>
      </c>
      <c r="T230" s="91">
        <f t="shared" si="6"/>
        <v>3.1889416151112569E-3</v>
      </c>
      <c r="U230" s="91">
        <f>R230/'סכום נכסי הקרן'!$C$42</f>
        <v>8.3491228027810925E-4</v>
      </c>
    </row>
    <row r="231" spans="2:21">
      <c r="B231" s="86" t="s">
        <v>841</v>
      </c>
      <c r="C231" s="87" t="s">
        <v>842</v>
      </c>
      <c r="D231" s="88" t="s">
        <v>120</v>
      </c>
      <c r="E231" s="88" t="s">
        <v>28</v>
      </c>
      <c r="F231" s="87" t="s">
        <v>840</v>
      </c>
      <c r="G231" s="88" t="s">
        <v>691</v>
      </c>
      <c r="H231" s="87" t="s">
        <v>625</v>
      </c>
      <c r="I231" s="87" t="s">
        <v>131</v>
      </c>
      <c r="J231" s="101"/>
      <c r="K231" s="90">
        <v>2.46</v>
      </c>
      <c r="L231" s="88" t="s">
        <v>133</v>
      </c>
      <c r="M231" s="89">
        <v>3.4500000000000003E-2</v>
      </c>
      <c r="N231" s="89">
        <v>5.9299999992961309E-2</v>
      </c>
      <c r="O231" s="90">
        <v>2792.1984339999999</v>
      </c>
      <c r="P231" s="102">
        <v>94.64</v>
      </c>
      <c r="Q231" s="90"/>
      <c r="R231" s="90">
        <v>2.6425365020000005</v>
      </c>
      <c r="S231" s="91">
        <v>3.8332204547067718E-6</v>
      </c>
      <c r="T231" s="91">
        <f t="shared" si="6"/>
        <v>7.8620621681407948E-5</v>
      </c>
      <c r="U231" s="91">
        <f>R231/'סכום נכסי הקרן'!$C$42</f>
        <v>2.0584046510558878E-5</v>
      </c>
    </row>
    <row r="232" spans="2:21">
      <c r="B232" s="86" t="s">
        <v>843</v>
      </c>
      <c r="C232" s="87" t="s">
        <v>844</v>
      </c>
      <c r="D232" s="88" t="s">
        <v>120</v>
      </c>
      <c r="E232" s="88" t="s">
        <v>28</v>
      </c>
      <c r="F232" s="87" t="s">
        <v>845</v>
      </c>
      <c r="G232" s="88" t="s">
        <v>691</v>
      </c>
      <c r="H232" s="87" t="s">
        <v>625</v>
      </c>
      <c r="I232" s="87" t="s">
        <v>131</v>
      </c>
      <c r="J232" s="101"/>
      <c r="K232" s="90">
        <v>3.8200000000000092</v>
      </c>
      <c r="L232" s="88" t="s">
        <v>133</v>
      </c>
      <c r="M232" s="89">
        <v>2.5000000000000001E-3</v>
      </c>
      <c r="N232" s="89">
        <v>5.839999999977219E-2</v>
      </c>
      <c r="O232" s="90">
        <v>77747.112555000014</v>
      </c>
      <c r="P232" s="102">
        <v>81.3</v>
      </c>
      <c r="Q232" s="90"/>
      <c r="R232" s="90">
        <v>63.208399916000012</v>
      </c>
      <c r="S232" s="91">
        <v>1.3721644567968346E-4</v>
      </c>
      <c r="T232" s="91">
        <f t="shared" si="6"/>
        <v>1.880573340471107E-3</v>
      </c>
      <c r="U232" s="91">
        <f>R232/'סכום נכסי הקרן'!$C$42</f>
        <v>4.9236203274551776E-4</v>
      </c>
    </row>
    <row r="233" spans="2:21">
      <c r="B233" s="86" t="s">
        <v>846</v>
      </c>
      <c r="C233" s="87" t="s">
        <v>847</v>
      </c>
      <c r="D233" s="88" t="s">
        <v>120</v>
      </c>
      <c r="E233" s="88" t="s">
        <v>28</v>
      </c>
      <c r="F233" s="87" t="s">
        <v>845</v>
      </c>
      <c r="G233" s="88" t="s">
        <v>691</v>
      </c>
      <c r="H233" s="87" t="s">
        <v>625</v>
      </c>
      <c r="I233" s="87" t="s">
        <v>131</v>
      </c>
      <c r="J233" s="101"/>
      <c r="K233" s="90">
        <v>3.2899999999992522</v>
      </c>
      <c r="L233" s="88" t="s">
        <v>133</v>
      </c>
      <c r="M233" s="89">
        <v>2.0499999999999997E-2</v>
      </c>
      <c r="N233" s="89">
        <v>5.7499999988752146E-2</v>
      </c>
      <c r="O233" s="90">
        <v>1747.7542940000003</v>
      </c>
      <c r="P233" s="102">
        <v>89.02</v>
      </c>
      <c r="Q233" s="90"/>
      <c r="R233" s="90">
        <v>1.5558509250000001</v>
      </c>
      <c r="S233" s="91">
        <v>3.3517074285386768E-6</v>
      </c>
      <c r="T233" s="91">
        <f t="shared" si="6"/>
        <v>4.6289603520902887E-5</v>
      </c>
      <c r="U233" s="91">
        <f>R233/'סכום נכסי הקרן'!$C$42</f>
        <v>1.2119305742591423E-5</v>
      </c>
    </row>
    <row r="234" spans="2:21">
      <c r="B234" s="86" t="s">
        <v>848</v>
      </c>
      <c r="C234" s="87" t="s">
        <v>849</v>
      </c>
      <c r="D234" s="88" t="s">
        <v>120</v>
      </c>
      <c r="E234" s="88" t="s">
        <v>28</v>
      </c>
      <c r="F234" s="87" t="s">
        <v>850</v>
      </c>
      <c r="G234" s="88" t="s">
        <v>637</v>
      </c>
      <c r="H234" s="87" t="s">
        <v>625</v>
      </c>
      <c r="I234" s="87" t="s">
        <v>131</v>
      </c>
      <c r="J234" s="101"/>
      <c r="K234" s="90">
        <v>2.6099999807958332</v>
      </c>
      <c r="L234" s="88" t="s">
        <v>133</v>
      </c>
      <c r="M234" s="89">
        <v>2.4E-2</v>
      </c>
      <c r="N234" s="89">
        <v>6.0700532214097186E-2</v>
      </c>
      <c r="O234" s="90">
        <v>5.0028000000000003E-2</v>
      </c>
      <c r="P234" s="102">
        <v>91.2</v>
      </c>
      <c r="Q234" s="90">
        <v>6.0500000000000003E-7</v>
      </c>
      <c r="R234" s="90">
        <v>4.6222000000000006E-5</v>
      </c>
      <c r="S234" s="91">
        <v>1.9196677303348024E-10</v>
      </c>
      <c r="T234" s="91">
        <f t="shared" si="6"/>
        <v>1.3751947693466669E-9</v>
      </c>
      <c r="U234" s="91">
        <f>R234/'סכום נכסי הקרן'!$C$42</f>
        <v>3.6004641642261501E-10</v>
      </c>
    </row>
    <row r="235" spans="2:21">
      <c r="B235" s="86" t="s">
        <v>851</v>
      </c>
      <c r="C235" s="87" t="s">
        <v>852</v>
      </c>
      <c r="D235" s="88" t="s">
        <v>120</v>
      </c>
      <c r="E235" s="88" t="s">
        <v>28</v>
      </c>
      <c r="F235" s="87" t="s">
        <v>636</v>
      </c>
      <c r="G235" s="88" t="s">
        <v>637</v>
      </c>
      <c r="H235" s="87" t="s">
        <v>638</v>
      </c>
      <c r="I235" s="87" t="s">
        <v>326</v>
      </c>
      <c r="J235" s="101"/>
      <c r="K235" s="90">
        <v>2.5499999999999488</v>
      </c>
      <c r="L235" s="88" t="s">
        <v>133</v>
      </c>
      <c r="M235" s="89">
        <v>4.2999999999999997E-2</v>
      </c>
      <c r="N235" s="89">
        <v>6.1100000000168159E-2</v>
      </c>
      <c r="O235" s="90">
        <v>81866.975960000011</v>
      </c>
      <c r="P235" s="102">
        <v>96.61</v>
      </c>
      <c r="Q235" s="90"/>
      <c r="R235" s="90">
        <v>79.091688197000011</v>
      </c>
      <c r="S235" s="91">
        <v>7.374504480210737E-5</v>
      </c>
      <c r="T235" s="91">
        <f t="shared" si="6"/>
        <v>2.3531321861302392E-3</v>
      </c>
      <c r="U235" s="91">
        <f>R235/'סכום נכסי הקרן'!$C$42</f>
        <v>6.1608495746927198E-4</v>
      </c>
    </row>
    <row r="236" spans="2:21">
      <c r="B236" s="86" t="s">
        <v>853</v>
      </c>
      <c r="C236" s="87" t="s">
        <v>854</v>
      </c>
      <c r="D236" s="88" t="s">
        <v>120</v>
      </c>
      <c r="E236" s="88" t="s">
        <v>28</v>
      </c>
      <c r="F236" s="87" t="s">
        <v>855</v>
      </c>
      <c r="G236" s="88" t="s">
        <v>624</v>
      </c>
      <c r="H236" s="87" t="s">
        <v>625</v>
      </c>
      <c r="I236" s="87" t="s">
        <v>131</v>
      </c>
      <c r="J236" s="101"/>
      <c r="K236" s="90">
        <v>1.0999999999998946</v>
      </c>
      <c r="L236" s="88" t="s">
        <v>133</v>
      </c>
      <c r="M236" s="89">
        <v>3.5000000000000003E-2</v>
      </c>
      <c r="N236" s="89">
        <v>6.0699999999260498E-2</v>
      </c>
      <c r="O236" s="90">
        <v>41497.633167000007</v>
      </c>
      <c r="P236" s="102">
        <v>97.76</v>
      </c>
      <c r="Q236" s="90"/>
      <c r="R236" s="90">
        <v>40.568087100000007</v>
      </c>
      <c r="S236" s="91">
        <v>2.1644916110473612E-4</v>
      </c>
      <c r="T236" s="91">
        <f t="shared" si="6"/>
        <v>1.2069798187512438E-3</v>
      </c>
      <c r="U236" s="91">
        <f>R236/'סכום נכסי הקרן'!$C$42</f>
        <v>3.1600524385521001E-4</v>
      </c>
    </row>
    <row r="237" spans="2:21">
      <c r="B237" s="86" t="s">
        <v>856</v>
      </c>
      <c r="C237" s="87" t="s">
        <v>857</v>
      </c>
      <c r="D237" s="88" t="s">
        <v>120</v>
      </c>
      <c r="E237" s="88" t="s">
        <v>28</v>
      </c>
      <c r="F237" s="87" t="s">
        <v>855</v>
      </c>
      <c r="G237" s="88" t="s">
        <v>624</v>
      </c>
      <c r="H237" s="87" t="s">
        <v>625</v>
      </c>
      <c r="I237" s="87" t="s">
        <v>131</v>
      </c>
      <c r="J237" s="101"/>
      <c r="K237" s="90">
        <v>2.6099999999999315</v>
      </c>
      <c r="L237" s="88" t="s">
        <v>133</v>
      </c>
      <c r="M237" s="89">
        <v>2.6499999999999999E-2</v>
      </c>
      <c r="N237" s="89">
        <v>6.4299999999139226E-2</v>
      </c>
      <c r="O237" s="90">
        <v>34029.996507999997</v>
      </c>
      <c r="P237" s="102">
        <v>91.15</v>
      </c>
      <c r="Q237" s="90"/>
      <c r="R237" s="90">
        <v>31.018342969000006</v>
      </c>
      <c r="S237" s="91">
        <v>5.5373745987925166E-5</v>
      </c>
      <c r="T237" s="91">
        <f t="shared" si="6"/>
        <v>9.2285628066223369E-4</v>
      </c>
      <c r="U237" s="91">
        <f>R237/'סכום נכסי הקרן'!$C$42</f>
        <v>2.4161748148838363E-4</v>
      </c>
    </row>
    <row r="238" spans="2:21">
      <c r="B238" s="86" t="s">
        <v>858</v>
      </c>
      <c r="C238" s="87" t="s">
        <v>859</v>
      </c>
      <c r="D238" s="88" t="s">
        <v>120</v>
      </c>
      <c r="E238" s="88" t="s">
        <v>28</v>
      </c>
      <c r="F238" s="87" t="s">
        <v>855</v>
      </c>
      <c r="G238" s="88" t="s">
        <v>624</v>
      </c>
      <c r="H238" s="87" t="s">
        <v>625</v>
      </c>
      <c r="I238" s="87" t="s">
        <v>131</v>
      </c>
      <c r="J238" s="101"/>
      <c r="K238" s="90">
        <v>2.1600000000003612</v>
      </c>
      <c r="L238" s="88" t="s">
        <v>133</v>
      </c>
      <c r="M238" s="89">
        <v>4.99E-2</v>
      </c>
      <c r="N238" s="89">
        <v>5.9199999999015665E-2</v>
      </c>
      <c r="O238" s="90">
        <v>27547.843156000003</v>
      </c>
      <c r="P238" s="102">
        <v>98.22</v>
      </c>
      <c r="Q238" s="90">
        <v>3.4197536970000004</v>
      </c>
      <c r="R238" s="90">
        <v>30.477245250000003</v>
      </c>
      <c r="S238" s="91">
        <v>1.5594200496E-4</v>
      </c>
      <c r="T238" s="91">
        <f t="shared" si="6"/>
        <v>9.0675756678411899E-4</v>
      </c>
      <c r="U238" s="91">
        <f>R238/'סכום נכסי הקרן'!$C$42</f>
        <v>2.3740259908043064E-4</v>
      </c>
    </row>
    <row r="239" spans="2:21">
      <c r="B239" s="86" t="s">
        <v>860</v>
      </c>
      <c r="C239" s="87" t="s">
        <v>861</v>
      </c>
      <c r="D239" s="88" t="s">
        <v>120</v>
      </c>
      <c r="E239" s="88" t="s">
        <v>28</v>
      </c>
      <c r="F239" s="87" t="s">
        <v>862</v>
      </c>
      <c r="G239" s="88" t="s">
        <v>637</v>
      </c>
      <c r="H239" s="87" t="s">
        <v>638</v>
      </c>
      <c r="I239" s="87" t="s">
        <v>326</v>
      </c>
      <c r="J239" s="101"/>
      <c r="K239" s="90">
        <v>3.6699999999999511</v>
      </c>
      <c r="L239" s="88" t="s">
        <v>133</v>
      </c>
      <c r="M239" s="89">
        <v>5.3399999999999996E-2</v>
      </c>
      <c r="N239" s="89">
        <v>6.3200000000031578E-2</v>
      </c>
      <c r="O239" s="90">
        <v>128553.68232900003</v>
      </c>
      <c r="P239" s="102">
        <v>98.56</v>
      </c>
      <c r="Q239" s="90"/>
      <c r="R239" s="90">
        <v>126.70251358000002</v>
      </c>
      <c r="S239" s="91">
        <v>3.2138420582250007E-4</v>
      </c>
      <c r="T239" s="91">
        <f t="shared" si="6"/>
        <v>3.769647222930445E-3</v>
      </c>
      <c r="U239" s="91">
        <f>R239/'סכום נכסי הקרן'!$C$42</f>
        <v>9.8694963364235038E-4</v>
      </c>
    </row>
    <row r="240" spans="2:21">
      <c r="B240" s="86" t="s">
        <v>863</v>
      </c>
      <c r="C240" s="87" t="s">
        <v>864</v>
      </c>
      <c r="D240" s="88" t="s">
        <v>120</v>
      </c>
      <c r="E240" s="88" t="s">
        <v>28</v>
      </c>
      <c r="F240" s="87" t="s">
        <v>652</v>
      </c>
      <c r="G240" s="88" t="s">
        <v>341</v>
      </c>
      <c r="H240" s="87" t="s">
        <v>653</v>
      </c>
      <c r="I240" s="87" t="s">
        <v>326</v>
      </c>
      <c r="J240" s="101"/>
      <c r="K240" s="90">
        <v>3.7499999999999054</v>
      </c>
      <c r="L240" s="88" t="s">
        <v>133</v>
      </c>
      <c r="M240" s="89">
        <v>2.5000000000000001E-2</v>
      </c>
      <c r="N240" s="89">
        <v>6.4299999999740828E-2</v>
      </c>
      <c r="O240" s="90">
        <v>18676.682736000002</v>
      </c>
      <c r="P240" s="102">
        <v>86.77</v>
      </c>
      <c r="Q240" s="90"/>
      <c r="R240" s="90">
        <v>16.205756994000001</v>
      </c>
      <c r="S240" s="91">
        <v>2.1952758788246373E-5</v>
      </c>
      <c r="T240" s="91">
        <f t="shared" si="6"/>
        <v>4.8215291963679555E-4</v>
      </c>
      <c r="U240" s="91">
        <f>R240/'סכום נכסי הקרן'!$C$42</f>
        <v>1.2623479579216456E-4</v>
      </c>
    </row>
    <row r="241" spans="2:21">
      <c r="B241" s="86" t="s">
        <v>865</v>
      </c>
      <c r="C241" s="87" t="s">
        <v>866</v>
      </c>
      <c r="D241" s="88" t="s">
        <v>120</v>
      </c>
      <c r="E241" s="88" t="s">
        <v>28</v>
      </c>
      <c r="F241" s="87" t="s">
        <v>867</v>
      </c>
      <c r="G241" s="88" t="s">
        <v>637</v>
      </c>
      <c r="H241" s="87" t="s">
        <v>656</v>
      </c>
      <c r="I241" s="87" t="s">
        <v>131</v>
      </c>
      <c r="J241" s="101"/>
      <c r="K241" s="90">
        <v>3.1199999999988148</v>
      </c>
      <c r="L241" s="88" t="s">
        <v>133</v>
      </c>
      <c r="M241" s="89">
        <v>4.53E-2</v>
      </c>
      <c r="N241" s="89">
        <v>6.6699999999958515E-2</v>
      </c>
      <c r="O241" s="90">
        <v>248558.43365900003</v>
      </c>
      <c r="P241" s="102">
        <v>95.03</v>
      </c>
      <c r="Q241" s="90"/>
      <c r="R241" s="90">
        <v>236.20508779400001</v>
      </c>
      <c r="S241" s="91">
        <v>3.5508347665571432E-4</v>
      </c>
      <c r="T241" s="91">
        <f t="shared" si="6"/>
        <v>7.0275626590666565E-3</v>
      </c>
      <c r="U241" s="91">
        <f>R241/'סכום נכסי הקרן'!$C$42</f>
        <v>1.8399202847349499E-3</v>
      </c>
    </row>
    <row r="242" spans="2:21">
      <c r="B242" s="86" t="s">
        <v>868</v>
      </c>
      <c r="C242" s="87" t="s">
        <v>869</v>
      </c>
      <c r="D242" s="88" t="s">
        <v>120</v>
      </c>
      <c r="E242" s="88" t="s">
        <v>28</v>
      </c>
      <c r="F242" s="87" t="s">
        <v>643</v>
      </c>
      <c r="G242" s="88" t="s">
        <v>624</v>
      </c>
      <c r="H242" s="87" t="s">
        <v>656</v>
      </c>
      <c r="I242" s="87" t="s">
        <v>131</v>
      </c>
      <c r="J242" s="101"/>
      <c r="K242" s="90">
        <v>4.6600000000250166</v>
      </c>
      <c r="L242" s="88" t="s">
        <v>133</v>
      </c>
      <c r="M242" s="89">
        <v>5.5E-2</v>
      </c>
      <c r="N242" s="89">
        <v>7.2400000000375248E-2</v>
      </c>
      <c r="O242" s="90">
        <v>88923.500000000015</v>
      </c>
      <c r="P242" s="102">
        <v>93.5</v>
      </c>
      <c r="Q242" s="90"/>
      <c r="R242" s="90">
        <v>83.143470312000019</v>
      </c>
      <c r="S242" s="91">
        <v>2.0021592387951497E-4</v>
      </c>
      <c r="T242" s="91">
        <f t="shared" si="6"/>
        <v>2.473680616987415E-3</v>
      </c>
      <c r="U242" s="91">
        <f>R242/'סכום נכסי הקרן'!$C$42</f>
        <v>6.4764632717700845E-4</v>
      </c>
    </row>
    <row r="243" spans="2:21">
      <c r="B243" s="86" t="s">
        <v>870</v>
      </c>
      <c r="C243" s="87" t="s">
        <v>871</v>
      </c>
      <c r="D243" s="88" t="s">
        <v>120</v>
      </c>
      <c r="E243" s="88" t="s">
        <v>28</v>
      </c>
      <c r="F243" s="87" t="s">
        <v>676</v>
      </c>
      <c r="G243" s="88" t="s">
        <v>677</v>
      </c>
      <c r="H243" s="87" t="s">
        <v>656</v>
      </c>
      <c r="I243" s="87" t="s">
        <v>131</v>
      </c>
      <c r="J243" s="101"/>
      <c r="K243" s="90">
        <v>1.6599999999644239</v>
      </c>
      <c r="L243" s="88" t="s">
        <v>133</v>
      </c>
      <c r="M243" s="89">
        <v>3.7499999999999999E-2</v>
      </c>
      <c r="N243" s="89">
        <v>6.2299999998710366E-2</v>
      </c>
      <c r="O243" s="90">
        <v>23167.995483000002</v>
      </c>
      <c r="P243" s="102">
        <v>97.06</v>
      </c>
      <c r="Q243" s="90"/>
      <c r="R243" s="90">
        <v>22.48685643</v>
      </c>
      <c r="S243" s="91">
        <v>6.2686382938611799E-5</v>
      </c>
      <c r="T243" s="91">
        <f t="shared" si="6"/>
        <v>6.6902789454340917E-4</v>
      </c>
      <c r="U243" s="91">
        <f>R243/'סכום נכסי הקרן'!$C$42</f>
        <v>1.751614398821197E-4</v>
      </c>
    </row>
    <row r="244" spans="2:21">
      <c r="B244" s="86" t="s">
        <v>872</v>
      </c>
      <c r="C244" s="87" t="s">
        <v>873</v>
      </c>
      <c r="D244" s="88" t="s">
        <v>120</v>
      </c>
      <c r="E244" s="88" t="s">
        <v>28</v>
      </c>
      <c r="F244" s="87" t="s">
        <v>676</v>
      </c>
      <c r="G244" s="88" t="s">
        <v>677</v>
      </c>
      <c r="H244" s="87" t="s">
        <v>656</v>
      </c>
      <c r="I244" s="87" t="s">
        <v>131</v>
      </c>
      <c r="J244" s="101"/>
      <c r="K244" s="90">
        <v>3.7399999999981706</v>
      </c>
      <c r="L244" s="88" t="s">
        <v>133</v>
      </c>
      <c r="M244" s="89">
        <v>2.6600000000000002E-2</v>
      </c>
      <c r="N244" s="89">
        <v>6.8300000000000818E-2</v>
      </c>
      <c r="O244" s="90">
        <v>279530.24977200007</v>
      </c>
      <c r="P244" s="102">
        <v>86.05</v>
      </c>
      <c r="Q244" s="90"/>
      <c r="R244" s="90">
        <v>240.53577060600006</v>
      </c>
      <c r="S244" s="91">
        <v>3.6058659479271842E-4</v>
      </c>
      <c r="T244" s="91">
        <f t="shared" si="6"/>
        <v>7.1564089303392539E-3</v>
      </c>
      <c r="U244" s="91">
        <f>R244/'סכום נכסי הקרן'!$C$42</f>
        <v>1.8736541523115074E-3</v>
      </c>
    </row>
    <row r="245" spans="2:21">
      <c r="B245" s="86" t="s">
        <v>874</v>
      </c>
      <c r="C245" s="87" t="s">
        <v>875</v>
      </c>
      <c r="D245" s="88" t="s">
        <v>120</v>
      </c>
      <c r="E245" s="88" t="s">
        <v>28</v>
      </c>
      <c r="F245" s="87" t="s">
        <v>876</v>
      </c>
      <c r="G245" s="88" t="s">
        <v>637</v>
      </c>
      <c r="H245" s="87" t="s">
        <v>656</v>
      </c>
      <c r="I245" s="87" t="s">
        <v>131</v>
      </c>
      <c r="J245" s="101"/>
      <c r="K245" s="90">
        <v>3.1600000000040578</v>
      </c>
      <c r="L245" s="88" t="s">
        <v>133</v>
      </c>
      <c r="M245" s="89">
        <v>2.5000000000000001E-2</v>
      </c>
      <c r="N245" s="89">
        <v>6.620000000015723E-2</v>
      </c>
      <c r="O245" s="90">
        <v>88923.500000000015</v>
      </c>
      <c r="P245" s="102">
        <v>88.69</v>
      </c>
      <c r="Q245" s="90"/>
      <c r="R245" s="90">
        <v>78.866256098000008</v>
      </c>
      <c r="S245" s="91">
        <v>4.2164681404125364E-4</v>
      </c>
      <c r="T245" s="91">
        <f t="shared" si="6"/>
        <v>2.3464251409269238E-3</v>
      </c>
      <c r="U245" s="91">
        <f>R245/'סכום נכסי הקרן'!$C$42</f>
        <v>6.1432895341510774E-4</v>
      </c>
    </row>
    <row r="246" spans="2:21">
      <c r="B246" s="86" t="s">
        <v>877</v>
      </c>
      <c r="C246" s="87" t="s">
        <v>878</v>
      </c>
      <c r="D246" s="88" t="s">
        <v>120</v>
      </c>
      <c r="E246" s="88" t="s">
        <v>28</v>
      </c>
      <c r="F246" s="87" t="s">
        <v>879</v>
      </c>
      <c r="G246" s="88" t="s">
        <v>341</v>
      </c>
      <c r="H246" s="87" t="s">
        <v>656</v>
      </c>
      <c r="I246" s="87" t="s">
        <v>131</v>
      </c>
      <c r="J246" s="101"/>
      <c r="K246" s="90">
        <v>4.9999999999917382</v>
      </c>
      <c r="L246" s="88" t="s">
        <v>133</v>
      </c>
      <c r="M246" s="89">
        <v>6.7699999999999996E-2</v>
      </c>
      <c r="N246" s="89">
        <v>6.6899999999852106E-2</v>
      </c>
      <c r="O246" s="90">
        <v>118796.46059000002</v>
      </c>
      <c r="P246" s="102">
        <v>101.88</v>
      </c>
      <c r="Q246" s="90"/>
      <c r="R246" s="90">
        <v>121.02983259100002</v>
      </c>
      <c r="S246" s="91">
        <v>1.5839528078666668E-4</v>
      </c>
      <c r="T246" s="91">
        <f t="shared" si="6"/>
        <v>3.6008738850340952E-3</v>
      </c>
      <c r="U246" s="91">
        <f>R246/'סכום נכסי הקרן'!$C$42</f>
        <v>9.4276226698581994E-4</v>
      </c>
    </row>
    <row r="247" spans="2:21">
      <c r="B247" s="86" t="s">
        <v>880</v>
      </c>
      <c r="C247" s="87" t="s">
        <v>881</v>
      </c>
      <c r="D247" s="88" t="s">
        <v>120</v>
      </c>
      <c r="E247" s="88" t="s">
        <v>28</v>
      </c>
      <c r="F247" s="87" t="s">
        <v>882</v>
      </c>
      <c r="G247" s="88" t="s">
        <v>691</v>
      </c>
      <c r="H247" s="87" t="s">
        <v>681</v>
      </c>
      <c r="I247" s="87"/>
      <c r="J247" s="101"/>
      <c r="K247" s="90">
        <v>1.2100000000025715</v>
      </c>
      <c r="L247" s="88" t="s">
        <v>133</v>
      </c>
      <c r="M247" s="89">
        <v>3.5499999999999997E-2</v>
      </c>
      <c r="N247" s="89">
        <v>7.5699999999151432E-2</v>
      </c>
      <c r="O247" s="90">
        <v>16148.134833000002</v>
      </c>
      <c r="P247" s="102">
        <v>96.33</v>
      </c>
      <c r="Q247" s="90"/>
      <c r="R247" s="90">
        <v>15.555498476000002</v>
      </c>
      <c r="S247" s="91">
        <v>5.6382679869302779E-5</v>
      </c>
      <c r="T247" s="91">
        <f t="shared" si="6"/>
        <v>4.6280645880263181E-4</v>
      </c>
      <c r="U247" s="91">
        <f>R247/'סכום נכסי הקרן'!$C$42</f>
        <v>1.2116960499223854E-4</v>
      </c>
    </row>
    <row r="248" spans="2:21">
      <c r="B248" s="86" t="s">
        <v>883</v>
      </c>
      <c r="C248" s="87" t="s">
        <v>884</v>
      </c>
      <c r="D248" s="88" t="s">
        <v>120</v>
      </c>
      <c r="E248" s="88" t="s">
        <v>28</v>
      </c>
      <c r="F248" s="87" t="s">
        <v>882</v>
      </c>
      <c r="G248" s="88" t="s">
        <v>691</v>
      </c>
      <c r="H248" s="87" t="s">
        <v>681</v>
      </c>
      <c r="I248" s="87"/>
      <c r="J248" s="101"/>
      <c r="K248" s="90">
        <v>3.5899999999892223</v>
      </c>
      <c r="L248" s="88" t="s">
        <v>133</v>
      </c>
      <c r="M248" s="89">
        <v>6.0499999999999998E-2</v>
      </c>
      <c r="N248" s="89">
        <v>6.1399999999712601E-2</v>
      </c>
      <c r="O248" s="90">
        <v>81057.327190000011</v>
      </c>
      <c r="P248" s="102">
        <v>99.98</v>
      </c>
      <c r="Q248" s="90">
        <v>2.4519841470000006</v>
      </c>
      <c r="R248" s="90">
        <v>83.506722010000018</v>
      </c>
      <c r="S248" s="91">
        <v>3.6844239631818185E-4</v>
      </c>
      <c r="T248" s="91">
        <f t="shared" si="6"/>
        <v>2.4844880644160398E-3</v>
      </c>
      <c r="U248" s="91">
        <f>R248/'סכום נכסי הקרן'!$C$42</f>
        <v>6.5047587743715144E-4</v>
      </c>
    </row>
    <row r="249" spans="2:21">
      <c r="B249" s="86" t="s">
        <v>885</v>
      </c>
      <c r="C249" s="87" t="s">
        <v>886</v>
      </c>
      <c r="D249" s="88" t="s">
        <v>120</v>
      </c>
      <c r="E249" s="88" t="s">
        <v>28</v>
      </c>
      <c r="F249" s="87" t="s">
        <v>840</v>
      </c>
      <c r="G249" s="88" t="s">
        <v>691</v>
      </c>
      <c r="H249" s="87" t="s">
        <v>681</v>
      </c>
      <c r="I249" s="87"/>
      <c r="J249" s="101"/>
      <c r="K249" s="90">
        <v>1.31</v>
      </c>
      <c r="L249" s="88" t="s">
        <v>133</v>
      </c>
      <c r="M249" s="89">
        <v>4.2500000000000003E-2</v>
      </c>
      <c r="N249" s="89">
        <v>6.1193133047210295E-2</v>
      </c>
      <c r="O249" s="90">
        <v>2.3830000000000006E-3</v>
      </c>
      <c r="P249" s="102">
        <v>98.05</v>
      </c>
      <c r="Q249" s="90"/>
      <c r="R249" s="90">
        <v>2.3300000000000006E-6</v>
      </c>
      <c r="S249" s="91">
        <v>2.7156695156695164E-11</v>
      </c>
      <c r="T249" s="91">
        <f t="shared" si="6"/>
        <v>6.9322050378125875E-11</v>
      </c>
      <c r="U249" s="91">
        <f>R249/'סכום נכסי הקרן'!$C$42</f>
        <v>1.8149542431411299E-11</v>
      </c>
    </row>
    <row r="250" spans="2:21">
      <c r="B250" s="86" t="s">
        <v>887</v>
      </c>
      <c r="C250" s="87" t="s">
        <v>888</v>
      </c>
      <c r="D250" s="88" t="s">
        <v>120</v>
      </c>
      <c r="E250" s="88" t="s">
        <v>28</v>
      </c>
      <c r="F250" s="87" t="s">
        <v>889</v>
      </c>
      <c r="G250" s="88" t="s">
        <v>330</v>
      </c>
      <c r="H250" s="87" t="s">
        <v>681</v>
      </c>
      <c r="I250" s="87"/>
      <c r="J250" s="101"/>
      <c r="K250" s="90">
        <v>2.2300000000555849</v>
      </c>
      <c r="L250" s="88" t="s">
        <v>133</v>
      </c>
      <c r="M250" s="89">
        <v>0.01</v>
      </c>
      <c r="N250" s="89">
        <v>7.0700000001357732E-2</v>
      </c>
      <c r="O250" s="90">
        <v>24941.263280000003</v>
      </c>
      <c r="P250" s="102">
        <v>88</v>
      </c>
      <c r="Q250" s="90"/>
      <c r="R250" s="90">
        <v>21.948311686000004</v>
      </c>
      <c r="S250" s="91">
        <v>1.3856257377777779E-4</v>
      </c>
      <c r="T250" s="91">
        <f t="shared" si="6"/>
        <v>6.5300513665738226E-4</v>
      </c>
      <c r="U250" s="91">
        <f>R250/'סכום נכסי הקרן'!$C$42</f>
        <v>1.7096644388107186E-4</v>
      </c>
    </row>
    <row r="251" spans="2:21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90"/>
      <c r="P251" s="102"/>
      <c r="Q251" s="87"/>
      <c r="R251" s="87"/>
      <c r="S251" s="87"/>
      <c r="T251" s="91"/>
      <c r="U251" s="87"/>
    </row>
    <row r="252" spans="2:21">
      <c r="B252" s="85" t="s">
        <v>49</v>
      </c>
      <c r="C252" s="80"/>
      <c r="D252" s="81"/>
      <c r="E252" s="81"/>
      <c r="F252" s="80"/>
      <c r="G252" s="81"/>
      <c r="H252" s="80"/>
      <c r="I252" s="80"/>
      <c r="J252" s="99"/>
      <c r="K252" s="83">
        <v>3.3961974867401485</v>
      </c>
      <c r="L252" s="81"/>
      <c r="M252" s="82"/>
      <c r="N252" s="82">
        <v>5.699943669958725E-2</v>
      </c>
      <c r="O252" s="83"/>
      <c r="P252" s="100"/>
      <c r="Q252" s="83"/>
      <c r="R252" s="83">
        <v>80.507278129000014</v>
      </c>
      <c r="S252" s="84"/>
      <c r="T252" s="84">
        <f t="shared" si="6"/>
        <v>2.3952487511864073E-3</v>
      </c>
      <c r="U252" s="84">
        <f>R252/'סכום נכסי הקרן'!$C$42</f>
        <v>6.271116997595349E-4</v>
      </c>
    </row>
    <row r="253" spans="2:21">
      <c r="B253" s="86" t="s">
        <v>890</v>
      </c>
      <c r="C253" s="87" t="s">
        <v>891</v>
      </c>
      <c r="D253" s="88" t="s">
        <v>120</v>
      </c>
      <c r="E253" s="88" t="s">
        <v>28</v>
      </c>
      <c r="F253" s="87" t="s">
        <v>892</v>
      </c>
      <c r="G253" s="88" t="s">
        <v>702</v>
      </c>
      <c r="H253" s="87" t="s">
        <v>383</v>
      </c>
      <c r="I253" s="87" t="s">
        <v>326</v>
      </c>
      <c r="J253" s="101"/>
      <c r="K253" s="90">
        <v>3.02000000000008</v>
      </c>
      <c r="L253" s="88" t="s">
        <v>133</v>
      </c>
      <c r="M253" s="89">
        <v>2.12E-2</v>
      </c>
      <c r="N253" s="89">
        <v>5.6900000000215896E-2</v>
      </c>
      <c r="O253" s="90">
        <v>63238.057753000008</v>
      </c>
      <c r="P253" s="102">
        <v>106.21</v>
      </c>
      <c r="Q253" s="90"/>
      <c r="R253" s="90">
        <v>67.165137694999999</v>
      </c>
      <c r="S253" s="91">
        <v>4.2158705168666673E-4</v>
      </c>
      <c r="T253" s="91">
        <f t="shared" si="6"/>
        <v>1.9982940167152575E-3</v>
      </c>
      <c r="U253" s="91">
        <f>R253/'סכום נכסי הקרן'!$C$42</f>
        <v>5.2318305429484323E-4</v>
      </c>
    </row>
    <row r="254" spans="2:21">
      <c r="B254" s="86" t="s">
        <v>893</v>
      </c>
      <c r="C254" s="87" t="s">
        <v>894</v>
      </c>
      <c r="D254" s="88" t="s">
        <v>120</v>
      </c>
      <c r="E254" s="88" t="s">
        <v>28</v>
      </c>
      <c r="F254" s="87" t="s">
        <v>892</v>
      </c>
      <c r="G254" s="88" t="s">
        <v>702</v>
      </c>
      <c r="H254" s="87" t="s">
        <v>383</v>
      </c>
      <c r="I254" s="87" t="s">
        <v>326</v>
      </c>
      <c r="J254" s="101"/>
      <c r="K254" s="90">
        <v>5.2900000000013536</v>
      </c>
      <c r="L254" s="88" t="s">
        <v>133</v>
      </c>
      <c r="M254" s="89">
        <v>2.6699999999999998E-2</v>
      </c>
      <c r="N254" s="89">
        <v>5.7499999999812632E-2</v>
      </c>
      <c r="O254" s="90">
        <v>13261.238758</v>
      </c>
      <c r="P254" s="102">
        <v>100.61</v>
      </c>
      <c r="Q254" s="90"/>
      <c r="R254" s="90">
        <v>13.342131915000001</v>
      </c>
      <c r="S254" s="91">
        <v>7.7352069283714414E-5</v>
      </c>
      <c r="T254" s="91">
        <f t="shared" si="6"/>
        <v>3.969544810142622E-4</v>
      </c>
      <c r="U254" s="91">
        <f>R254/'סכום נכסי הקרן'!$C$42</f>
        <v>1.039285791059139E-4</v>
      </c>
    </row>
    <row r="255" spans="2:21">
      <c r="B255" s="86" t="s">
        <v>895</v>
      </c>
      <c r="C255" s="87" t="s">
        <v>896</v>
      </c>
      <c r="D255" s="88" t="s">
        <v>120</v>
      </c>
      <c r="E255" s="88" t="s">
        <v>28</v>
      </c>
      <c r="F255" s="87" t="s">
        <v>720</v>
      </c>
      <c r="G255" s="88" t="s">
        <v>127</v>
      </c>
      <c r="H255" s="87" t="s">
        <v>383</v>
      </c>
      <c r="I255" s="87" t="s">
        <v>326</v>
      </c>
      <c r="J255" s="101"/>
      <c r="K255" s="90">
        <v>0.97999951594382451</v>
      </c>
      <c r="L255" s="88" t="s">
        <v>133</v>
      </c>
      <c r="M255" s="89">
        <v>3.49E-2</v>
      </c>
      <c r="N255" s="89">
        <v>7.2693997071742303E-2</v>
      </c>
      <c r="O255" s="90">
        <v>3.2720000000000006E-3</v>
      </c>
      <c r="P255" s="102">
        <v>104.41</v>
      </c>
      <c r="Q255" s="90"/>
      <c r="R255" s="90">
        <v>3.4150000000000008E-6</v>
      </c>
      <c r="S255" s="91">
        <v>3.897216447574556E-12</v>
      </c>
      <c r="T255" s="91">
        <f t="shared" si="6"/>
        <v>1.0160291933102998E-10</v>
      </c>
      <c r="U255" s="91">
        <f>R255/'סכום נכסי הקרן'!$C$42</f>
        <v>2.6601153391961198E-11</v>
      </c>
    </row>
    <row r="256" spans="2:21">
      <c r="B256" s="86" t="s">
        <v>897</v>
      </c>
      <c r="C256" s="87" t="s">
        <v>898</v>
      </c>
      <c r="D256" s="88" t="s">
        <v>120</v>
      </c>
      <c r="E256" s="88" t="s">
        <v>28</v>
      </c>
      <c r="F256" s="87" t="s">
        <v>720</v>
      </c>
      <c r="G256" s="88" t="s">
        <v>127</v>
      </c>
      <c r="H256" s="87" t="s">
        <v>383</v>
      </c>
      <c r="I256" s="87" t="s">
        <v>326</v>
      </c>
      <c r="J256" s="101"/>
      <c r="K256" s="90">
        <v>3.6500002698574616</v>
      </c>
      <c r="L256" s="88" t="s">
        <v>133</v>
      </c>
      <c r="M256" s="89">
        <v>3.7699999999999997E-2</v>
      </c>
      <c r="N256" s="89">
        <v>6.5703369905956113E-2</v>
      </c>
      <c r="O256" s="90">
        <v>4.909000000000001E-3</v>
      </c>
      <c r="P256" s="102">
        <v>104</v>
      </c>
      <c r="Q256" s="90"/>
      <c r="R256" s="90">
        <v>5.1040000000000006E-6</v>
      </c>
      <c r="S256" s="91">
        <v>2.5689048950485396E-11</v>
      </c>
      <c r="T256" s="91">
        <f t="shared" si="6"/>
        <v>1.5185396786693323E-10</v>
      </c>
      <c r="U256" s="91">
        <f>R256/'סכום נכסי הקרן'!$C$42</f>
        <v>3.9757624278937024E-11</v>
      </c>
    </row>
    <row r="257" spans="2:21">
      <c r="B257" s="92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90"/>
      <c r="P257" s="102"/>
      <c r="Q257" s="87"/>
      <c r="R257" s="87"/>
      <c r="S257" s="87"/>
      <c r="T257" s="91"/>
      <c r="U257" s="87"/>
    </row>
    <row r="258" spans="2:21">
      <c r="B258" s="79" t="s">
        <v>198</v>
      </c>
      <c r="C258" s="80"/>
      <c r="D258" s="81"/>
      <c r="E258" s="81"/>
      <c r="F258" s="80"/>
      <c r="G258" s="81"/>
      <c r="H258" s="80"/>
      <c r="I258" s="80"/>
      <c r="J258" s="99"/>
      <c r="K258" s="83">
        <v>4.9547745509330454</v>
      </c>
      <c r="L258" s="81"/>
      <c r="M258" s="82"/>
      <c r="N258" s="82">
        <v>7.7176571339031039E-2</v>
      </c>
      <c r="O258" s="83"/>
      <c r="P258" s="100"/>
      <c r="Q258" s="83"/>
      <c r="R258" s="83">
        <v>5593.5836121709999</v>
      </c>
      <c r="S258" s="84"/>
      <c r="T258" s="84">
        <f t="shared" si="6"/>
        <v>0.16642003646230785</v>
      </c>
      <c r="U258" s="84">
        <f>R258/'סכום נכסי הקרן'!$C$42</f>
        <v>4.3571237387443958E-2</v>
      </c>
    </row>
    <row r="259" spans="2:21">
      <c r="B259" s="85" t="s">
        <v>66</v>
      </c>
      <c r="C259" s="80"/>
      <c r="D259" s="81"/>
      <c r="E259" s="81"/>
      <c r="F259" s="80"/>
      <c r="G259" s="81"/>
      <c r="H259" s="80"/>
      <c r="I259" s="80"/>
      <c r="J259" s="99"/>
      <c r="K259" s="83">
        <v>5.1821583605193249</v>
      </c>
      <c r="L259" s="81"/>
      <c r="M259" s="82"/>
      <c r="N259" s="82">
        <v>7.7449467747412473E-2</v>
      </c>
      <c r="O259" s="83"/>
      <c r="P259" s="100"/>
      <c r="Q259" s="83"/>
      <c r="R259" s="83">
        <v>973.69841651700017</v>
      </c>
      <c r="S259" s="84"/>
      <c r="T259" s="84">
        <f t="shared" si="6"/>
        <v>2.8969429477636421E-2</v>
      </c>
      <c r="U259" s="84">
        <f>R259/'סכום נכסי הקרן'!$C$42</f>
        <v>7.5846269210185771E-3</v>
      </c>
    </row>
    <row r="260" spans="2:21">
      <c r="B260" s="86" t="s">
        <v>899</v>
      </c>
      <c r="C260" s="87" t="s">
        <v>900</v>
      </c>
      <c r="D260" s="88" t="s">
        <v>28</v>
      </c>
      <c r="E260" s="88" t="s">
        <v>28</v>
      </c>
      <c r="F260" s="87" t="s">
        <v>340</v>
      </c>
      <c r="G260" s="88" t="s">
        <v>341</v>
      </c>
      <c r="H260" s="87" t="s">
        <v>901</v>
      </c>
      <c r="I260" s="87" t="s">
        <v>902</v>
      </c>
      <c r="J260" s="101"/>
      <c r="K260" s="90">
        <v>7.1000000000030505</v>
      </c>
      <c r="L260" s="88" t="s">
        <v>132</v>
      </c>
      <c r="M260" s="89">
        <v>3.7499999999999999E-2</v>
      </c>
      <c r="N260" s="89">
        <v>6.4699999999990848E-2</v>
      </c>
      <c r="O260" s="90">
        <v>10397.218350000001</v>
      </c>
      <c r="P260" s="102">
        <v>82.446830000000006</v>
      </c>
      <c r="Q260" s="90"/>
      <c r="R260" s="90">
        <v>32.780005949000007</v>
      </c>
      <c r="S260" s="91">
        <v>2.0794436700000002E-5</v>
      </c>
      <c r="T260" s="91">
        <f t="shared" si="6"/>
        <v>9.7526919476044797E-4</v>
      </c>
      <c r="U260" s="91">
        <f>R260/'סכום נכסי הקרן'!$C$42</f>
        <v>2.5533996088982419E-4</v>
      </c>
    </row>
    <row r="261" spans="2:21">
      <c r="B261" s="86" t="s">
        <v>903</v>
      </c>
      <c r="C261" s="87" t="s">
        <v>904</v>
      </c>
      <c r="D261" s="88" t="s">
        <v>28</v>
      </c>
      <c r="E261" s="88" t="s">
        <v>28</v>
      </c>
      <c r="F261" s="87" t="s">
        <v>333</v>
      </c>
      <c r="G261" s="88" t="s">
        <v>313</v>
      </c>
      <c r="H261" s="87" t="s">
        <v>905</v>
      </c>
      <c r="I261" s="87" t="s">
        <v>310</v>
      </c>
      <c r="J261" s="101"/>
      <c r="K261" s="90">
        <v>2.8899999999876127</v>
      </c>
      <c r="L261" s="88" t="s">
        <v>132</v>
      </c>
      <c r="M261" s="89">
        <v>3.2549999999999996E-2</v>
      </c>
      <c r="N261" s="89">
        <v>8.729999999966935E-2</v>
      </c>
      <c r="O261" s="90">
        <v>31224.873000000003</v>
      </c>
      <c r="P261" s="102">
        <v>85.865880000000004</v>
      </c>
      <c r="Q261" s="90"/>
      <c r="R261" s="90">
        <v>102.52721584300002</v>
      </c>
      <c r="S261" s="91">
        <v>3.1224873000000006E-5</v>
      </c>
      <c r="T261" s="91">
        <f t="shared" si="6"/>
        <v>3.0503849020589832E-3</v>
      </c>
      <c r="U261" s="91">
        <f>R261/'סכום נכסי הקרן'!$C$42</f>
        <v>7.9863607481416021E-4</v>
      </c>
    </row>
    <row r="262" spans="2:21">
      <c r="B262" s="86" t="s">
        <v>906</v>
      </c>
      <c r="C262" s="87" t="s">
        <v>907</v>
      </c>
      <c r="D262" s="88" t="s">
        <v>28</v>
      </c>
      <c r="E262" s="88" t="s">
        <v>28</v>
      </c>
      <c r="F262" s="87" t="s">
        <v>312</v>
      </c>
      <c r="G262" s="88" t="s">
        <v>313</v>
      </c>
      <c r="H262" s="87" t="s">
        <v>905</v>
      </c>
      <c r="I262" s="87" t="s">
        <v>310</v>
      </c>
      <c r="J262" s="101"/>
      <c r="K262" s="90">
        <v>2.2399999999984139</v>
      </c>
      <c r="L262" s="88" t="s">
        <v>132</v>
      </c>
      <c r="M262" s="89">
        <v>3.2750000000000001E-2</v>
      </c>
      <c r="N262" s="89">
        <v>8.3899999999891617E-2</v>
      </c>
      <c r="O262" s="90">
        <v>44198.475552000011</v>
      </c>
      <c r="P262" s="102">
        <v>89.528930000000003</v>
      </c>
      <c r="Q262" s="90"/>
      <c r="R262" s="90">
        <v>151.31729557600002</v>
      </c>
      <c r="S262" s="91">
        <v>5.8931300736000016E-5</v>
      </c>
      <c r="T262" s="91">
        <f t="shared" si="6"/>
        <v>4.5019850587988131E-3</v>
      </c>
      <c r="U262" s="91">
        <f>R262/'סכום נכסי הקרן'!$C$42</f>
        <v>1.1786865565077327E-3</v>
      </c>
    </row>
    <row r="263" spans="2:21">
      <c r="B263" s="86" t="s">
        <v>908</v>
      </c>
      <c r="C263" s="87" t="s">
        <v>909</v>
      </c>
      <c r="D263" s="88" t="s">
        <v>28</v>
      </c>
      <c r="E263" s="88" t="s">
        <v>28</v>
      </c>
      <c r="F263" s="87" t="s">
        <v>312</v>
      </c>
      <c r="G263" s="88" t="s">
        <v>313</v>
      </c>
      <c r="H263" s="87" t="s">
        <v>905</v>
      </c>
      <c r="I263" s="87" t="s">
        <v>310</v>
      </c>
      <c r="J263" s="101"/>
      <c r="K263" s="90">
        <v>4.0699999999912277</v>
      </c>
      <c r="L263" s="88" t="s">
        <v>132</v>
      </c>
      <c r="M263" s="89">
        <v>7.1289999999999992E-2</v>
      </c>
      <c r="N263" s="89">
        <v>7.5799999999795323E-2</v>
      </c>
      <c r="O263" s="90">
        <v>25245.642000000003</v>
      </c>
      <c r="P263" s="102">
        <v>99.190799999999996</v>
      </c>
      <c r="Q263" s="90"/>
      <c r="R263" s="90">
        <v>95.758138712000019</v>
      </c>
      <c r="S263" s="91">
        <v>5.0491284000000005E-5</v>
      </c>
      <c r="T263" s="91">
        <f t="shared" si="6"/>
        <v>2.8489916377291112E-3</v>
      </c>
      <c r="U263" s="91">
        <f>R263/'סכום נכסי הקרן'!$C$42</f>
        <v>7.4590832691262359E-4</v>
      </c>
    </row>
    <row r="264" spans="2:21">
      <c r="B264" s="86" t="s">
        <v>910</v>
      </c>
      <c r="C264" s="87" t="s">
        <v>911</v>
      </c>
      <c r="D264" s="88" t="s">
        <v>28</v>
      </c>
      <c r="E264" s="88" t="s">
        <v>28</v>
      </c>
      <c r="F264" s="87" t="s">
        <v>705</v>
      </c>
      <c r="G264" s="88" t="s">
        <v>481</v>
      </c>
      <c r="H264" s="87" t="s">
        <v>912</v>
      </c>
      <c r="I264" s="87" t="s">
        <v>310</v>
      </c>
      <c r="J264" s="101"/>
      <c r="K264" s="90">
        <v>9.4600000000042836</v>
      </c>
      <c r="L264" s="88" t="s">
        <v>132</v>
      </c>
      <c r="M264" s="89">
        <v>6.3750000000000001E-2</v>
      </c>
      <c r="N264" s="89">
        <v>6.6500000000023096E-2</v>
      </c>
      <c r="O264" s="90">
        <v>63180.540900000007</v>
      </c>
      <c r="P264" s="102">
        <v>98.602000000000004</v>
      </c>
      <c r="Q264" s="90"/>
      <c r="R264" s="90">
        <v>238.22478701300003</v>
      </c>
      <c r="S264" s="91">
        <v>9.1156457798297514E-5</v>
      </c>
      <c r="T264" s="91">
        <f t="shared" si="6"/>
        <v>7.087652655207507E-3</v>
      </c>
      <c r="U264" s="91">
        <f>R264/'סכום נכסי הקרן'!$C$42</f>
        <v>1.855652738243074E-3</v>
      </c>
    </row>
    <row r="265" spans="2:21">
      <c r="B265" s="86" t="s">
        <v>913</v>
      </c>
      <c r="C265" s="87" t="s">
        <v>914</v>
      </c>
      <c r="D265" s="88" t="s">
        <v>28</v>
      </c>
      <c r="E265" s="88" t="s">
        <v>28</v>
      </c>
      <c r="F265" s="87" t="s">
        <v>915</v>
      </c>
      <c r="G265" s="88" t="s">
        <v>313</v>
      </c>
      <c r="H265" s="87" t="s">
        <v>912</v>
      </c>
      <c r="I265" s="87" t="s">
        <v>902</v>
      </c>
      <c r="J265" s="101"/>
      <c r="K265" s="90">
        <v>2.4300000000004989</v>
      </c>
      <c r="L265" s="88" t="s">
        <v>132</v>
      </c>
      <c r="M265" s="89">
        <v>3.0769999999999999E-2</v>
      </c>
      <c r="N265" s="89">
        <v>8.6900000000081482E-2</v>
      </c>
      <c r="O265" s="90">
        <v>35463.483420000004</v>
      </c>
      <c r="P265" s="102">
        <v>88.698670000000007</v>
      </c>
      <c r="Q265" s="90"/>
      <c r="R265" s="90">
        <v>120.28635945800002</v>
      </c>
      <c r="S265" s="91">
        <v>5.9105805700000008E-5</v>
      </c>
      <c r="T265" s="91">
        <f t="shared" si="6"/>
        <v>3.5787541073600141E-3</v>
      </c>
      <c r="U265" s="91">
        <f>R265/'סכום נכסי הקרן'!$C$42</f>
        <v>9.3697098064504842E-4</v>
      </c>
    </row>
    <row r="266" spans="2:21">
      <c r="B266" s="86" t="s">
        <v>916</v>
      </c>
      <c r="C266" s="87" t="s">
        <v>917</v>
      </c>
      <c r="D266" s="88" t="s">
        <v>28</v>
      </c>
      <c r="E266" s="88" t="s">
        <v>28</v>
      </c>
      <c r="F266" s="87" t="s">
        <v>918</v>
      </c>
      <c r="G266" s="88" t="s">
        <v>919</v>
      </c>
      <c r="H266" s="87" t="s">
        <v>920</v>
      </c>
      <c r="I266" s="87" t="s">
        <v>902</v>
      </c>
      <c r="J266" s="101"/>
      <c r="K266" s="90">
        <v>5.3299999999931247</v>
      </c>
      <c r="L266" s="88" t="s">
        <v>132</v>
      </c>
      <c r="M266" s="89">
        <v>8.5000000000000006E-2</v>
      </c>
      <c r="N266" s="89">
        <v>8.479999999982954E-2</v>
      </c>
      <c r="O266" s="90">
        <v>26574.360000000004</v>
      </c>
      <c r="P266" s="102">
        <v>101.60928</v>
      </c>
      <c r="Q266" s="90"/>
      <c r="R266" s="90">
        <v>103.25570638700002</v>
      </c>
      <c r="S266" s="91">
        <v>3.5432480000000009E-5</v>
      </c>
      <c r="T266" s="91">
        <f t="shared" si="6"/>
        <v>3.0720589184500373E-3</v>
      </c>
      <c r="U266" s="91">
        <f>R266/'סכום נכסי הקרן'!$C$42</f>
        <v>8.0431065423013006E-4</v>
      </c>
    </row>
    <row r="267" spans="2:21">
      <c r="B267" s="86" t="s">
        <v>921</v>
      </c>
      <c r="C267" s="87" t="s">
        <v>922</v>
      </c>
      <c r="D267" s="88" t="s">
        <v>28</v>
      </c>
      <c r="E267" s="88" t="s">
        <v>28</v>
      </c>
      <c r="F267" s="87" t="s">
        <v>923</v>
      </c>
      <c r="G267" s="88" t="s">
        <v>924</v>
      </c>
      <c r="H267" s="87" t="s">
        <v>920</v>
      </c>
      <c r="I267" s="87" t="s">
        <v>310</v>
      </c>
      <c r="J267" s="101"/>
      <c r="K267" s="90">
        <v>5.6099999999411558</v>
      </c>
      <c r="L267" s="88" t="s">
        <v>134</v>
      </c>
      <c r="M267" s="89">
        <v>4.3749999999999997E-2</v>
      </c>
      <c r="N267" s="89">
        <v>7.1099999999411564E-2</v>
      </c>
      <c r="O267" s="90">
        <v>6643.5900000000011</v>
      </c>
      <c r="P267" s="102">
        <v>87.09254</v>
      </c>
      <c r="Q267" s="90"/>
      <c r="R267" s="90">
        <v>23.451525958000001</v>
      </c>
      <c r="S267" s="91">
        <v>4.4290600000000011E-6</v>
      </c>
      <c r="T267" s="91">
        <f t="shared" ref="T267:T330" si="7">IFERROR(R267/$R$11,0)</f>
        <v>6.9772869695467908E-4</v>
      </c>
      <c r="U267" s="91">
        <f>R267/'סכום נכסי הקרן'!$C$42</f>
        <v>1.8267573624723796E-4</v>
      </c>
    </row>
    <row r="268" spans="2:21">
      <c r="B268" s="86" t="s">
        <v>925</v>
      </c>
      <c r="C268" s="87" t="s">
        <v>926</v>
      </c>
      <c r="D268" s="88" t="s">
        <v>28</v>
      </c>
      <c r="E268" s="88" t="s">
        <v>28</v>
      </c>
      <c r="F268" s="87" t="s">
        <v>923</v>
      </c>
      <c r="G268" s="88" t="s">
        <v>924</v>
      </c>
      <c r="H268" s="87" t="s">
        <v>920</v>
      </c>
      <c r="I268" s="87" t="s">
        <v>310</v>
      </c>
      <c r="J268" s="101"/>
      <c r="K268" s="90">
        <v>4.7499999999777707</v>
      </c>
      <c r="L268" s="88" t="s">
        <v>134</v>
      </c>
      <c r="M268" s="89">
        <v>7.3749999999999996E-2</v>
      </c>
      <c r="N268" s="89">
        <v>6.9599999999651441E-2</v>
      </c>
      <c r="O268" s="90">
        <v>13619.359500000002</v>
      </c>
      <c r="P268" s="102">
        <v>101.86429</v>
      </c>
      <c r="Q268" s="90"/>
      <c r="R268" s="90">
        <v>56.229726651000007</v>
      </c>
      <c r="S268" s="91">
        <v>1.7024199375000001E-5</v>
      </c>
      <c r="T268" s="91">
        <f t="shared" si="7"/>
        <v>1.6729441818235488E-3</v>
      </c>
      <c r="U268" s="91">
        <f>R268/'סכום נכסי הקרן'!$C$42</f>
        <v>4.3800163508969235E-4</v>
      </c>
    </row>
    <row r="269" spans="2:21">
      <c r="B269" s="86" t="s">
        <v>927</v>
      </c>
      <c r="C269" s="87" t="s">
        <v>928</v>
      </c>
      <c r="D269" s="88" t="s">
        <v>28</v>
      </c>
      <c r="E269" s="88" t="s">
        <v>28</v>
      </c>
      <c r="F269" s="87" t="s">
        <v>923</v>
      </c>
      <c r="G269" s="88" t="s">
        <v>924</v>
      </c>
      <c r="H269" s="87" t="s">
        <v>920</v>
      </c>
      <c r="I269" s="87" t="s">
        <v>310</v>
      </c>
      <c r="J269" s="101"/>
      <c r="K269" s="90">
        <v>5.8800000000280743</v>
      </c>
      <c r="L269" s="88" t="s">
        <v>132</v>
      </c>
      <c r="M269" s="89">
        <v>8.1250000000000003E-2</v>
      </c>
      <c r="N269" s="89">
        <v>7.5300000000180473E-2</v>
      </c>
      <c r="O269" s="90">
        <v>12622.821000000002</v>
      </c>
      <c r="P269" s="102">
        <v>103.31054</v>
      </c>
      <c r="Q269" s="90"/>
      <c r="R269" s="90">
        <v>49.867654970000011</v>
      </c>
      <c r="S269" s="91">
        <v>2.5245642000000003E-5</v>
      </c>
      <c r="T269" s="91">
        <f t="shared" si="7"/>
        <v>1.4836601244932787E-3</v>
      </c>
      <c r="U269" s="91">
        <f>R269/'סכום נכסי הקרן'!$C$42</f>
        <v>3.8844425743905304E-4</v>
      </c>
    </row>
    <row r="270" spans="2:21">
      <c r="B270" s="92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90"/>
      <c r="P270" s="102"/>
      <c r="Q270" s="87"/>
      <c r="R270" s="87"/>
      <c r="S270" s="87"/>
      <c r="T270" s="91"/>
      <c r="U270" s="87"/>
    </row>
    <row r="271" spans="2:21">
      <c r="B271" s="85" t="s">
        <v>65</v>
      </c>
      <c r="C271" s="80"/>
      <c r="D271" s="81"/>
      <c r="E271" s="81"/>
      <c r="F271" s="80"/>
      <c r="G271" s="81"/>
      <c r="H271" s="80"/>
      <c r="I271" s="80"/>
      <c r="J271" s="99"/>
      <c r="K271" s="83">
        <v>4.9068505775096263</v>
      </c>
      <c r="L271" s="81"/>
      <c r="M271" s="82"/>
      <c r="N271" s="82">
        <v>7.7119055017854002E-2</v>
      </c>
      <c r="O271" s="83"/>
      <c r="P271" s="100"/>
      <c r="Q271" s="83"/>
      <c r="R271" s="83">
        <v>4619.8851956540011</v>
      </c>
      <c r="S271" s="84"/>
      <c r="T271" s="84">
        <f t="shared" si="7"/>
        <v>0.13745060698467146</v>
      </c>
      <c r="U271" s="84">
        <f>R271/'סכום נכסי הקרן'!$C$42</f>
        <v>3.5986610466425394E-2</v>
      </c>
    </row>
    <row r="272" spans="2:21">
      <c r="B272" s="86" t="s">
        <v>929</v>
      </c>
      <c r="C272" s="87" t="s">
        <v>930</v>
      </c>
      <c r="D272" s="88" t="s">
        <v>28</v>
      </c>
      <c r="E272" s="88" t="s">
        <v>28</v>
      </c>
      <c r="F272" s="87"/>
      <c r="G272" s="88" t="s">
        <v>931</v>
      </c>
      <c r="H272" s="87" t="s">
        <v>309</v>
      </c>
      <c r="I272" s="87" t="s">
        <v>902</v>
      </c>
      <c r="J272" s="101"/>
      <c r="K272" s="90">
        <v>7.3400000000526155</v>
      </c>
      <c r="L272" s="88" t="s">
        <v>134</v>
      </c>
      <c r="M272" s="89">
        <v>4.2519999999999995E-2</v>
      </c>
      <c r="N272" s="89">
        <v>5.5700000000364264E-2</v>
      </c>
      <c r="O272" s="90">
        <v>13287.180000000002</v>
      </c>
      <c r="P272" s="102">
        <v>91.755489999999995</v>
      </c>
      <c r="Q272" s="90"/>
      <c r="R272" s="90">
        <v>49.414248860000008</v>
      </c>
      <c r="S272" s="91">
        <v>1.0629744000000001E-5</v>
      </c>
      <c r="T272" s="91">
        <f t="shared" si="7"/>
        <v>1.4701704072404159E-3</v>
      </c>
      <c r="U272" s="91">
        <f>R272/'סכום נכסי הקרן'!$C$42</f>
        <v>3.8491244909909331E-4</v>
      </c>
    </row>
    <row r="273" spans="2:21">
      <c r="B273" s="86" t="s">
        <v>932</v>
      </c>
      <c r="C273" s="87" t="s">
        <v>933</v>
      </c>
      <c r="D273" s="88" t="s">
        <v>28</v>
      </c>
      <c r="E273" s="88" t="s">
        <v>28</v>
      </c>
      <c r="F273" s="87"/>
      <c r="G273" s="88" t="s">
        <v>931</v>
      </c>
      <c r="H273" s="87" t="s">
        <v>934</v>
      </c>
      <c r="I273" s="87" t="s">
        <v>902</v>
      </c>
      <c r="J273" s="101"/>
      <c r="K273" s="90">
        <v>0.94000000315083843</v>
      </c>
      <c r="L273" s="88" t="s">
        <v>132</v>
      </c>
      <c r="M273" s="89">
        <v>4.4999999999999998E-2</v>
      </c>
      <c r="N273" s="89">
        <v>8.7600001071285044E-2</v>
      </c>
      <c r="O273" s="90">
        <v>8.6366669999999992</v>
      </c>
      <c r="P273" s="102">
        <v>96.096999999999994</v>
      </c>
      <c r="Q273" s="90"/>
      <c r="R273" s="90">
        <v>3.1737585000000006E-2</v>
      </c>
      <c r="S273" s="91">
        <v>1.7273333999999999E-8</v>
      </c>
      <c r="T273" s="91">
        <f t="shared" si="7"/>
        <v>9.4425513572963608E-7</v>
      </c>
      <c r="U273" s="91">
        <f>R273/'סכום נכסי הקרן'!$C$42</f>
        <v>2.4722001958284239E-7</v>
      </c>
    </row>
    <row r="274" spans="2:21">
      <c r="B274" s="86" t="s">
        <v>935</v>
      </c>
      <c r="C274" s="87" t="s">
        <v>936</v>
      </c>
      <c r="D274" s="88" t="s">
        <v>28</v>
      </c>
      <c r="E274" s="88" t="s">
        <v>28</v>
      </c>
      <c r="F274" s="87"/>
      <c r="G274" s="88" t="s">
        <v>931</v>
      </c>
      <c r="H274" s="87" t="s">
        <v>937</v>
      </c>
      <c r="I274" s="87" t="s">
        <v>938</v>
      </c>
      <c r="J274" s="101"/>
      <c r="K274" s="90">
        <v>6.6300000000329646</v>
      </c>
      <c r="L274" s="88" t="s">
        <v>132</v>
      </c>
      <c r="M274" s="89">
        <v>0.03</v>
      </c>
      <c r="N274" s="89">
        <v>7.1000000000412053E-2</v>
      </c>
      <c r="O274" s="90">
        <v>24581.283000000003</v>
      </c>
      <c r="P274" s="102">
        <v>77.453670000000002</v>
      </c>
      <c r="Q274" s="90"/>
      <c r="R274" s="90">
        <v>72.805537520000016</v>
      </c>
      <c r="S274" s="91">
        <v>1.4046447428571431E-5</v>
      </c>
      <c r="T274" s="91">
        <f t="shared" si="7"/>
        <v>2.1661069269390443E-3</v>
      </c>
      <c r="U274" s="91">
        <f>R274/'סכום נכסי הקרן'!$C$42</f>
        <v>5.6711896672143665E-4</v>
      </c>
    </row>
    <row r="275" spans="2:21">
      <c r="B275" s="86" t="s">
        <v>939</v>
      </c>
      <c r="C275" s="87" t="s">
        <v>940</v>
      </c>
      <c r="D275" s="88" t="s">
        <v>28</v>
      </c>
      <c r="E275" s="88" t="s">
        <v>28</v>
      </c>
      <c r="F275" s="87"/>
      <c r="G275" s="88" t="s">
        <v>931</v>
      </c>
      <c r="H275" s="87" t="s">
        <v>937</v>
      </c>
      <c r="I275" s="87" t="s">
        <v>938</v>
      </c>
      <c r="J275" s="101"/>
      <c r="K275" s="90">
        <v>7.2600000000427194</v>
      </c>
      <c r="L275" s="88" t="s">
        <v>132</v>
      </c>
      <c r="M275" s="89">
        <v>3.5000000000000003E-2</v>
      </c>
      <c r="N275" s="89">
        <v>7.0500000000467244E-2</v>
      </c>
      <c r="O275" s="90">
        <v>9965.385000000002</v>
      </c>
      <c r="P275" s="102">
        <v>78.625889999999998</v>
      </c>
      <c r="Q275" s="90"/>
      <c r="R275" s="90">
        <v>29.962464572000005</v>
      </c>
      <c r="S275" s="91">
        <v>1.9930770000000004E-5</v>
      </c>
      <c r="T275" s="91">
        <f t="shared" si="7"/>
        <v>8.914418362716719E-4</v>
      </c>
      <c r="U275" s="91">
        <f>R275/'סכום נכסי הקרן'!$C$42</f>
        <v>2.3339271334728404E-4</v>
      </c>
    </row>
    <row r="276" spans="2:21">
      <c r="B276" s="86" t="s">
        <v>941</v>
      </c>
      <c r="C276" s="87" t="s">
        <v>942</v>
      </c>
      <c r="D276" s="88" t="s">
        <v>28</v>
      </c>
      <c r="E276" s="88" t="s">
        <v>28</v>
      </c>
      <c r="F276" s="87"/>
      <c r="G276" s="88" t="s">
        <v>931</v>
      </c>
      <c r="H276" s="87" t="s">
        <v>943</v>
      </c>
      <c r="I276" s="87" t="s">
        <v>938</v>
      </c>
      <c r="J276" s="101"/>
      <c r="K276" s="90">
        <v>3.7800000000166687</v>
      </c>
      <c r="L276" s="88" t="s">
        <v>132</v>
      </c>
      <c r="M276" s="89">
        <v>3.2000000000000001E-2</v>
      </c>
      <c r="N276" s="89">
        <v>0.12590000000054258</v>
      </c>
      <c r="O276" s="90">
        <v>21259.488000000001</v>
      </c>
      <c r="P276" s="102">
        <v>72.319329999999994</v>
      </c>
      <c r="Q276" s="90"/>
      <c r="R276" s="90">
        <v>58.792929259000005</v>
      </c>
      <c r="S276" s="91">
        <v>1.7007590400000002E-5</v>
      </c>
      <c r="T276" s="91">
        <f t="shared" si="7"/>
        <v>1.7492044652231708E-3</v>
      </c>
      <c r="U276" s="91">
        <f>R276/'סכום נכסי הקרן'!$C$42</f>
        <v>4.5796770997990699E-4</v>
      </c>
    </row>
    <row r="277" spans="2:21">
      <c r="B277" s="86" t="s">
        <v>944</v>
      </c>
      <c r="C277" s="87" t="s">
        <v>945</v>
      </c>
      <c r="D277" s="88" t="s">
        <v>28</v>
      </c>
      <c r="E277" s="88" t="s">
        <v>28</v>
      </c>
      <c r="F277" s="87"/>
      <c r="G277" s="88" t="s">
        <v>931</v>
      </c>
      <c r="H277" s="87" t="s">
        <v>946</v>
      </c>
      <c r="I277" s="87" t="s">
        <v>310</v>
      </c>
      <c r="J277" s="101"/>
      <c r="K277" s="90">
        <v>7.3499999999718186</v>
      </c>
      <c r="L277" s="88" t="s">
        <v>134</v>
      </c>
      <c r="M277" s="89">
        <v>4.2500000000000003E-2</v>
      </c>
      <c r="N277" s="89">
        <v>5.6799999999774559E-2</v>
      </c>
      <c r="O277" s="90">
        <v>26574.360000000004</v>
      </c>
      <c r="P277" s="102">
        <v>92.249340000000004</v>
      </c>
      <c r="Q277" s="90"/>
      <c r="R277" s="90">
        <v>99.360418568000014</v>
      </c>
      <c r="S277" s="91">
        <v>2.1259488000000003E-5</v>
      </c>
      <c r="T277" s="91">
        <f t="shared" si="7"/>
        <v>2.9561664985247077E-3</v>
      </c>
      <c r="U277" s="91">
        <f>R277/'סכום נכסי הקרן'!$C$42</f>
        <v>7.7396829734021591E-4</v>
      </c>
    </row>
    <row r="278" spans="2:21">
      <c r="B278" s="86" t="s">
        <v>947</v>
      </c>
      <c r="C278" s="87" t="s">
        <v>948</v>
      </c>
      <c r="D278" s="88" t="s">
        <v>28</v>
      </c>
      <c r="E278" s="88" t="s">
        <v>28</v>
      </c>
      <c r="F278" s="87"/>
      <c r="G278" s="88" t="s">
        <v>949</v>
      </c>
      <c r="H278" s="87" t="s">
        <v>946</v>
      </c>
      <c r="I278" s="87" t="s">
        <v>902</v>
      </c>
      <c r="J278" s="101"/>
      <c r="K278" s="90">
        <v>7.6399999999408852</v>
      </c>
      <c r="L278" s="88" t="s">
        <v>132</v>
      </c>
      <c r="M278" s="89">
        <v>5.8749999999999997E-2</v>
      </c>
      <c r="N278" s="89">
        <v>6.4899999999499955E-2</v>
      </c>
      <c r="O278" s="90">
        <v>13287.180000000002</v>
      </c>
      <c r="P278" s="102">
        <v>97.216849999999994</v>
      </c>
      <c r="Q278" s="90"/>
      <c r="R278" s="90">
        <v>49.39605150300001</v>
      </c>
      <c r="S278" s="91">
        <v>1.2079254545454548E-5</v>
      </c>
      <c r="T278" s="91">
        <f t="shared" si="7"/>
        <v>1.4696290003311013E-3</v>
      </c>
      <c r="U278" s="91">
        <f>R278/'סכום נכסי הקרן'!$C$42</f>
        <v>3.8477070072870232E-4</v>
      </c>
    </row>
    <row r="279" spans="2:21">
      <c r="B279" s="86" t="s">
        <v>950</v>
      </c>
      <c r="C279" s="87" t="s">
        <v>951</v>
      </c>
      <c r="D279" s="88" t="s">
        <v>28</v>
      </c>
      <c r="E279" s="88" t="s">
        <v>28</v>
      </c>
      <c r="F279" s="87"/>
      <c r="G279" s="88" t="s">
        <v>952</v>
      </c>
      <c r="H279" s="87" t="s">
        <v>946</v>
      </c>
      <c r="I279" s="87" t="s">
        <v>902</v>
      </c>
      <c r="J279" s="101"/>
      <c r="K279" s="90">
        <v>3.5700000000135947</v>
      </c>
      <c r="L279" s="88" t="s">
        <v>135</v>
      </c>
      <c r="M279" s="89">
        <v>4.6249999999999999E-2</v>
      </c>
      <c r="N279" s="89">
        <v>7.0100000000326526E-2</v>
      </c>
      <c r="O279" s="90">
        <v>19930.770000000004</v>
      </c>
      <c r="P279" s="102">
        <v>92.304349999999999</v>
      </c>
      <c r="Q279" s="90"/>
      <c r="R279" s="90">
        <v>86.059172619000023</v>
      </c>
      <c r="S279" s="91">
        <v>3.9861540000000007E-5</v>
      </c>
      <c r="T279" s="91">
        <f t="shared" si="7"/>
        <v>2.5604284548472744E-3</v>
      </c>
      <c r="U279" s="91">
        <f>R279/'סכום נכסי הקרן'!$C$42</f>
        <v>6.7035819959686271E-4</v>
      </c>
    </row>
    <row r="280" spans="2:21">
      <c r="B280" s="86" t="s">
        <v>953</v>
      </c>
      <c r="C280" s="87" t="s">
        <v>954</v>
      </c>
      <c r="D280" s="88" t="s">
        <v>28</v>
      </c>
      <c r="E280" s="88" t="s">
        <v>28</v>
      </c>
      <c r="F280" s="87"/>
      <c r="G280" s="88" t="s">
        <v>952</v>
      </c>
      <c r="H280" s="87" t="s">
        <v>901</v>
      </c>
      <c r="I280" s="87" t="s">
        <v>902</v>
      </c>
      <c r="J280" s="101"/>
      <c r="K280" s="90">
        <v>6.8499999999229129</v>
      </c>
      <c r="L280" s="88" t="s">
        <v>132</v>
      </c>
      <c r="M280" s="89">
        <v>6.7419999999999994E-2</v>
      </c>
      <c r="N280" s="89">
        <v>6.6799999999126336E-2</v>
      </c>
      <c r="O280" s="90">
        <v>9965.385000000002</v>
      </c>
      <c r="P280" s="102">
        <v>102.12251000000001</v>
      </c>
      <c r="Q280" s="90"/>
      <c r="R280" s="90">
        <v>38.916470980000007</v>
      </c>
      <c r="S280" s="91">
        <v>7.9723080000000018E-6</v>
      </c>
      <c r="T280" s="91">
        <f t="shared" si="7"/>
        <v>1.1578410136542632E-3</v>
      </c>
      <c r="U280" s="91">
        <f>R280/'סכום נכסי הקרן'!$C$42</f>
        <v>3.0313997482072811E-4</v>
      </c>
    </row>
    <row r="281" spans="2:21">
      <c r="B281" s="86" t="s">
        <v>955</v>
      </c>
      <c r="C281" s="87" t="s">
        <v>956</v>
      </c>
      <c r="D281" s="88" t="s">
        <v>28</v>
      </c>
      <c r="E281" s="88" t="s">
        <v>28</v>
      </c>
      <c r="F281" s="87"/>
      <c r="G281" s="88" t="s">
        <v>952</v>
      </c>
      <c r="H281" s="87" t="s">
        <v>901</v>
      </c>
      <c r="I281" s="87" t="s">
        <v>902</v>
      </c>
      <c r="J281" s="101"/>
      <c r="K281" s="90">
        <v>5.1700000000141477</v>
      </c>
      <c r="L281" s="88" t="s">
        <v>132</v>
      </c>
      <c r="M281" s="89">
        <v>3.9329999999999997E-2</v>
      </c>
      <c r="N281" s="89">
        <v>7.0200000000112006E-2</v>
      </c>
      <c r="O281" s="90">
        <v>20694.782850000003</v>
      </c>
      <c r="P281" s="102">
        <v>85.751649999999998</v>
      </c>
      <c r="Q281" s="90"/>
      <c r="R281" s="90">
        <v>67.861154311999996</v>
      </c>
      <c r="S281" s="91">
        <v>1.3796521900000003E-5</v>
      </c>
      <c r="T281" s="91">
        <f t="shared" si="7"/>
        <v>2.0190018703580416E-3</v>
      </c>
      <c r="U281" s="91">
        <f>R281/'סכום נכסי הקרן'!$C$42</f>
        <v>5.2860467795287278E-4</v>
      </c>
    </row>
    <row r="282" spans="2:21">
      <c r="B282" s="86" t="s">
        <v>957</v>
      </c>
      <c r="C282" s="87" t="s">
        <v>958</v>
      </c>
      <c r="D282" s="88" t="s">
        <v>28</v>
      </c>
      <c r="E282" s="88" t="s">
        <v>28</v>
      </c>
      <c r="F282" s="87"/>
      <c r="G282" s="88" t="s">
        <v>959</v>
      </c>
      <c r="H282" s="87" t="s">
        <v>901</v>
      </c>
      <c r="I282" s="87" t="s">
        <v>310</v>
      </c>
      <c r="J282" s="101"/>
      <c r="K282" s="90">
        <v>2.7999999999961824</v>
      </c>
      <c r="L282" s="88" t="s">
        <v>132</v>
      </c>
      <c r="M282" s="89">
        <v>4.7500000000000001E-2</v>
      </c>
      <c r="N282" s="89">
        <v>8.6099999999715585E-2</v>
      </c>
      <c r="O282" s="90">
        <v>15280.257000000001</v>
      </c>
      <c r="P282" s="102">
        <v>89.656170000000003</v>
      </c>
      <c r="Q282" s="90"/>
      <c r="R282" s="90">
        <v>52.387624809000009</v>
      </c>
      <c r="S282" s="91">
        <v>1.0186838000000001E-5</v>
      </c>
      <c r="T282" s="91">
        <f t="shared" si="7"/>
        <v>1.5586341485836286E-3</v>
      </c>
      <c r="U282" s="91">
        <f>R282/'סכום נכסי הקרן'!$C$42</f>
        <v>4.0807357053725352E-4</v>
      </c>
    </row>
    <row r="283" spans="2:21">
      <c r="B283" s="86" t="s">
        <v>960</v>
      </c>
      <c r="C283" s="87" t="s">
        <v>961</v>
      </c>
      <c r="D283" s="88" t="s">
        <v>28</v>
      </c>
      <c r="E283" s="88" t="s">
        <v>28</v>
      </c>
      <c r="F283" s="87"/>
      <c r="G283" s="88" t="s">
        <v>959</v>
      </c>
      <c r="H283" s="87" t="s">
        <v>901</v>
      </c>
      <c r="I283" s="87" t="s">
        <v>310</v>
      </c>
      <c r="J283" s="101"/>
      <c r="K283" s="90">
        <v>5.830000000049111</v>
      </c>
      <c r="L283" s="88" t="s">
        <v>132</v>
      </c>
      <c r="M283" s="89">
        <v>5.1249999999999997E-2</v>
      </c>
      <c r="N283" s="89">
        <v>8.2200000000901816E-2</v>
      </c>
      <c r="O283" s="90">
        <v>10928.705550000002</v>
      </c>
      <c r="P283" s="102">
        <v>83.315420000000003</v>
      </c>
      <c r="Q283" s="90"/>
      <c r="R283" s="90">
        <v>34.818654063000011</v>
      </c>
      <c r="S283" s="91">
        <v>7.2858037000000018E-6</v>
      </c>
      <c r="T283" s="91">
        <f t="shared" si="7"/>
        <v>1.0359229575338297E-3</v>
      </c>
      <c r="U283" s="91">
        <f>R283/'סכום נכסי הקרן'!$C$42</f>
        <v>2.7122001687598712E-4</v>
      </c>
    </row>
    <row r="284" spans="2:21">
      <c r="B284" s="86" t="s">
        <v>962</v>
      </c>
      <c r="C284" s="87" t="s">
        <v>963</v>
      </c>
      <c r="D284" s="88" t="s">
        <v>28</v>
      </c>
      <c r="E284" s="88" t="s">
        <v>28</v>
      </c>
      <c r="F284" s="87"/>
      <c r="G284" s="88" t="s">
        <v>964</v>
      </c>
      <c r="H284" s="87" t="s">
        <v>905</v>
      </c>
      <c r="I284" s="87" t="s">
        <v>310</v>
      </c>
      <c r="J284" s="101"/>
      <c r="K284" s="90">
        <v>7.1500000000401531</v>
      </c>
      <c r="L284" s="88" t="s">
        <v>132</v>
      </c>
      <c r="M284" s="89">
        <v>3.3000000000000002E-2</v>
      </c>
      <c r="N284" s="89">
        <v>6.500000000040973E-2</v>
      </c>
      <c r="O284" s="90">
        <v>19930.770000000004</v>
      </c>
      <c r="P284" s="102">
        <v>80.058000000000007</v>
      </c>
      <c r="Q284" s="90"/>
      <c r="R284" s="90">
        <v>61.016416437000004</v>
      </c>
      <c r="S284" s="91">
        <v>4.9826925000000009E-6</v>
      </c>
      <c r="T284" s="91">
        <f t="shared" si="7"/>
        <v>1.8153575511323694E-3</v>
      </c>
      <c r="U284" s="91">
        <f>R284/'סכום נכסי הקרן'!$C$42</f>
        <v>4.7528757044463225E-4</v>
      </c>
    </row>
    <row r="285" spans="2:21">
      <c r="B285" s="86" t="s">
        <v>965</v>
      </c>
      <c r="C285" s="87" t="s">
        <v>966</v>
      </c>
      <c r="D285" s="88" t="s">
        <v>28</v>
      </c>
      <c r="E285" s="88" t="s">
        <v>28</v>
      </c>
      <c r="F285" s="87"/>
      <c r="G285" s="88" t="s">
        <v>931</v>
      </c>
      <c r="H285" s="87" t="s">
        <v>967</v>
      </c>
      <c r="I285" s="87" t="s">
        <v>938</v>
      </c>
      <c r="J285" s="101"/>
      <c r="K285" s="90">
        <v>6.7199999999913915</v>
      </c>
      <c r="L285" s="88" t="s">
        <v>134</v>
      </c>
      <c r="M285" s="89">
        <v>5.7999999999999996E-2</v>
      </c>
      <c r="N285" s="89">
        <v>5.3899999999923481E-2</v>
      </c>
      <c r="O285" s="90">
        <v>9965.385000000002</v>
      </c>
      <c r="P285" s="102">
        <v>103.53984</v>
      </c>
      <c r="Q285" s="90"/>
      <c r="R285" s="90">
        <v>41.820468788000007</v>
      </c>
      <c r="S285" s="91">
        <v>1.9930770000000004E-5</v>
      </c>
      <c r="T285" s="91">
        <f t="shared" si="7"/>
        <v>1.2442406198105479E-3</v>
      </c>
      <c r="U285" s="91">
        <f>R285/'סכום נכסי הקרן'!$C$42</f>
        <v>3.2576067500829093E-4</v>
      </c>
    </row>
    <row r="286" spans="2:21">
      <c r="B286" s="86" t="s">
        <v>968</v>
      </c>
      <c r="C286" s="87" t="s">
        <v>969</v>
      </c>
      <c r="D286" s="88" t="s">
        <v>28</v>
      </c>
      <c r="E286" s="88" t="s">
        <v>28</v>
      </c>
      <c r="F286" s="87"/>
      <c r="G286" s="88" t="s">
        <v>952</v>
      </c>
      <c r="H286" s="87" t="s">
        <v>905</v>
      </c>
      <c r="I286" s="87" t="s">
        <v>902</v>
      </c>
      <c r="J286" s="101"/>
      <c r="K286" s="90">
        <v>7.1899999999881672</v>
      </c>
      <c r="L286" s="88" t="s">
        <v>132</v>
      </c>
      <c r="M286" s="89">
        <v>6.1740000000000003E-2</v>
      </c>
      <c r="N286" s="89">
        <v>6.7899999999989247E-2</v>
      </c>
      <c r="O286" s="90">
        <v>9965.385000000002</v>
      </c>
      <c r="P286" s="102">
        <v>97.583749999999995</v>
      </c>
      <c r="Q286" s="90"/>
      <c r="R286" s="90">
        <v>37.186856576000004</v>
      </c>
      <c r="S286" s="91">
        <v>3.1141828125000007E-6</v>
      </c>
      <c r="T286" s="91">
        <f t="shared" si="7"/>
        <v>1.1063816072813791E-3</v>
      </c>
      <c r="U286" s="91">
        <f>R286/'סכום נכסי הקרן'!$C$42</f>
        <v>2.8966713790425677E-4</v>
      </c>
    </row>
    <row r="287" spans="2:21">
      <c r="B287" s="86" t="s">
        <v>970</v>
      </c>
      <c r="C287" s="87" t="s">
        <v>971</v>
      </c>
      <c r="D287" s="88" t="s">
        <v>28</v>
      </c>
      <c r="E287" s="88" t="s">
        <v>28</v>
      </c>
      <c r="F287" s="87"/>
      <c r="G287" s="88" t="s">
        <v>972</v>
      </c>
      <c r="H287" s="87" t="s">
        <v>905</v>
      </c>
      <c r="I287" s="87" t="s">
        <v>310</v>
      </c>
      <c r="J287" s="101"/>
      <c r="K287" s="90">
        <v>7.0000000000000009</v>
      </c>
      <c r="L287" s="88" t="s">
        <v>132</v>
      </c>
      <c r="M287" s="89">
        <v>6.4000000000000001E-2</v>
      </c>
      <c r="N287" s="89">
        <v>6.7499999999846697E-2</v>
      </c>
      <c r="O287" s="90">
        <v>8636.6670000000013</v>
      </c>
      <c r="P287" s="102">
        <v>98.754000000000005</v>
      </c>
      <c r="Q287" s="90"/>
      <c r="R287" s="90">
        <v>32.615102990000004</v>
      </c>
      <c r="S287" s="91">
        <v>8.6366670000000012E-6</v>
      </c>
      <c r="T287" s="91">
        <f t="shared" si="7"/>
        <v>9.7036300968263677E-4</v>
      </c>
      <c r="U287" s="91">
        <f>R287/'סכום נכסי הקרן'!$C$42</f>
        <v>2.5405544876474443E-4</v>
      </c>
    </row>
    <row r="288" spans="2:21">
      <c r="B288" s="86" t="s">
        <v>973</v>
      </c>
      <c r="C288" s="87" t="s">
        <v>974</v>
      </c>
      <c r="D288" s="88" t="s">
        <v>28</v>
      </c>
      <c r="E288" s="88" t="s">
        <v>28</v>
      </c>
      <c r="F288" s="87"/>
      <c r="G288" s="88" t="s">
        <v>952</v>
      </c>
      <c r="H288" s="87" t="s">
        <v>905</v>
      </c>
      <c r="I288" s="87" t="s">
        <v>902</v>
      </c>
      <c r="J288" s="101"/>
      <c r="K288" s="90">
        <v>4.2800000000121656</v>
      </c>
      <c r="L288" s="88" t="s">
        <v>134</v>
      </c>
      <c r="M288" s="89">
        <v>4.1250000000000002E-2</v>
      </c>
      <c r="N288" s="89">
        <v>5.5400000000140164E-2</v>
      </c>
      <c r="O288" s="90">
        <v>19731.462300000003</v>
      </c>
      <c r="P288" s="102">
        <v>94.556010000000001</v>
      </c>
      <c r="Q288" s="90"/>
      <c r="R288" s="90">
        <v>75.619834161000014</v>
      </c>
      <c r="S288" s="91">
        <v>1.9731462300000003E-5</v>
      </c>
      <c r="T288" s="91">
        <f t="shared" si="7"/>
        <v>2.2498377481950066E-3</v>
      </c>
      <c r="U288" s="91">
        <f>R288/'סכום נכסי הקרן'!$C$42</f>
        <v>5.8904093938255588E-4</v>
      </c>
    </row>
    <row r="289" spans="2:21">
      <c r="B289" s="86" t="s">
        <v>975</v>
      </c>
      <c r="C289" s="87" t="s">
        <v>976</v>
      </c>
      <c r="D289" s="88" t="s">
        <v>28</v>
      </c>
      <c r="E289" s="88" t="s">
        <v>28</v>
      </c>
      <c r="F289" s="87"/>
      <c r="G289" s="88" t="s">
        <v>977</v>
      </c>
      <c r="H289" s="87" t="s">
        <v>905</v>
      </c>
      <c r="I289" s="87" t="s">
        <v>902</v>
      </c>
      <c r="J289" s="101"/>
      <c r="K289" s="90">
        <v>6.9200000000086055</v>
      </c>
      <c r="L289" s="88" t="s">
        <v>132</v>
      </c>
      <c r="M289" s="89">
        <v>6.7979999999999999E-2</v>
      </c>
      <c r="N289" s="89">
        <v>7.0700000000090191E-2</v>
      </c>
      <c r="O289" s="90">
        <v>31889.232000000007</v>
      </c>
      <c r="P289" s="102">
        <v>99.102599999999995</v>
      </c>
      <c r="Q289" s="90"/>
      <c r="R289" s="90">
        <v>120.85009391300002</v>
      </c>
      <c r="S289" s="91">
        <v>3.1889232000000007E-5</v>
      </c>
      <c r="T289" s="91">
        <f t="shared" si="7"/>
        <v>3.5955263083425875E-3</v>
      </c>
      <c r="U289" s="91">
        <f>R289/'סכום נכסי הקרן'!$C$42</f>
        <v>9.4136219198027202E-4</v>
      </c>
    </row>
    <row r="290" spans="2:21">
      <c r="B290" s="86" t="s">
        <v>978</v>
      </c>
      <c r="C290" s="87" t="s">
        <v>979</v>
      </c>
      <c r="D290" s="88" t="s">
        <v>28</v>
      </c>
      <c r="E290" s="88" t="s">
        <v>28</v>
      </c>
      <c r="F290" s="87"/>
      <c r="G290" s="88" t="s">
        <v>931</v>
      </c>
      <c r="H290" s="87" t="s">
        <v>905</v>
      </c>
      <c r="I290" s="87" t="s">
        <v>310</v>
      </c>
      <c r="J290" s="101"/>
      <c r="K290" s="90">
        <v>6.7499999999569855</v>
      </c>
      <c r="L290" s="88" t="s">
        <v>132</v>
      </c>
      <c r="M290" s="89">
        <v>0.06</v>
      </c>
      <c r="N290" s="89">
        <v>7.3199999999614587E-2</v>
      </c>
      <c r="O290" s="90">
        <v>16608.974999999999</v>
      </c>
      <c r="P290" s="102">
        <v>91.508330000000001</v>
      </c>
      <c r="Q290" s="90"/>
      <c r="R290" s="90">
        <v>58.119431882000008</v>
      </c>
      <c r="S290" s="91">
        <v>1.3840812499999999E-5</v>
      </c>
      <c r="T290" s="91">
        <f t="shared" si="7"/>
        <v>1.7291666029493815E-3</v>
      </c>
      <c r="U290" s="91">
        <f>R290/'סכום נכסי הקרן'!$C$42</f>
        <v>4.527215000136814E-4</v>
      </c>
    </row>
    <row r="291" spans="2:21">
      <c r="B291" s="86" t="s">
        <v>980</v>
      </c>
      <c r="C291" s="87" t="s">
        <v>981</v>
      </c>
      <c r="D291" s="88" t="s">
        <v>28</v>
      </c>
      <c r="E291" s="88" t="s">
        <v>28</v>
      </c>
      <c r="F291" s="87"/>
      <c r="G291" s="88" t="s">
        <v>972</v>
      </c>
      <c r="H291" s="87" t="s">
        <v>905</v>
      </c>
      <c r="I291" s="87" t="s">
        <v>902</v>
      </c>
      <c r="J291" s="101"/>
      <c r="K291" s="90">
        <v>6.9099999999914177</v>
      </c>
      <c r="L291" s="88" t="s">
        <v>132</v>
      </c>
      <c r="M291" s="89">
        <v>6.3750000000000001E-2</v>
      </c>
      <c r="N291" s="89">
        <v>6.6200000000114431E-2</v>
      </c>
      <c r="O291" s="90">
        <v>5580.615600000001</v>
      </c>
      <c r="P291" s="102">
        <v>98.280749999999998</v>
      </c>
      <c r="Q291" s="90"/>
      <c r="R291" s="90">
        <v>20.973381398000004</v>
      </c>
      <c r="S291" s="91">
        <v>7.9723080000000018E-6</v>
      </c>
      <c r="T291" s="91">
        <f t="shared" si="7"/>
        <v>6.2399905659734083E-4</v>
      </c>
      <c r="U291" s="91">
        <f>R291/'סכום נכסי הקרן'!$C$42</f>
        <v>1.6337222129320748E-4</v>
      </c>
    </row>
    <row r="292" spans="2:21">
      <c r="B292" s="86" t="s">
        <v>982</v>
      </c>
      <c r="C292" s="87" t="s">
        <v>983</v>
      </c>
      <c r="D292" s="88" t="s">
        <v>28</v>
      </c>
      <c r="E292" s="88" t="s">
        <v>28</v>
      </c>
      <c r="F292" s="87"/>
      <c r="G292" s="88" t="s">
        <v>952</v>
      </c>
      <c r="H292" s="87" t="s">
        <v>905</v>
      </c>
      <c r="I292" s="87" t="s">
        <v>902</v>
      </c>
      <c r="J292" s="101"/>
      <c r="K292" s="90">
        <v>3.460000000019531</v>
      </c>
      <c r="L292" s="88" t="s">
        <v>132</v>
      </c>
      <c r="M292" s="89">
        <v>8.1250000000000003E-2</v>
      </c>
      <c r="N292" s="89">
        <v>8.1600000000390624E-2</v>
      </c>
      <c r="O292" s="90">
        <v>13287.180000000002</v>
      </c>
      <c r="P292" s="102">
        <v>100.77016999999999</v>
      </c>
      <c r="Q292" s="90"/>
      <c r="R292" s="90">
        <v>51.201499350000006</v>
      </c>
      <c r="S292" s="91">
        <v>7.5926742857142867E-6</v>
      </c>
      <c r="T292" s="91">
        <f t="shared" si="7"/>
        <v>1.5233445997323086E-3</v>
      </c>
      <c r="U292" s="91">
        <f>R292/'סכום נכסי הקרן'!$C$42</f>
        <v>3.9883424249128886E-4</v>
      </c>
    </row>
    <row r="293" spans="2:21">
      <c r="B293" s="86" t="s">
        <v>984</v>
      </c>
      <c r="C293" s="87" t="s">
        <v>985</v>
      </c>
      <c r="D293" s="88" t="s">
        <v>28</v>
      </c>
      <c r="E293" s="88" t="s">
        <v>28</v>
      </c>
      <c r="F293" s="87"/>
      <c r="G293" s="88" t="s">
        <v>952</v>
      </c>
      <c r="H293" s="87" t="s">
        <v>912</v>
      </c>
      <c r="I293" s="87" t="s">
        <v>902</v>
      </c>
      <c r="J293" s="101"/>
      <c r="K293" s="90">
        <v>4.2000000000105748</v>
      </c>
      <c r="L293" s="88" t="s">
        <v>134</v>
      </c>
      <c r="M293" s="89">
        <v>7.2499999999999995E-2</v>
      </c>
      <c r="N293" s="89">
        <v>7.6000000000317244E-2</v>
      </c>
      <c r="O293" s="90">
        <v>23717.616300000005</v>
      </c>
      <c r="P293" s="102">
        <v>98.366420000000005</v>
      </c>
      <c r="Q293" s="90"/>
      <c r="R293" s="90">
        <v>94.559515245000014</v>
      </c>
      <c r="S293" s="91">
        <v>1.8974093040000005E-5</v>
      </c>
      <c r="T293" s="91">
        <f t="shared" si="7"/>
        <v>2.8133302487317814E-3</v>
      </c>
      <c r="U293" s="91">
        <f>R293/'סכום נכסי הקרן'!$C$42</f>
        <v>7.3657164559348112E-4</v>
      </c>
    </row>
    <row r="294" spans="2:21">
      <c r="B294" s="86" t="s">
        <v>986</v>
      </c>
      <c r="C294" s="87" t="s">
        <v>987</v>
      </c>
      <c r="D294" s="88" t="s">
        <v>28</v>
      </c>
      <c r="E294" s="88" t="s">
        <v>28</v>
      </c>
      <c r="F294" s="87"/>
      <c r="G294" s="88" t="s">
        <v>952</v>
      </c>
      <c r="H294" s="87" t="s">
        <v>912</v>
      </c>
      <c r="I294" s="87" t="s">
        <v>902</v>
      </c>
      <c r="J294" s="101"/>
      <c r="K294" s="90">
        <v>6.9999999999798961</v>
      </c>
      <c r="L294" s="88" t="s">
        <v>132</v>
      </c>
      <c r="M294" s="89">
        <v>7.1190000000000003E-2</v>
      </c>
      <c r="N294" s="89">
        <v>7.659999999974669E-2</v>
      </c>
      <c r="O294" s="90">
        <v>13287.180000000002</v>
      </c>
      <c r="P294" s="102">
        <v>97.892080000000007</v>
      </c>
      <c r="Q294" s="90"/>
      <c r="R294" s="90">
        <v>49.739135911000005</v>
      </c>
      <c r="S294" s="91">
        <v>8.8581200000000022E-6</v>
      </c>
      <c r="T294" s="91">
        <f t="shared" si="7"/>
        <v>1.479836431496477E-3</v>
      </c>
      <c r="U294" s="91">
        <f>R294/'סכום נכסי הקרן'!$C$42</f>
        <v>3.8744315781906777E-4</v>
      </c>
    </row>
    <row r="295" spans="2:21">
      <c r="B295" s="86" t="s">
        <v>988</v>
      </c>
      <c r="C295" s="87" t="s">
        <v>989</v>
      </c>
      <c r="D295" s="88" t="s">
        <v>28</v>
      </c>
      <c r="E295" s="88" t="s">
        <v>28</v>
      </c>
      <c r="F295" s="87"/>
      <c r="G295" s="88" t="s">
        <v>977</v>
      </c>
      <c r="H295" s="87" t="s">
        <v>912</v>
      </c>
      <c r="I295" s="87" t="s">
        <v>902</v>
      </c>
      <c r="J295" s="101"/>
      <c r="K295" s="90">
        <v>3.0500000000080574</v>
      </c>
      <c r="L295" s="88" t="s">
        <v>132</v>
      </c>
      <c r="M295" s="89">
        <v>2.6249999999999999E-2</v>
      </c>
      <c r="N295" s="89">
        <v>7.6100000000123555E-2</v>
      </c>
      <c r="O295" s="90">
        <v>16844.822445000005</v>
      </c>
      <c r="P295" s="102">
        <v>86.704629999999995</v>
      </c>
      <c r="Q295" s="90"/>
      <c r="R295" s="90">
        <v>55.850438271000009</v>
      </c>
      <c r="S295" s="91">
        <v>1.356623075882298E-5</v>
      </c>
      <c r="T295" s="91">
        <f t="shared" si="7"/>
        <v>1.6616596117865542E-3</v>
      </c>
      <c r="U295" s="91">
        <f>R295/'סכום נכסי הקרן'!$C$42</f>
        <v>4.350471670439622E-4</v>
      </c>
    </row>
    <row r="296" spans="2:21">
      <c r="B296" s="86" t="s">
        <v>990</v>
      </c>
      <c r="C296" s="87" t="s">
        <v>991</v>
      </c>
      <c r="D296" s="88" t="s">
        <v>28</v>
      </c>
      <c r="E296" s="88" t="s">
        <v>28</v>
      </c>
      <c r="F296" s="87"/>
      <c r="G296" s="88" t="s">
        <v>977</v>
      </c>
      <c r="H296" s="87" t="s">
        <v>912</v>
      </c>
      <c r="I296" s="87" t="s">
        <v>902</v>
      </c>
      <c r="J296" s="101"/>
      <c r="K296" s="90">
        <v>1.8899999999815162</v>
      </c>
      <c r="L296" s="88" t="s">
        <v>132</v>
      </c>
      <c r="M296" s="89">
        <v>7.0499999999999993E-2</v>
      </c>
      <c r="N296" s="89">
        <v>6.9299999999453368E-2</v>
      </c>
      <c r="O296" s="90">
        <v>6643.5900000000011</v>
      </c>
      <c r="P296" s="102">
        <v>100.08857999999999</v>
      </c>
      <c r="Q296" s="90"/>
      <c r="R296" s="90">
        <v>25.427592822999998</v>
      </c>
      <c r="S296" s="91">
        <v>8.3693288754626489E-6</v>
      </c>
      <c r="T296" s="91">
        <f t="shared" si="7"/>
        <v>7.5652054535213617E-4</v>
      </c>
      <c r="U296" s="91">
        <f>R296/'סכום נכסי הקרן'!$C$42</f>
        <v>1.980683153947158E-4</v>
      </c>
    </row>
    <row r="297" spans="2:21">
      <c r="B297" s="86" t="s">
        <v>992</v>
      </c>
      <c r="C297" s="87" t="s">
        <v>993</v>
      </c>
      <c r="D297" s="88" t="s">
        <v>28</v>
      </c>
      <c r="E297" s="88" t="s">
        <v>28</v>
      </c>
      <c r="F297" s="87"/>
      <c r="G297" s="88" t="s">
        <v>919</v>
      </c>
      <c r="H297" s="87" t="s">
        <v>912</v>
      </c>
      <c r="I297" s="87" t="s">
        <v>310</v>
      </c>
      <c r="J297" s="101"/>
      <c r="K297" s="90">
        <v>3.4000000000127826</v>
      </c>
      <c r="L297" s="88" t="s">
        <v>132</v>
      </c>
      <c r="M297" s="89">
        <v>5.5E-2</v>
      </c>
      <c r="N297" s="89">
        <v>9.5400000000588014E-2</v>
      </c>
      <c r="O297" s="90">
        <v>4650.5130000000008</v>
      </c>
      <c r="P297" s="102">
        <v>87.977109999999996</v>
      </c>
      <c r="Q297" s="90"/>
      <c r="R297" s="90">
        <v>15.645463852000004</v>
      </c>
      <c r="S297" s="91">
        <v>4.6505130000000012E-6</v>
      </c>
      <c r="T297" s="91">
        <f t="shared" si="7"/>
        <v>4.6548310443669154E-4</v>
      </c>
      <c r="U297" s="91">
        <f>R297/'סכום נכסי הקרן'!$C$42</f>
        <v>1.2187039057553034E-4</v>
      </c>
    </row>
    <row r="298" spans="2:21">
      <c r="B298" s="86" t="s">
        <v>994</v>
      </c>
      <c r="C298" s="87" t="s">
        <v>995</v>
      </c>
      <c r="D298" s="88" t="s">
        <v>28</v>
      </c>
      <c r="E298" s="88" t="s">
        <v>28</v>
      </c>
      <c r="F298" s="87"/>
      <c r="G298" s="88" t="s">
        <v>919</v>
      </c>
      <c r="H298" s="87" t="s">
        <v>912</v>
      </c>
      <c r="I298" s="87" t="s">
        <v>310</v>
      </c>
      <c r="J298" s="101"/>
      <c r="K298" s="90">
        <v>2.9799999999972866</v>
      </c>
      <c r="L298" s="88" t="s">
        <v>132</v>
      </c>
      <c r="M298" s="89">
        <v>0.06</v>
      </c>
      <c r="N298" s="89">
        <v>9.0699999999891451E-2</v>
      </c>
      <c r="O298" s="90">
        <v>20933.952090000002</v>
      </c>
      <c r="P298" s="102">
        <v>92.069670000000002</v>
      </c>
      <c r="Q298" s="90"/>
      <c r="R298" s="90">
        <v>73.70308734000001</v>
      </c>
      <c r="S298" s="91">
        <v>2.7911936120000003E-5</v>
      </c>
      <c r="T298" s="91">
        <f t="shared" si="7"/>
        <v>2.192810786955747E-3</v>
      </c>
      <c r="U298" s="91">
        <f>R298/'סכום נכסי הקרן'!$C$42</f>
        <v>5.7411043390701412E-4</v>
      </c>
    </row>
    <row r="299" spans="2:21">
      <c r="B299" s="86" t="s">
        <v>996</v>
      </c>
      <c r="C299" s="87" t="s">
        <v>997</v>
      </c>
      <c r="D299" s="88" t="s">
        <v>28</v>
      </c>
      <c r="E299" s="88" t="s">
        <v>28</v>
      </c>
      <c r="F299" s="87"/>
      <c r="G299" s="88" t="s">
        <v>998</v>
      </c>
      <c r="H299" s="87" t="s">
        <v>912</v>
      </c>
      <c r="I299" s="87" t="s">
        <v>310</v>
      </c>
      <c r="J299" s="101"/>
      <c r="K299" s="90">
        <v>6.0899999999738732</v>
      </c>
      <c r="L299" s="88" t="s">
        <v>134</v>
      </c>
      <c r="M299" s="89">
        <v>6.6250000000000003E-2</v>
      </c>
      <c r="N299" s="89">
        <v>6.4599999999746915E-2</v>
      </c>
      <c r="O299" s="90">
        <v>26574.360000000004</v>
      </c>
      <c r="P299" s="102">
        <v>101.98945000000001</v>
      </c>
      <c r="Q299" s="90"/>
      <c r="R299" s="90">
        <v>109.85134824300003</v>
      </c>
      <c r="S299" s="91">
        <v>3.5432480000000009E-5</v>
      </c>
      <c r="T299" s="91">
        <f t="shared" si="7"/>
        <v>3.2682921446378953E-3</v>
      </c>
      <c r="U299" s="91">
        <f>R299/'סכום נכסי הקרן'!$C$42</f>
        <v>8.5568742750389171E-4</v>
      </c>
    </row>
    <row r="300" spans="2:21">
      <c r="B300" s="86" t="s">
        <v>999</v>
      </c>
      <c r="C300" s="87" t="s">
        <v>1000</v>
      </c>
      <c r="D300" s="88" t="s">
        <v>28</v>
      </c>
      <c r="E300" s="88" t="s">
        <v>28</v>
      </c>
      <c r="F300" s="87"/>
      <c r="G300" s="88" t="s">
        <v>977</v>
      </c>
      <c r="H300" s="87" t="s">
        <v>912</v>
      </c>
      <c r="I300" s="87" t="s">
        <v>310</v>
      </c>
      <c r="J300" s="101"/>
      <c r="K300" s="90">
        <v>1.3300000000029784</v>
      </c>
      <c r="L300" s="88" t="s">
        <v>132</v>
      </c>
      <c r="M300" s="89">
        <v>4.2500000000000003E-2</v>
      </c>
      <c r="N300" s="89">
        <v>7.6200000000416976E-2</v>
      </c>
      <c r="O300" s="90">
        <v>14615.898000000001</v>
      </c>
      <c r="P300" s="102">
        <v>96.11806</v>
      </c>
      <c r="Q300" s="90"/>
      <c r="R300" s="90">
        <v>53.721528848000005</v>
      </c>
      <c r="S300" s="91">
        <v>3.0770311578947368E-5</v>
      </c>
      <c r="T300" s="91">
        <f t="shared" si="7"/>
        <v>1.5983203987944197E-3</v>
      </c>
      <c r="U300" s="91">
        <f>R300/'סכום נכסי הקרן'!$C$42</f>
        <v>4.184640203034601E-4</v>
      </c>
    </row>
    <row r="301" spans="2:21">
      <c r="B301" s="86" t="s">
        <v>1001</v>
      </c>
      <c r="C301" s="87" t="s">
        <v>1002</v>
      </c>
      <c r="D301" s="88" t="s">
        <v>28</v>
      </c>
      <c r="E301" s="88" t="s">
        <v>28</v>
      </c>
      <c r="F301" s="87"/>
      <c r="G301" s="88" t="s">
        <v>977</v>
      </c>
      <c r="H301" s="87" t="s">
        <v>912</v>
      </c>
      <c r="I301" s="87" t="s">
        <v>310</v>
      </c>
      <c r="J301" s="101"/>
      <c r="K301" s="90">
        <v>4.5599999999733356</v>
      </c>
      <c r="L301" s="88" t="s">
        <v>132</v>
      </c>
      <c r="M301" s="89">
        <v>3.125E-2</v>
      </c>
      <c r="N301" s="89">
        <v>7.6599999999685753E-2</v>
      </c>
      <c r="O301" s="90">
        <v>6643.5900000000011</v>
      </c>
      <c r="P301" s="102">
        <v>82.666330000000002</v>
      </c>
      <c r="Q301" s="90"/>
      <c r="R301" s="90">
        <v>21.001454851000002</v>
      </c>
      <c r="S301" s="91">
        <v>8.8581200000000022E-6</v>
      </c>
      <c r="T301" s="91">
        <f t="shared" si="7"/>
        <v>6.2483429665019649E-4</v>
      </c>
      <c r="U301" s="91">
        <f>R301/'סכום נכסי הקרן'!$C$42</f>
        <v>1.6359089954488975E-4</v>
      </c>
    </row>
    <row r="302" spans="2:21">
      <c r="B302" s="86" t="s">
        <v>1003</v>
      </c>
      <c r="C302" s="87" t="s">
        <v>1004</v>
      </c>
      <c r="D302" s="88" t="s">
        <v>28</v>
      </c>
      <c r="E302" s="88" t="s">
        <v>28</v>
      </c>
      <c r="F302" s="87"/>
      <c r="G302" s="88" t="s">
        <v>998</v>
      </c>
      <c r="H302" s="87" t="s">
        <v>912</v>
      </c>
      <c r="I302" s="87" t="s">
        <v>902</v>
      </c>
      <c r="J302" s="101"/>
      <c r="K302" s="90">
        <v>4.3600000000296015</v>
      </c>
      <c r="L302" s="88" t="s">
        <v>134</v>
      </c>
      <c r="M302" s="89">
        <v>4.8750000000000002E-2</v>
      </c>
      <c r="N302" s="89">
        <v>5.7100000000289038E-2</v>
      </c>
      <c r="O302" s="90">
        <v>18203.436600000005</v>
      </c>
      <c r="P302" s="102">
        <v>97.068420000000003</v>
      </c>
      <c r="Q302" s="90"/>
      <c r="R302" s="90">
        <v>71.617417483000011</v>
      </c>
      <c r="S302" s="91">
        <v>1.8203436600000004E-5</v>
      </c>
      <c r="T302" s="91">
        <f t="shared" si="7"/>
        <v>2.1307580354969092E-3</v>
      </c>
      <c r="U302" s="91">
        <f>R302/'סכום נכסי הקרן'!$C$42</f>
        <v>5.5786410190377929E-4</v>
      </c>
    </row>
    <row r="303" spans="2:21">
      <c r="B303" s="86" t="s">
        <v>1005</v>
      </c>
      <c r="C303" s="87" t="s">
        <v>1006</v>
      </c>
      <c r="D303" s="88" t="s">
        <v>28</v>
      </c>
      <c r="E303" s="88" t="s">
        <v>28</v>
      </c>
      <c r="F303" s="87"/>
      <c r="G303" s="88" t="s">
        <v>1007</v>
      </c>
      <c r="H303" s="87" t="s">
        <v>912</v>
      </c>
      <c r="I303" s="87" t="s">
        <v>902</v>
      </c>
      <c r="J303" s="101"/>
      <c r="K303" s="90">
        <v>7.2500000000221974</v>
      </c>
      <c r="L303" s="88" t="s">
        <v>132</v>
      </c>
      <c r="M303" s="89">
        <v>5.9000000000000004E-2</v>
      </c>
      <c r="N303" s="89">
        <v>6.6400000000112452E-2</v>
      </c>
      <c r="O303" s="90">
        <v>18602.052000000003</v>
      </c>
      <c r="P303" s="102">
        <v>94.992279999999994</v>
      </c>
      <c r="Q303" s="90"/>
      <c r="R303" s="90">
        <v>67.572041366000022</v>
      </c>
      <c r="S303" s="91">
        <v>3.720410400000001E-5</v>
      </c>
      <c r="T303" s="91">
        <f t="shared" si="7"/>
        <v>2.0104001955908403E-3</v>
      </c>
      <c r="U303" s="91">
        <f>R303/'סכום נכסי הקרן'!$C$42</f>
        <v>5.2635263173789562E-4</v>
      </c>
    </row>
    <row r="304" spans="2:21">
      <c r="B304" s="86" t="s">
        <v>1008</v>
      </c>
      <c r="C304" s="87" t="s">
        <v>1009</v>
      </c>
      <c r="D304" s="88" t="s">
        <v>28</v>
      </c>
      <c r="E304" s="88" t="s">
        <v>28</v>
      </c>
      <c r="F304" s="87"/>
      <c r="G304" s="88" t="s">
        <v>1010</v>
      </c>
      <c r="H304" s="87" t="s">
        <v>912</v>
      </c>
      <c r="I304" s="87" t="s">
        <v>902</v>
      </c>
      <c r="J304" s="101"/>
      <c r="K304" s="90">
        <v>6.8599999999221675</v>
      </c>
      <c r="L304" s="88" t="s">
        <v>132</v>
      </c>
      <c r="M304" s="89">
        <v>3.15E-2</v>
      </c>
      <c r="N304" s="89">
        <v>7.1899999999062936E-2</v>
      </c>
      <c r="O304" s="90">
        <v>13287.180000000002</v>
      </c>
      <c r="P304" s="102">
        <v>76.870750000000001</v>
      </c>
      <c r="Q304" s="90"/>
      <c r="R304" s="90">
        <v>39.058163614000001</v>
      </c>
      <c r="S304" s="91">
        <v>2.0493300862011796E-5</v>
      </c>
      <c r="T304" s="91">
        <f t="shared" si="7"/>
        <v>1.1620566462346739E-3</v>
      </c>
      <c r="U304" s="91">
        <f>R304/'סכום נכסי הקרן'!$C$42</f>
        <v>3.042436900451922E-4</v>
      </c>
    </row>
    <row r="305" spans="2:21">
      <c r="B305" s="86" t="s">
        <v>1011</v>
      </c>
      <c r="C305" s="87" t="s">
        <v>1012</v>
      </c>
      <c r="D305" s="88" t="s">
        <v>28</v>
      </c>
      <c r="E305" s="88" t="s">
        <v>28</v>
      </c>
      <c r="F305" s="87"/>
      <c r="G305" s="88" t="s">
        <v>1013</v>
      </c>
      <c r="H305" s="87" t="s">
        <v>912</v>
      </c>
      <c r="I305" s="87" t="s">
        <v>310</v>
      </c>
      <c r="J305" s="101"/>
      <c r="K305" s="90">
        <v>7.209999999964591</v>
      </c>
      <c r="L305" s="88" t="s">
        <v>132</v>
      </c>
      <c r="M305" s="89">
        <v>6.25E-2</v>
      </c>
      <c r="N305" s="89">
        <v>6.7399999999721225E-2</v>
      </c>
      <c r="O305" s="90">
        <v>16608.974999999999</v>
      </c>
      <c r="P305" s="102">
        <v>98.270499999999998</v>
      </c>
      <c r="Q305" s="90"/>
      <c r="R305" s="90">
        <v>62.414267901000009</v>
      </c>
      <c r="S305" s="91">
        <v>2.7681624999999998E-5</v>
      </c>
      <c r="T305" s="91">
        <f t="shared" si="7"/>
        <v>1.8569463621231615E-3</v>
      </c>
      <c r="U305" s="91">
        <f>R305/'סכום נכסי הקרן'!$C$42</f>
        <v>4.8617613888183334E-4</v>
      </c>
    </row>
    <row r="306" spans="2:21">
      <c r="B306" s="86" t="s">
        <v>1014</v>
      </c>
      <c r="C306" s="87" t="s">
        <v>1015</v>
      </c>
      <c r="D306" s="88" t="s">
        <v>28</v>
      </c>
      <c r="E306" s="88" t="s">
        <v>28</v>
      </c>
      <c r="F306" s="87"/>
      <c r="G306" s="88" t="s">
        <v>964</v>
      </c>
      <c r="H306" s="87" t="s">
        <v>912</v>
      </c>
      <c r="I306" s="87" t="s">
        <v>310</v>
      </c>
      <c r="J306" s="101"/>
      <c r="K306" s="90">
        <v>4.369999999999421</v>
      </c>
      <c r="L306" s="88" t="s">
        <v>132</v>
      </c>
      <c r="M306" s="89">
        <v>4.4999999999999998E-2</v>
      </c>
      <c r="N306" s="89">
        <v>6.9800000000121543E-2</v>
      </c>
      <c r="O306" s="90">
        <v>20035.074363000003</v>
      </c>
      <c r="P306" s="102">
        <v>90.208500000000001</v>
      </c>
      <c r="Q306" s="90"/>
      <c r="R306" s="90">
        <v>69.112452392000023</v>
      </c>
      <c r="S306" s="91">
        <v>3.3391790605000005E-5</v>
      </c>
      <c r="T306" s="91">
        <f t="shared" si="7"/>
        <v>2.056230431963112E-3</v>
      </c>
      <c r="U306" s="91">
        <f>R306/'סכום נכסי הקרן'!$C$42</f>
        <v>5.3835166833798181E-4</v>
      </c>
    </row>
    <row r="307" spans="2:21">
      <c r="B307" s="86" t="s">
        <v>1016</v>
      </c>
      <c r="C307" s="87" t="s">
        <v>1017</v>
      </c>
      <c r="D307" s="88" t="s">
        <v>28</v>
      </c>
      <c r="E307" s="88" t="s">
        <v>28</v>
      </c>
      <c r="F307" s="87"/>
      <c r="G307" s="88" t="s">
        <v>919</v>
      </c>
      <c r="H307" s="87" t="s">
        <v>912</v>
      </c>
      <c r="I307" s="87" t="s">
        <v>310</v>
      </c>
      <c r="J307" s="101"/>
      <c r="K307" s="90">
        <v>6.9299999999331785</v>
      </c>
      <c r="L307" s="88" t="s">
        <v>132</v>
      </c>
      <c r="M307" s="89">
        <v>0.04</v>
      </c>
      <c r="N307" s="89">
        <v>6.5499999999300715E-2</v>
      </c>
      <c r="O307" s="90">
        <v>9965.385000000002</v>
      </c>
      <c r="P307" s="102">
        <v>84.433329999999998</v>
      </c>
      <c r="Q307" s="90"/>
      <c r="R307" s="90">
        <v>32.175544155000004</v>
      </c>
      <c r="S307" s="91">
        <v>9.9653850000000018E-6</v>
      </c>
      <c r="T307" s="91">
        <f t="shared" si="7"/>
        <v>9.5728527590408722E-4</v>
      </c>
      <c r="U307" s="91">
        <f>R307/'סכום נכסי הקרן'!$C$42</f>
        <v>2.5063150381756234E-4</v>
      </c>
    </row>
    <row r="308" spans="2:21">
      <c r="B308" s="86" t="s">
        <v>1018</v>
      </c>
      <c r="C308" s="87" t="s">
        <v>1019</v>
      </c>
      <c r="D308" s="88" t="s">
        <v>28</v>
      </c>
      <c r="E308" s="88" t="s">
        <v>28</v>
      </c>
      <c r="F308" s="87"/>
      <c r="G308" s="88" t="s">
        <v>919</v>
      </c>
      <c r="H308" s="87" t="s">
        <v>912</v>
      </c>
      <c r="I308" s="87" t="s">
        <v>310</v>
      </c>
      <c r="J308" s="101"/>
      <c r="K308" s="90">
        <v>2.9500000000217463</v>
      </c>
      <c r="L308" s="88" t="s">
        <v>132</v>
      </c>
      <c r="M308" s="89">
        <v>6.8750000000000006E-2</v>
      </c>
      <c r="N308" s="89">
        <v>6.8400000000354164E-2</v>
      </c>
      <c r="O308" s="90">
        <v>16608.974999999999</v>
      </c>
      <c r="P308" s="102">
        <v>101.36229</v>
      </c>
      <c r="Q308" s="90"/>
      <c r="R308" s="90">
        <v>64.377948908000008</v>
      </c>
      <c r="S308" s="91">
        <v>2.4448908784191574E-5</v>
      </c>
      <c r="T308" s="91">
        <f t="shared" si="7"/>
        <v>1.9153697070561327E-3</v>
      </c>
      <c r="U308" s="91">
        <f>R308/'סכום נכסי הקרן'!$C$42</f>
        <v>5.0147223834891611E-4</v>
      </c>
    </row>
    <row r="309" spans="2:21">
      <c r="B309" s="86" t="s">
        <v>1020</v>
      </c>
      <c r="C309" s="87" t="s">
        <v>1021</v>
      </c>
      <c r="D309" s="88" t="s">
        <v>28</v>
      </c>
      <c r="E309" s="88" t="s">
        <v>28</v>
      </c>
      <c r="F309" s="87"/>
      <c r="G309" s="88" t="s">
        <v>972</v>
      </c>
      <c r="H309" s="87" t="s">
        <v>912</v>
      </c>
      <c r="I309" s="87" t="s">
        <v>310</v>
      </c>
      <c r="J309" s="101"/>
      <c r="K309" s="90">
        <v>4.2499999999016795</v>
      </c>
      <c r="L309" s="88" t="s">
        <v>132</v>
      </c>
      <c r="M309" s="89">
        <v>7.0499999999999993E-2</v>
      </c>
      <c r="N309" s="89">
        <v>7.0599999999449395E-2</v>
      </c>
      <c r="O309" s="90">
        <v>1993.0770000000005</v>
      </c>
      <c r="P309" s="102">
        <v>100.08575</v>
      </c>
      <c r="Q309" s="90"/>
      <c r="R309" s="90">
        <v>7.6280619070000011</v>
      </c>
      <c r="S309" s="91">
        <v>2.8472528571428578E-6</v>
      </c>
      <c r="T309" s="91">
        <f t="shared" si="7"/>
        <v>2.2694973897189566E-4</v>
      </c>
      <c r="U309" s="91">
        <f>R309/'סכום נכסי הקרן'!$C$42</f>
        <v>5.9418812553874973E-5</v>
      </c>
    </row>
    <row r="310" spans="2:21">
      <c r="B310" s="86" t="s">
        <v>1022</v>
      </c>
      <c r="C310" s="87" t="s">
        <v>1023</v>
      </c>
      <c r="D310" s="88" t="s">
        <v>28</v>
      </c>
      <c r="E310" s="88" t="s">
        <v>28</v>
      </c>
      <c r="F310" s="87"/>
      <c r="G310" s="88" t="s">
        <v>952</v>
      </c>
      <c r="H310" s="87" t="s">
        <v>912</v>
      </c>
      <c r="I310" s="87" t="s">
        <v>902</v>
      </c>
      <c r="J310" s="101"/>
      <c r="K310" s="90">
        <v>3.7600000000044722</v>
      </c>
      <c r="L310" s="88" t="s">
        <v>135</v>
      </c>
      <c r="M310" s="89">
        <v>7.4160000000000004E-2</v>
      </c>
      <c r="N310" s="89">
        <v>7.5800000000078263E-2</v>
      </c>
      <c r="O310" s="90">
        <v>22588.206000000002</v>
      </c>
      <c r="P310" s="102">
        <v>101.56543000000001</v>
      </c>
      <c r="Q310" s="90"/>
      <c r="R310" s="90">
        <v>107.31948225200001</v>
      </c>
      <c r="S310" s="91">
        <v>3.4751086153846156E-5</v>
      </c>
      <c r="T310" s="91">
        <f t="shared" si="7"/>
        <v>3.1929641867929309E-3</v>
      </c>
      <c r="U310" s="91">
        <f>R310/'סכום נכסי הקרן'!$C$42</f>
        <v>8.359654492917449E-4</v>
      </c>
    </row>
    <row r="311" spans="2:21">
      <c r="B311" s="86" t="s">
        <v>1024</v>
      </c>
      <c r="C311" s="87" t="s">
        <v>1025</v>
      </c>
      <c r="D311" s="88" t="s">
        <v>28</v>
      </c>
      <c r="E311" s="88" t="s">
        <v>28</v>
      </c>
      <c r="F311" s="87"/>
      <c r="G311" s="88" t="s">
        <v>949</v>
      </c>
      <c r="H311" s="87" t="s">
        <v>912</v>
      </c>
      <c r="I311" s="87" t="s">
        <v>902</v>
      </c>
      <c r="J311" s="101"/>
      <c r="K311" s="90">
        <v>3.099999999981859</v>
      </c>
      <c r="L311" s="88" t="s">
        <v>132</v>
      </c>
      <c r="M311" s="89">
        <v>4.7E-2</v>
      </c>
      <c r="N311" s="89">
        <v>7.8399999999746006E-2</v>
      </c>
      <c r="O311" s="90">
        <v>12622.821000000002</v>
      </c>
      <c r="P311" s="102">
        <v>91.355890000000002</v>
      </c>
      <c r="Q311" s="90"/>
      <c r="R311" s="90">
        <v>44.097183818000005</v>
      </c>
      <c r="S311" s="91">
        <v>2.5454367816091956E-5</v>
      </c>
      <c r="T311" s="91">
        <f t="shared" si="7"/>
        <v>1.3119773382681858E-3</v>
      </c>
      <c r="U311" s="91">
        <f>R311/'סכום נכסי הקרן'!$C$42</f>
        <v>3.4349515399593761E-4</v>
      </c>
    </row>
    <row r="312" spans="2:21">
      <c r="B312" s="86" t="s">
        <v>1026</v>
      </c>
      <c r="C312" s="87" t="s">
        <v>1027</v>
      </c>
      <c r="D312" s="88" t="s">
        <v>28</v>
      </c>
      <c r="E312" s="88" t="s">
        <v>28</v>
      </c>
      <c r="F312" s="87"/>
      <c r="G312" s="88" t="s">
        <v>977</v>
      </c>
      <c r="H312" s="87" t="s">
        <v>912</v>
      </c>
      <c r="I312" s="87" t="s">
        <v>902</v>
      </c>
      <c r="J312" s="101"/>
      <c r="K312" s="90">
        <v>3.9100000000321558</v>
      </c>
      <c r="L312" s="88" t="s">
        <v>132</v>
      </c>
      <c r="M312" s="89">
        <v>7.9500000000000001E-2</v>
      </c>
      <c r="N312" s="89">
        <v>8.1800000000653489E-2</v>
      </c>
      <c r="O312" s="90">
        <v>9965.385000000002</v>
      </c>
      <c r="P312" s="102">
        <v>101.19292</v>
      </c>
      <c r="Q312" s="90"/>
      <c r="R312" s="90">
        <v>38.562224536000009</v>
      </c>
      <c r="S312" s="91">
        <v>1.5331361538461542E-5</v>
      </c>
      <c r="T312" s="91">
        <f t="shared" si="7"/>
        <v>1.1473014901189672E-3</v>
      </c>
      <c r="U312" s="91">
        <f>R312/'סכום נכסי הקרן'!$C$42</f>
        <v>3.0038057101533988E-4</v>
      </c>
    </row>
    <row r="313" spans="2:21">
      <c r="B313" s="86" t="s">
        <v>1028</v>
      </c>
      <c r="C313" s="87" t="s">
        <v>1029</v>
      </c>
      <c r="D313" s="88" t="s">
        <v>28</v>
      </c>
      <c r="E313" s="88" t="s">
        <v>28</v>
      </c>
      <c r="F313" s="87"/>
      <c r="G313" s="88" t="s">
        <v>952</v>
      </c>
      <c r="H313" s="87" t="s">
        <v>1030</v>
      </c>
      <c r="I313" s="87" t="s">
        <v>938</v>
      </c>
      <c r="J313" s="101"/>
      <c r="K313" s="90">
        <v>3.2899999999840954</v>
      </c>
      <c r="L313" s="88" t="s">
        <v>132</v>
      </c>
      <c r="M313" s="89">
        <v>6.8750000000000006E-2</v>
      </c>
      <c r="N313" s="89">
        <v>8.4799999999227466E-2</v>
      </c>
      <c r="O313" s="90">
        <v>7175.0772000000006</v>
      </c>
      <c r="P313" s="102">
        <v>96.239750000000001</v>
      </c>
      <c r="Q313" s="90"/>
      <c r="R313" s="90">
        <v>26.405776797999998</v>
      </c>
      <c r="S313" s="91">
        <v>1.4350154400000001E-5</v>
      </c>
      <c r="T313" s="91">
        <f t="shared" si="7"/>
        <v>7.8562342895472227E-4</v>
      </c>
      <c r="U313" s="91">
        <f>R313/'סכום נכסי הקרן'!$C$42</f>
        <v>2.0568788258784414E-4</v>
      </c>
    </row>
    <row r="314" spans="2:21">
      <c r="B314" s="86" t="s">
        <v>1031</v>
      </c>
      <c r="C314" s="87" t="s">
        <v>1032</v>
      </c>
      <c r="D314" s="88" t="s">
        <v>28</v>
      </c>
      <c r="E314" s="88" t="s">
        <v>28</v>
      </c>
      <c r="F314" s="87"/>
      <c r="G314" s="88" t="s">
        <v>931</v>
      </c>
      <c r="H314" s="87" t="s">
        <v>912</v>
      </c>
      <c r="I314" s="87" t="s">
        <v>310</v>
      </c>
      <c r="J314" s="101"/>
      <c r="K314" s="90">
        <v>1.8100000000244791</v>
      </c>
      <c r="L314" s="88" t="s">
        <v>132</v>
      </c>
      <c r="M314" s="89">
        <v>5.7500000000000002E-2</v>
      </c>
      <c r="N314" s="89">
        <v>7.9100000001252765E-2</v>
      </c>
      <c r="O314" s="90">
        <v>5630.4425250000004</v>
      </c>
      <c r="P314" s="102">
        <v>96.763720000000006</v>
      </c>
      <c r="Q314" s="90"/>
      <c r="R314" s="90">
        <v>20.834015329000007</v>
      </c>
      <c r="S314" s="91">
        <v>8.0434893214285714E-6</v>
      </c>
      <c r="T314" s="91">
        <f t="shared" si="7"/>
        <v>6.1985264386934971E-4</v>
      </c>
      <c r="U314" s="91">
        <f>R314/'סכום נכסי הקרן'!$C$42</f>
        <v>1.6228662885423131E-4</v>
      </c>
    </row>
    <row r="315" spans="2:21">
      <c r="B315" s="86" t="s">
        <v>1033</v>
      </c>
      <c r="C315" s="87" t="s">
        <v>1034</v>
      </c>
      <c r="D315" s="88" t="s">
        <v>28</v>
      </c>
      <c r="E315" s="88" t="s">
        <v>28</v>
      </c>
      <c r="F315" s="87"/>
      <c r="G315" s="88" t="s">
        <v>998</v>
      </c>
      <c r="H315" s="87" t="s">
        <v>912</v>
      </c>
      <c r="I315" s="87" t="s">
        <v>902</v>
      </c>
      <c r="J315" s="101"/>
      <c r="K315" s="90">
        <v>3.9499999999991737</v>
      </c>
      <c r="L315" s="88" t="s">
        <v>134</v>
      </c>
      <c r="M315" s="89">
        <v>0.04</v>
      </c>
      <c r="N315" s="89">
        <v>6.0700000000044579E-2</v>
      </c>
      <c r="O315" s="90">
        <v>15944.616000000004</v>
      </c>
      <c r="P315" s="102">
        <v>93.701669999999993</v>
      </c>
      <c r="Q315" s="90"/>
      <c r="R315" s="90">
        <v>60.554817439000011</v>
      </c>
      <c r="S315" s="91">
        <v>1.5944616000000004E-5</v>
      </c>
      <c r="T315" s="91">
        <f t="shared" si="7"/>
        <v>1.8016240794611902E-3</v>
      </c>
      <c r="U315" s="91">
        <f>R315/'סכום נכסי הקרן'!$C$42</f>
        <v>4.7169194357746583E-4</v>
      </c>
    </row>
    <row r="316" spans="2:21">
      <c r="B316" s="86" t="s">
        <v>1035</v>
      </c>
      <c r="C316" s="87" t="s">
        <v>1036</v>
      </c>
      <c r="D316" s="88" t="s">
        <v>28</v>
      </c>
      <c r="E316" s="88" t="s">
        <v>28</v>
      </c>
      <c r="F316" s="87"/>
      <c r="G316" s="88" t="s">
        <v>1037</v>
      </c>
      <c r="H316" s="87" t="s">
        <v>912</v>
      </c>
      <c r="I316" s="87" t="s">
        <v>902</v>
      </c>
      <c r="J316" s="101"/>
      <c r="K316" s="90">
        <v>3.7400000000241933</v>
      </c>
      <c r="L316" s="88" t="s">
        <v>134</v>
      </c>
      <c r="M316" s="89">
        <v>4.6249999999999999E-2</v>
      </c>
      <c r="N316" s="89">
        <v>5.7100000000380957E-2</v>
      </c>
      <c r="O316" s="90">
        <v>13619.359500000002</v>
      </c>
      <c r="P316" s="102">
        <v>100.33504000000001</v>
      </c>
      <c r="Q316" s="90"/>
      <c r="R316" s="90">
        <v>55.385570759000018</v>
      </c>
      <c r="S316" s="91">
        <v>2.2698932500000003E-5</v>
      </c>
      <c r="T316" s="91">
        <f t="shared" si="7"/>
        <v>1.6478288954406238E-3</v>
      </c>
      <c r="U316" s="91">
        <f>R316/'סכום נכסי הקרן'!$C$42</f>
        <v>4.3142608007656804E-4</v>
      </c>
    </row>
    <row r="317" spans="2:21">
      <c r="B317" s="86" t="s">
        <v>1038</v>
      </c>
      <c r="C317" s="87" t="s">
        <v>1039</v>
      </c>
      <c r="D317" s="88" t="s">
        <v>28</v>
      </c>
      <c r="E317" s="88" t="s">
        <v>28</v>
      </c>
      <c r="F317" s="87"/>
      <c r="G317" s="88" t="s">
        <v>972</v>
      </c>
      <c r="H317" s="87" t="s">
        <v>912</v>
      </c>
      <c r="I317" s="87" t="s">
        <v>902</v>
      </c>
      <c r="J317" s="101"/>
      <c r="K317" s="90">
        <v>4.2799999999649474</v>
      </c>
      <c r="L317" s="88" t="s">
        <v>134</v>
      </c>
      <c r="M317" s="89">
        <v>4.6249999999999999E-2</v>
      </c>
      <c r="N317" s="89">
        <v>7.3699999999401189E-2</v>
      </c>
      <c r="O317" s="90">
        <v>9367.4619000000021</v>
      </c>
      <c r="P317" s="102">
        <v>90.165480000000002</v>
      </c>
      <c r="Q317" s="90"/>
      <c r="R317" s="90">
        <v>34.233361365</v>
      </c>
      <c r="S317" s="91">
        <v>6.2449746000000014E-6</v>
      </c>
      <c r="T317" s="91">
        <f t="shared" si="7"/>
        <v>1.0185093567197929E-3</v>
      </c>
      <c r="U317" s="91">
        <f>R317/'סכום נכסי הקרן'!$C$42</f>
        <v>2.6666087753815607E-4</v>
      </c>
    </row>
    <row r="318" spans="2:21">
      <c r="B318" s="86" t="s">
        <v>1040</v>
      </c>
      <c r="C318" s="87" t="s">
        <v>1041</v>
      </c>
      <c r="D318" s="88" t="s">
        <v>28</v>
      </c>
      <c r="E318" s="88" t="s">
        <v>28</v>
      </c>
      <c r="F318" s="87"/>
      <c r="G318" s="88" t="s">
        <v>998</v>
      </c>
      <c r="H318" s="87" t="s">
        <v>912</v>
      </c>
      <c r="I318" s="87" t="s">
        <v>902</v>
      </c>
      <c r="J318" s="101"/>
      <c r="K318" s="90">
        <v>6.7199999999653963</v>
      </c>
      <c r="L318" s="88" t="s">
        <v>134</v>
      </c>
      <c r="M318" s="89">
        <v>7.8750000000000001E-2</v>
      </c>
      <c r="N318" s="89">
        <v>7.6199999999626927E-2</v>
      </c>
      <c r="O318" s="90">
        <v>17937.693000000003</v>
      </c>
      <c r="P318" s="102">
        <v>101.75939</v>
      </c>
      <c r="Q318" s="90"/>
      <c r="R318" s="90">
        <v>73.982399948000023</v>
      </c>
      <c r="S318" s="91">
        <v>2.3916924000000004E-5</v>
      </c>
      <c r="T318" s="91">
        <f t="shared" si="7"/>
        <v>2.2011208825278598E-3</v>
      </c>
      <c r="U318" s="91">
        <f>R318/'סכום נכסי הקרן'!$C$42</f>
        <v>5.7628614035788294E-4</v>
      </c>
    </row>
    <row r="319" spans="2:21">
      <c r="B319" s="86" t="s">
        <v>1042</v>
      </c>
      <c r="C319" s="87" t="s">
        <v>1043</v>
      </c>
      <c r="D319" s="88" t="s">
        <v>28</v>
      </c>
      <c r="E319" s="88" t="s">
        <v>28</v>
      </c>
      <c r="F319" s="87"/>
      <c r="G319" s="88" t="s">
        <v>1044</v>
      </c>
      <c r="H319" s="87" t="s">
        <v>912</v>
      </c>
      <c r="I319" s="87" t="s">
        <v>310</v>
      </c>
      <c r="J319" s="101"/>
      <c r="K319" s="90">
        <v>7.0299999999847893</v>
      </c>
      <c r="L319" s="88" t="s">
        <v>132</v>
      </c>
      <c r="M319" s="89">
        <v>4.2790000000000002E-2</v>
      </c>
      <c r="N319" s="89">
        <v>6.6599999999788689E-2</v>
      </c>
      <c r="O319" s="90">
        <v>26574.360000000004</v>
      </c>
      <c r="P319" s="102">
        <v>84.753290000000007</v>
      </c>
      <c r="Q319" s="90"/>
      <c r="R319" s="90">
        <v>86.126593877000019</v>
      </c>
      <c r="S319" s="91">
        <v>5.3272995243303583E-6</v>
      </c>
      <c r="T319" s="91">
        <f t="shared" si="7"/>
        <v>2.5624343689432537E-3</v>
      </c>
      <c r="U319" s="91">
        <f>R319/'סכום נכסי הקרן'!$C$42</f>
        <v>6.7088337770109018E-4</v>
      </c>
    </row>
    <row r="320" spans="2:21">
      <c r="B320" s="86" t="s">
        <v>1045</v>
      </c>
      <c r="C320" s="87" t="s">
        <v>1046</v>
      </c>
      <c r="D320" s="88" t="s">
        <v>28</v>
      </c>
      <c r="E320" s="88" t="s">
        <v>28</v>
      </c>
      <c r="F320" s="87"/>
      <c r="G320" s="88" t="s">
        <v>964</v>
      </c>
      <c r="H320" s="87" t="s">
        <v>1047</v>
      </c>
      <c r="I320" s="87" t="s">
        <v>310</v>
      </c>
      <c r="J320" s="101"/>
      <c r="K320" s="90">
        <v>1.6100000000206531</v>
      </c>
      <c r="L320" s="88" t="s">
        <v>132</v>
      </c>
      <c r="M320" s="89">
        <v>6.5000000000000002E-2</v>
      </c>
      <c r="N320" s="89">
        <v>7.8500000000079437E-2</v>
      </c>
      <c r="O320" s="90">
        <v>6643.5900000000011</v>
      </c>
      <c r="P320" s="102">
        <v>99.104830000000007</v>
      </c>
      <c r="Q320" s="90"/>
      <c r="R320" s="90">
        <v>25.177670268000007</v>
      </c>
      <c r="S320" s="91">
        <v>1.3287180000000002E-5</v>
      </c>
      <c r="T320" s="91">
        <f t="shared" si="7"/>
        <v>7.4908486125413649E-4</v>
      </c>
      <c r="U320" s="91">
        <f>R320/'סכום נכסי הקרן'!$C$42</f>
        <v>1.9612154285542863E-4</v>
      </c>
    </row>
    <row r="321" spans="2:21">
      <c r="B321" s="86" t="s">
        <v>1048</v>
      </c>
      <c r="C321" s="87" t="s">
        <v>1049</v>
      </c>
      <c r="D321" s="88" t="s">
        <v>28</v>
      </c>
      <c r="E321" s="88" t="s">
        <v>28</v>
      </c>
      <c r="F321" s="87"/>
      <c r="G321" s="88" t="s">
        <v>998</v>
      </c>
      <c r="H321" s="87" t="s">
        <v>1047</v>
      </c>
      <c r="I321" s="87" t="s">
        <v>310</v>
      </c>
      <c r="J321" s="101"/>
      <c r="K321" s="90">
        <v>4.2299999999800288</v>
      </c>
      <c r="L321" s="88" t="s">
        <v>132</v>
      </c>
      <c r="M321" s="89">
        <v>4.1250000000000002E-2</v>
      </c>
      <c r="N321" s="89">
        <v>7.5299999999561648E-2</v>
      </c>
      <c r="O321" s="90">
        <v>23784.052200000002</v>
      </c>
      <c r="P321" s="102">
        <v>87.540130000000005</v>
      </c>
      <c r="Q321" s="90"/>
      <c r="R321" s="90">
        <v>79.617932433000007</v>
      </c>
      <c r="S321" s="91">
        <v>5.9460130500000004E-5</v>
      </c>
      <c r="T321" s="91">
        <f t="shared" si="7"/>
        <v>2.3687889798809643E-3</v>
      </c>
      <c r="U321" s="91">
        <f>R321/'סכום נכסי הקרן'!$C$42</f>
        <v>6.2018413862402195E-4</v>
      </c>
    </row>
    <row r="322" spans="2:21">
      <c r="B322" s="86" t="s">
        <v>1050</v>
      </c>
      <c r="C322" s="87" t="s">
        <v>1051</v>
      </c>
      <c r="D322" s="88" t="s">
        <v>28</v>
      </c>
      <c r="E322" s="88" t="s">
        <v>28</v>
      </c>
      <c r="F322" s="87"/>
      <c r="G322" s="88" t="s">
        <v>1052</v>
      </c>
      <c r="H322" s="87" t="s">
        <v>1047</v>
      </c>
      <c r="I322" s="87" t="s">
        <v>902</v>
      </c>
      <c r="J322" s="101"/>
      <c r="K322" s="90">
        <v>3.790000000008567</v>
      </c>
      <c r="L322" s="88" t="s">
        <v>134</v>
      </c>
      <c r="M322" s="89">
        <v>3.125E-2</v>
      </c>
      <c r="N322" s="89">
        <v>6.759999999990049E-2</v>
      </c>
      <c r="O322" s="90">
        <v>9965.385000000002</v>
      </c>
      <c r="P322" s="102">
        <v>89.575850000000003</v>
      </c>
      <c r="Q322" s="90"/>
      <c r="R322" s="90">
        <v>36.180314311000011</v>
      </c>
      <c r="S322" s="91">
        <v>1.3287180000000002E-5</v>
      </c>
      <c r="T322" s="91">
        <f t="shared" si="7"/>
        <v>1.0764350091689145E-3</v>
      </c>
      <c r="U322" s="91">
        <f>R322/'סכום נכסי הקרן'!$C$42</f>
        <v>2.8182667372072618E-4</v>
      </c>
    </row>
    <row r="323" spans="2:21">
      <c r="B323" s="86" t="s">
        <v>1053</v>
      </c>
      <c r="C323" s="87" t="s">
        <v>1054</v>
      </c>
      <c r="D323" s="88" t="s">
        <v>28</v>
      </c>
      <c r="E323" s="88" t="s">
        <v>28</v>
      </c>
      <c r="F323" s="87"/>
      <c r="G323" s="88" t="s">
        <v>1055</v>
      </c>
      <c r="H323" s="87" t="s">
        <v>1047</v>
      </c>
      <c r="I323" s="87" t="s">
        <v>902</v>
      </c>
      <c r="J323" s="101"/>
      <c r="K323" s="90">
        <v>4.5699999999637928</v>
      </c>
      <c r="L323" s="88" t="s">
        <v>134</v>
      </c>
      <c r="M323" s="89">
        <v>6.6250000000000003E-2</v>
      </c>
      <c r="N323" s="89">
        <v>6.8399999999629091E-2</v>
      </c>
      <c r="O323" s="90">
        <v>11294.103000000001</v>
      </c>
      <c r="P323" s="102">
        <v>98.946749999999994</v>
      </c>
      <c r="Q323" s="90"/>
      <c r="R323" s="90">
        <v>45.293993352000008</v>
      </c>
      <c r="S323" s="91">
        <v>1.5058804000000002E-5</v>
      </c>
      <c r="T323" s="91">
        <f t="shared" si="7"/>
        <v>1.3475847592162413E-3</v>
      </c>
      <c r="U323" s="91">
        <f>R323/'סכום נכסי הקרן'!$C$42</f>
        <v>3.5281770567819113E-4</v>
      </c>
    </row>
    <row r="324" spans="2:21">
      <c r="B324" s="86" t="s">
        <v>1056</v>
      </c>
      <c r="C324" s="87" t="s">
        <v>1057</v>
      </c>
      <c r="D324" s="88" t="s">
        <v>28</v>
      </c>
      <c r="E324" s="88" t="s">
        <v>28</v>
      </c>
      <c r="F324" s="87"/>
      <c r="G324" s="88" t="s">
        <v>952</v>
      </c>
      <c r="H324" s="87" t="s">
        <v>1058</v>
      </c>
      <c r="I324" s="87" t="s">
        <v>938</v>
      </c>
      <c r="J324" s="101"/>
      <c r="K324" s="90">
        <v>4.750000000039778</v>
      </c>
      <c r="L324" s="88" t="s">
        <v>132</v>
      </c>
      <c r="M324" s="89">
        <v>7.7499999999999999E-2</v>
      </c>
      <c r="N324" s="89">
        <v>8.7700000000811476E-2</v>
      </c>
      <c r="O324" s="90">
        <v>13717.020273000002</v>
      </c>
      <c r="P324" s="102">
        <v>95.854219999999998</v>
      </c>
      <c r="Q324" s="90"/>
      <c r="R324" s="90">
        <v>50.279263996000012</v>
      </c>
      <c r="S324" s="91">
        <v>6.858510136500001E-6</v>
      </c>
      <c r="T324" s="91">
        <f t="shared" si="7"/>
        <v>1.4959062968694431E-3</v>
      </c>
      <c r="U324" s="91">
        <f>R324/'סכום נכסי הקרן'!$C$42</f>
        <v>3.9165048725988517E-4</v>
      </c>
    </row>
    <row r="325" spans="2:21">
      <c r="B325" s="86" t="s">
        <v>1059</v>
      </c>
      <c r="C325" s="87" t="s">
        <v>1060</v>
      </c>
      <c r="D325" s="88" t="s">
        <v>28</v>
      </c>
      <c r="E325" s="88" t="s">
        <v>28</v>
      </c>
      <c r="F325" s="87"/>
      <c r="G325" s="88" t="s">
        <v>1037</v>
      </c>
      <c r="H325" s="87" t="s">
        <v>1047</v>
      </c>
      <c r="I325" s="87" t="s">
        <v>310</v>
      </c>
      <c r="J325" s="101"/>
      <c r="K325" s="90">
        <v>4.3299999999812924</v>
      </c>
      <c r="L325" s="88" t="s">
        <v>135</v>
      </c>
      <c r="M325" s="89">
        <v>8.3750000000000005E-2</v>
      </c>
      <c r="N325" s="89">
        <v>8.3599999999604824E-2</v>
      </c>
      <c r="O325" s="90">
        <v>19930.770000000004</v>
      </c>
      <c r="P325" s="102">
        <v>102.05441</v>
      </c>
      <c r="Q325" s="90"/>
      <c r="R325" s="90">
        <v>95.149561566000017</v>
      </c>
      <c r="S325" s="91">
        <v>2.8472528571428578E-5</v>
      </c>
      <c r="T325" s="91">
        <f t="shared" si="7"/>
        <v>2.8308852791136658E-3</v>
      </c>
      <c r="U325" s="91">
        <f>R325/'סכום נכסי הקרן'!$C$42</f>
        <v>7.411678132928321E-4</v>
      </c>
    </row>
    <row r="326" spans="2:21">
      <c r="B326" s="86" t="s">
        <v>1061</v>
      </c>
      <c r="C326" s="87" t="s">
        <v>1062</v>
      </c>
      <c r="D326" s="88" t="s">
        <v>28</v>
      </c>
      <c r="E326" s="88" t="s">
        <v>28</v>
      </c>
      <c r="F326" s="87"/>
      <c r="G326" s="88" t="s">
        <v>972</v>
      </c>
      <c r="H326" s="87" t="s">
        <v>1047</v>
      </c>
      <c r="I326" s="87" t="s">
        <v>902</v>
      </c>
      <c r="J326" s="101"/>
      <c r="K326" s="90">
        <v>6.859999999921671</v>
      </c>
      <c r="L326" s="88" t="s">
        <v>132</v>
      </c>
      <c r="M326" s="89">
        <v>6.0999999999999999E-2</v>
      </c>
      <c r="N326" s="89">
        <v>6.9999999999166715E-2</v>
      </c>
      <c r="O326" s="90">
        <v>3321.7950000000005</v>
      </c>
      <c r="P326" s="102">
        <v>94.474720000000005</v>
      </c>
      <c r="Q326" s="90"/>
      <c r="R326" s="90">
        <v>12.000693229000003</v>
      </c>
      <c r="S326" s="91">
        <v>1.8981685714285717E-6</v>
      </c>
      <c r="T326" s="91">
        <f t="shared" si="7"/>
        <v>3.5704406034041723E-4</v>
      </c>
      <c r="U326" s="91">
        <f>R326/'סכום נכסי הקרן'!$C$42</f>
        <v>9.3479438182869442E-5</v>
      </c>
    </row>
    <row r="327" spans="2:21">
      <c r="B327" s="86" t="s">
        <v>1063</v>
      </c>
      <c r="C327" s="87" t="s">
        <v>1064</v>
      </c>
      <c r="D327" s="88" t="s">
        <v>28</v>
      </c>
      <c r="E327" s="88" t="s">
        <v>28</v>
      </c>
      <c r="F327" s="87"/>
      <c r="G327" s="88" t="s">
        <v>972</v>
      </c>
      <c r="H327" s="87" t="s">
        <v>1047</v>
      </c>
      <c r="I327" s="87" t="s">
        <v>902</v>
      </c>
      <c r="J327" s="101"/>
      <c r="K327" s="90">
        <v>4.0799999999978773</v>
      </c>
      <c r="L327" s="88" t="s">
        <v>134</v>
      </c>
      <c r="M327" s="89">
        <v>6.1249999999999999E-2</v>
      </c>
      <c r="N327" s="89">
        <v>5.3700000000012384E-2</v>
      </c>
      <c r="O327" s="90">
        <v>13287.180000000002</v>
      </c>
      <c r="P327" s="102">
        <v>104.98788</v>
      </c>
      <c r="Q327" s="90"/>
      <c r="R327" s="90">
        <v>56.540452889000008</v>
      </c>
      <c r="S327" s="91">
        <v>2.2145300000000003E-5</v>
      </c>
      <c r="T327" s="91">
        <f t="shared" si="7"/>
        <v>1.6821888942374723E-3</v>
      </c>
      <c r="U327" s="91">
        <f>R327/'סכום נכסי הקרן'!$C$42</f>
        <v>4.4042203811163819E-4</v>
      </c>
    </row>
    <row r="328" spans="2:21">
      <c r="B328" s="86" t="s">
        <v>1065</v>
      </c>
      <c r="C328" s="87" t="s">
        <v>1066</v>
      </c>
      <c r="D328" s="88" t="s">
        <v>28</v>
      </c>
      <c r="E328" s="88" t="s">
        <v>28</v>
      </c>
      <c r="F328" s="87"/>
      <c r="G328" s="88" t="s">
        <v>972</v>
      </c>
      <c r="H328" s="87" t="s">
        <v>1047</v>
      </c>
      <c r="I328" s="87" t="s">
        <v>902</v>
      </c>
      <c r="J328" s="101"/>
      <c r="K328" s="90">
        <v>3.4400000000320801</v>
      </c>
      <c r="L328" s="88" t="s">
        <v>132</v>
      </c>
      <c r="M328" s="89">
        <v>7.3499999999999996E-2</v>
      </c>
      <c r="N328" s="89">
        <v>6.8700000000537817E-2</v>
      </c>
      <c r="O328" s="90">
        <v>10629.744000000001</v>
      </c>
      <c r="P328" s="102">
        <v>104.29483</v>
      </c>
      <c r="Q328" s="90"/>
      <c r="R328" s="90">
        <v>42.393910956000006</v>
      </c>
      <c r="S328" s="91">
        <v>7.0864960000000006E-6</v>
      </c>
      <c r="T328" s="91">
        <f t="shared" si="7"/>
        <v>1.2613016442135684E-3</v>
      </c>
      <c r="U328" s="91">
        <f>R328/'סכום נכסי הקרן'!$C$42</f>
        <v>3.3022750460489026E-4</v>
      </c>
    </row>
    <row r="329" spans="2:21">
      <c r="B329" s="86" t="s">
        <v>1067</v>
      </c>
      <c r="C329" s="87" t="s">
        <v>1068</v>
      </c>
      <c r="D329" s="88" t="s">
        <v>28</v>
      </c>
      <c r="E329" s="88" t="s">
        <v>28</v>
      </c>
      <c r="F329" s="87"/>
      <c r="G329" s="88" t="s">
        <v>952</v>
      </c>
      <c r="H329" s="87" t="s">
        <v>1058</v>
      </c>
      <c r="I329" s="87" t="s">
        <v>938</v>
      </c>
      <c r="J329" s="101"/>
      <c r="K329" s="90">
        <v>4.1800000000229556</v>
      </c>
      <c r="L329" s="88" t="s">
        <v>132</v>
      </c>
      <c r="M329" s="89">
        <v>7.4999999999999997E-2</v>
      </c>
      <c r="N329" s="89">
        <v>9.5200000000431259E-2</v>
      </c>
      <c r="O329" s="90">
        <v>15944.616000000004</v>
      </c>
      <c r="P329" s="102">
        <v>94.310670000000002</v>
      </c>
      <c r="Q329" s="90"/>
      <c r="R329" s="90">
        <v>57.50329922600001</v>
      </c>
      <c r="S329" s="91">
        <v>1.5944616000000004E-5</v>
      </c>
      <c r="T329" s="91">
        <f t="shared" si="7"/>
        <v>1.7108354531558878E-3</v>
      </c>
      <c r="U329" s="91">
        <f>R329/'סכום נכסי הקרן'!$C$42</f>
        <v>4.4792213272464699E-4</v>
      </c>
    </row>
    <row r="330" spans="2:21">
      <c r="B330" s="86" t="s">
        <v>1069</v>
      </c>
      <c r="C330" s="87" t="s">
        <v>1070</v>
      </c>
      <c r="D330" s="88" t="s">
        <v>28</v>
      </c>
      <c r="E330" s="88" t="s">
        <v>28</v>
      </c>
      <c r="F330" s="87"/>
      <c r="G330" s="88" t="s">
        <v>1013</v>
      </c>
      <c r="H330" s="87" t="s">
        <v>1047</v>
      </c>
      <c r="I330" s="87" t="s">
        <v>310</v>
      </c>
      <c r="J330" s="101"/>
      <c r="K330" s="90">
        <v>4.9699999999960047</v>
      </c>
      <c r="L330" s="88" t="s">
        <v>132</v>
      </c>
      <c r="M330" s="89">
        <v>3.7499999999999999E-2</v>
      </c>
      <c r="N330" s="89">
        <v>6.5900000000341852E-2</v>
      </c>
      <c r="O330" s="90">
        <v>6643.5900000000011</v>
      </c>
      <c r="P330" s="102">
        <v>88.659580000000005</v>
      </c>
      <c r="Q330" s="90"/>
      <c r="R330" s="90">
        <v>22.524045297000004</v>
      </c>
      <c r="S330" s="91">
        <v>1.1072650000000001E-5</v>
      </c>
      <c r="T330" s="91">
        <f t="shared" si="7"/>
        <v>6.7013433596473093E-4</v>
      </c>
      <c r="U330" s="91">
        <f>R330/'סכום נכסי הקרן'!$C$42</f>
        <v>1.7545112268022817E-4</v>
      </c>
    </row>
    <row r="331" spans="2:21">
      <c r="B331" s="86" t="s">
        <v>1071</v>
      </c>
      <c r="C331" s="87" t="s">
        <v>1072</v>
      </c>
      <c r="D331" s="88" t="s">
        <v>28</v>
      </c>
      <c r="E331" s="88" t="s">
        <v>28</v>
      </c>
      <c r="F331" s="87"/>
      <c r="G331" s="88" t="s">
        <v>1044</v>
      </c>
      <c r="H331" s="87" t="s">
        <v>1047</v>
      </c>
      <c r="I331" s="87" t="s">
        <v>902</v>
      </c>
      <c r="J331" s="101"/>
      <c r="K331" s="90">
        <v>6.7399999999912295</v>
      </c>
      <c r="L331" s="88" t="s">
        <v>132</v>
      </c>
      <c r="M331" s="89">
        <v>5.1249999999999997E-2</v>
      </c>
      <c r="N331" s="89">
        <v>7.1099999999972852E-2</v>
      </c>
      <c r="O331" s="90">
        <v>14283.718500000003</v>
      </c>
      <c r="P331" s="102">
        <v>87.669629999999998</v>
      </c>
      <c r="Q331" s="90"/>
      <c r="R331" s="90">
        <v>47.885972883000008</v>
      </c>
      <c r="S331" s="91">
        <v>2.8567437000000005E-5</v>
      </c>
      <c r="T331" s="91">
        <f t="shared" ref="T331:T361" si="8">IFERROR(R331/$R$11,0)</f>
        <v>1.4247012122750623E-3</v>
      </c>
      <c r="U331" s="91">
        <f>R331/'סכום נכסי הקרן'!$C$42</f>
        <v>3.7300793850189671E-4</v>
      </c>
    </row>
    <row r="332" spans="2:21">
      <c r="B332" s="86" t="s">
        <v>1073</v>
      </c>
      <c r="C332" s="87" t="s">
        <v>1074</v>
      </c>
      <c r="D332" s="88" t="s">
        <v>28</v>
      </c>
      <c r="E332" s="88" t="s">
        <v>28</v>
      </c>
      <c r="F332" s="87"/>
      <c r="G332" s="88" t="s">
        <v>964</v>
      </c>
      <c r="H332" s="87" t="s">
        <v>1047</v>
      </c>
      <c r="I332" s="87" t="s">
        <v>902</v>
      </c>
      <c r="J332" s="101"/>
      <c r="K332" s="90">
        <v>7.0100000000229592</v>
      </c>
      <c r="L332" s="88" t="s">
        <v>132</v>
      </c>
      <c r="M332" s="89">
        <v>6.4000000000000001E-2</v>
      </c>
      <c r="N332" s="89">
        <v>6.940000000021683E-2</v>
      </c>
      <c r="O332" s="90">
        <v>16608.974999999999</v>
      </c>
      <c r="P332" s="102">
        <v>98.756330000000005</v>
      </c>
      <c r="Q332" s="90"/>
      <c r="R332" s="90">
        <v>62.722833856000008</v>
      </c>
      <c r="S332" s="91">
        <v>1.3287179999999999E-5</v>
      </c>
      <c r="T332" s="91">
        <f t="shared" si="8"/>
        <v>1.8661268018989059E-3</v>
      </c>
      <c r="U332" s="91">
        <f>R332/'סכום נכסי הקרן'!$C$42</f>
        <v>4.8857971437246055E-4</v>
      </c>
    </row>
    <row r="333" spans="2:21">
      <c r="B333" s="86" t="s">
        <v>1075</v>
      </c>
      <c r="C333" s="87" t="s">
        <v>1076</v>
      </c>
      <c r="D333" s="88" t="s">
        <v>28</v>
      </c>
      <c r="E333" s="88" t="s">
        <v>28</v>
      </c>
      <c r="F333" s="87"/>
      <c r="G333" s="88" t="s">
        <v>952</v>
      </c>
      <c r="H333" s="87" t="s">
        <v>1058</v>
      </c>
      <c r="I333" s="87" t="s">
        <v>938</v>
      </c>
      <c r="J333" s="101"/>
      <c r="K333" s="90">
        <v>4.1700000000064854</v>
      </c>
      <c r="L333" s="88" t="s">
        <v>132</v>
      </c>
      <c r="M333" s="89">
        <v>7.6249999999999998E-2</v>
      </c>
      <c r="N333" s="89">
        <v>9.350000000018327E-2</v>
      </c>
      <c r="O333" s="90">
        <v>19930.770000000004</v>
      </c>
      <c r="P333" s="102">
        <v>93.07535</v>
      </c>
      <c r="Q333" s="90"/>
      <c r="R333" s="90">
        <v>70.937622062000003</v>
      </c>
      <c r="S333" s="91">
        <v>3.9861540000000007E-5</v>
      </c>
      <c r="T333" s="91">
        <f t="shared" si="8"/>
        <v>2.110532794114342E-3</v>
      </c>
      <c r="U333" s="91">
        <f>R333/'סכום נכסי הקרן'!$C$42</f>
        <v>5.5256883330372835E-4</v>
      </c>
    </row>
    <row r="334" spans="2:21">
      <c r="B334" s="86" t="s">
        <v>1077</v>
      </c>
      <c r="C334" s="87" t="s">
        <v>1078</v>
      </c>
      <c r="D334" s="88" t="s">
        <v>28</v>
      </c>
      <c r="E334" s="88" t="s">
        <v>28</v>
      </c>
      <c r="F334" s="87"/>
      <c r="G334" s="88" t="s">
        <v>919</v>
      </c>
      <c r="H334" s="87" t="s">
        <v>1058</v>
      </c>
      <c r="I334" s="87" t="s">
        <v>938</v>
      </c>
      <c r="J334" s="101"/>
      <c r="K334" s="90">
        <v>3.1699999999992601</v>
      </c>
      <c r="L334" s="88" t="s">
        <v>132</v>
      </c>
      <c r="M334" s="89">
        <v>5.2999999999999999E-2</v>
      </c>
      <c r="N334" s="89">
        <v>0.10099999999992602</v>
      </c>
      <c r="O334" s="90">
        <v>20561.911050000002</v>
      </c>
      <c r="P334" s="102">
        <v>85.987830000000002</v>
      </c>
      <c r="Q334" s="90"/>
      <c r="R334" s="90">
        <v>67.61115666500001</v>
      </c>
      <c r="S334" s="91">
        <v>1.3707940700000002E-5</v>
      </c>
      <c r="T334" s="91">
        <f t="shared" si="8"/>
        <v>2.0115639521263908E-3</v>
      </c>
      <c r="U334" s="91">
        <f>R334/'סכום נכסי הקרן'!$C$42</f>
        <v>5.2665732048421212E-4</v>
      </c>
    </row>
    <row r="335" spans="2:21">
      <c r="B335" s="86" t="s">
        <v>1079</v>
      </c>
      <c r="C335" s="87" t="s">
        <v>1080</v>
      </c>
      <c r="D335" s="88" t="s">
        <v>28</v>
      </c>
      <c r="E335" s="88" t="s">
        <v>28</v>
      </c>
      <c r="F335" s="87"/>
      <c r="G335" s="88" t="s">
        <v>1037</v>
      </c>
      <c r="H335" s="87" t="s">
        <v>1047</v>
      </c>
      <c r="I335" s="87" t="s">
        <v>310</v>
      </c>
      <c r="J335" s="101"/>
      <c r="K335" s="90">
        <v>6.1900000001109179</v>
      </c>
      <c r="L335" s="88" t="s">
        <v>132</v>
      </c>
      <c r="M335" s="89">
        <v>4.1250000000000002E-2</v>
      </c>
      <c r="N335" s="89">
        <v>8.4200000001478911E-2</v>
      </c>
      <c r="O335" s="90">
        <v>6975.7695000000022</v>
      </c>
      <c r="P335" s="102">
        <v>77.059169999999995</v>
      </c>
      <c r="Q335" s="90"/>
      <c r="R335" s="90">
        <v>20.555796688000001</v>
      </c>
      <c r="S335" s="91">
        <v>6.9757695000000018E-6</v>
      </c>
      <c r="T335" s="91">
        <f t="shared" si="8"/>
        <v>6.1157509595195227E-4</v>
      </c>
      <c r="U335" s="91">
        <f>R335/'סכום נכסי הקרן'!$C$42</f>
        <v>1.601194438627982E-4</v>
      </c>
    </row>
    <row r="336" spans="2:21">
      <c r="B336" s="86" t="s">
        <v>1081</v>
      </c>
      <c r="C336" s="87" t="s">
        <v>1082</v>
      </c>
      <c r="D336" s="88" t="s">
        <v>28</v>
      </c>
      <c r="E336" s="88" t="s">
        <v>28</v>
      </c>
      <c r="F336" s="87"/>
      <c r="G336" s="88" t="s">
        <v>1037</v>
      </c>
      <c r="H336" s="87" t="s">
        <v>1047</v>
      </c>
      <c r="I336" s="87" t="s">
        <v>310</v>
      </c>
      <c r="J336" s="101"/>
      <c r="K336" s="90">
        <v>0.74999999999646583</v>
      </c>
      <c r="L336" s="88" t="s">
        <v>132</v>
      </c>
      <c r="M336" s="89">
        <v>6.25E-2</v>
      </c>
      <c r="N336" s="89">
        <v>8.209999999951513E-2</v>
      </c>
      <c r="O336" s="90">
        <v>17734.399146000003</v>
      </c>
      <c r="P336" s="102">
        <v>104.31292000000001</v>
      </c>
      <c r="Q336" s="90"/>
      <c r="R336" s="90">
        <v>70.741204683000021</v>
      </c>
      <c r="S336" s="91">
        <v>1.817063986794974E-5</v>
      </c>
      <c r="T336" s="91">
        <f t="shared" si="8"/>
        <v>2.1046889934953823E-3</v>
      </c>
      <c r="U336" s="91">
        <f>R336/'סכום נכסי הקרן'!$C$42</f>
        <v>5.5103883950354524E-4</v>
      </c>
    </row>
    <row r="337" spans="2:21">
      <c r="B337" s="86" t="s">
        <v>1083</v>
      </c>
      <c r="C337" s="87" t="s">
        <v>1084</v>
      </c>
      <c r="D337" s="88" t="s">
        <v>28</v>
      </c>
      <c r="E337" s="88" t="s">
        <v>28</v>
      </c>
      <c r="F337" s="87"/>
      <c r="G337" s="88" t="s">
        <v>1037</v>
      </c>
      <c r="H337" s="87" t="s">
        <v>1047</v>
      </c>
      <c r="I337" s="87" t="s">
        <v>310</v>
      </c>
      <c r="J337" s="101"/>
      <c r="K337" s="90">
        <v>4.8800000000746344</v>
      </c>
      <c r="L337" s="88" t="s">
        <v>134</v>
      </c>
      <c r="M337" s="89">
        <v>6.5000000000000002E-2</v>
      </c>
      <c r="N337" s="89">
        <v>6.2800000000807515E-2</v>
      </c>
      <c r="O337" s="90">
        <v>7972.3080000000018</v>
      </c>
      <c r="P337" s="102">
        <v>101.17655000000001</v>
      </c>
      <c r="Q337" s="90"/>
      <c r="R337" s="90">
        <v>32.692733837000006</v>
      </c>
      <c r="S337" s="91">
        <v>1.0629744000000003E-5</v>
      </c>
      <c r="T337" s="91">
        <f t="shared" si="8"/>
        <v>9.7267267899020353E-4</v>
      </c>
      <c r="U337" s="91">
        <f>R337/'סכום נכסי הקרן'!$C$42</f>
        <v>2.5466015449505041E-4</v>
      </c>
    </row>
    <row r="338" spans="2:21">
      <c r="B338" s="86" t="s">
        <v>1085</v>
      </c>
      <c r="C338" s="87" t="s">
        <v>1086</v>
      </c>
      <c r="D338" s="88" t="s">
        <v>28</v>
      </c>
      <c r="E338" s="88" t="s">
        <v>28</v>
      </c>
      <c r="F338" s="87"/>
      <c r="G338" s="88" t="s">
        <v>964</v>
      </c>
      <c r="H338" s="87" t="s">
        <v>1047</v>
      </c>
      <c r="I338" s="87" t="s">
        <v>902</v>
      </c>
      <c r="J338" s="101"/>
      <c r="K338" s="90">
        <v>2.6700000000146114</v>
      </c>
      <c r="L338" s="88" t="s">
        <v>134</v>
      </c>
      <c r="M338" s="89">
        <v>5.7500000000000002E-2</v>
      </c>
      <c r="N338" s="89">
        <v>5.740000000077923E-2</v>
      </c>
      <c r="O338" s="90">
        <v>6045.6669000000002</v>
      </c>
      <c r="P338" s="102">
        <v>100.5562</v>
      </c>
      <c r="Q338" s="90"/>
      <c r="R338" s="90">
        <v>24.639982591999999</v>
      </c>
      <c r="S338" s="91">
        <v>9.3010260000000007E-6</v>
      </c>
      <c r="T338" s="91">
        <f t="shared" si="8"/>
        <v>7.3308760281492189E-4</v>
      </c>
      <c r="U338" s="91">
        <f>R338/'סכום נכסי הקרן'!$C$42</f>
        <v>1.9193322298830028E-4</v>
      </c>
    </row>
    <row r="339" spans="2:21">
      <c r="B339" s="86" t="s">
        <v>1087</v>
      </c>
      <c r="C339" s="87" t="s">
        <v>1088</v>
      </c>
      <c r="D339" s="88" t="s">
        <v>28</v>
      </c>
      <c r="E339" s="88" t="s">
        <v>28</v>
      </c>
      <c r="F339" s="87"/>
      <c r="G339" s="88" t="s">
        <v>964</v>
      </c>
      <c r="H339" s="87" t="s">
        <v>1047</v>
      </c>
      <c r="I339" s="87" t="s">
        <v>902</v>
      </c>
      <c r="J339" s="101"/>
      <c r="K339" s="90">
        <v>4.7699999999823905</v>
      </c>
      <c r="L339" s="88" t="s">
        <v>134</v>
      </c>
      <c r="M339" s="89">
        <v>6.1249999999999999E-2</v>
      </c>
      <c r="N339" s="89">
        <v>6.0899999999786833E-2</v>
      </c>
      <c r="O339" s="90">
        <v>13287.180000000002</v>
      </c>
      <c r="P339" s="102">
        <v>100.17949</v>
      </c>
      <c r="Q339" s="90"/>
      <c r="R339" s="90">
        <v>53.950934735000011</v>
      </c>
      <c r="S339" s="91">
        <v>2.0441815384615387E-5</v>
      </c>
      <c r="T339" s="91">
        <f t="shared" si="8"/>
        <v>1.6051456719513523E-3</v>
      </c>
      <c r="U339" s="91">
        <f>R339/'סכום נכסי הקרן'!$C$42</f>
        <v>4.2025097819192454E-4</v>
      </c>
    </row>
    <row r="340" spans="2:21">
      <c r="B340" s="86" t="s">
        <v>1089</v>
      </c>
      <c r="C340" s="87" t="s">
        <v>1090</v>
      </c>
      <c r="D340" s="88" t="s">
        <v>28</v>
      </c>
      <c r="E340" s="88" t="s">
        <v>28</v>
      </c>
      <c r="F340" s="87"/>
      <c r="G340" s="88" t="s">
        <v>964</v>
      </c>
      <c r="H340" s="87" t="s">
        <v>1091</v>
      </c>
      <c r="I340" s="87" t="s">
        <v>938</v>
      </c>
      <c r="J340" s="101"/>
      <c r="K340" s="90">
        <v>6.3099999999750072</v>
      </c>
      <c r="L340" s="88" t="s">
        <v>132</v>
      </c>
      <c r="M340" s="89">
        <v>3.7499999999999999E-2</v>
      </c>
      <c r="N340" s="89">
        <v>7.1099999999598595E-2</v>
      </c>
      <c r="O340" s="90">
        <v>21259.488000000001</v>
      </c>
      <c r="P340" s="102">
        <v>81.206999999999994</v>
      </c>
      <c r="Q340" s="90"/>
      <c r="R340" s="90">
        <v>66.01827181500002</v>
      </c>
      <c r="S340" s="91">
        <v>2.1259488000000003E-5</v>
      </c>
      <c r="T340" s="91">
        <f t="shared" si="8"/>
        <v>1.9641725170112608E-3</v>
      </c>
      <c r="U340" s="91">
        <f>R340/'סכום נכסי הקרן'!$C$42</f>
        <v>5.1424953886471559E-4</v>
      </c>
    </row>
    <row r="341" spans="2:21">
      <c r="B341" s="86" t="s">
        <v>1092</v>
      </c>
      <c r="C341" s="87" t="s">
        <v>1093</v>
      </c>
      <c r="D341" s="88" t="s">
        <v>28</v>
      </c>
      <c r="E341" s="88" t="s">
        <v>28</v>
      </c>
      <c r="F341" s="87"/>
      <c r="G341" s="88" t="s">
        <v>964</v>
      </c>
      <c r="H341" s="87" t="s">
        <v>1091</v>
      </c>
      <c r="I341" s="87" t="s">
        <v>938</v>
      </c>
      <c r="J341" s="101"/>
      <c r="K341" s="90">
        <v>4.7699999996972089</v>
      </c>
      <c r="L341" s="88" t="s">
        <v>132</v>
      </c>
      <c r="M341" s="89">
        <v>5.8749999999999997E-2</v>
      </c>
      <c r="N341" s="89">
        <v>7.099999999547868E-2</v>
      </c>
      <c r="O341" s="90">
        <v>1993.0770000000005</v>
      </c>
      <c r="P341" s="102">
        <v>95.765010000000004</v>
      </c>
      <c r="Q341" s="90"/>
      <c r="R341" s="90">
        <v>7.2987558730000011</v>
      </c>
      <c r="S341" s="91">
        <v>3.9861540000000009E-6</v>
      </c>
      <c r="T341" s="91">
        <f t="shared" si="8"/>
        <v>2.1715224134152277E-4</v>
      </c>
      <c r="U341" s="91">
        <f>R341/'סכום נכסי הקרן'!$C$42</f>
        <v>5.6853682151727858E-5</v>
      </c>
    </row>
    <row r="342" spans="2:21">
      <c r="B342" s="86" t="s">
        <v>1094</v>
      </c>
      <c r="C342" s="87" t="s">
        <v>1095</v>
      </c>
      <c r="D342" s="88" t="s">
        <v>28</v>
      </c>
      <c r="E342" s="88" t="s">
        <v>28</v>
      </c>
      <c r="F342" s="87"/>
      <c r="G342" s="88" t="s">
        <v>1052</v>
      </c>
      <c r="H342" s="87" t="s">
        <v>1096</v>
      </c>
      <c r="I342" s="87" t="s">
        <v>902</v>
      </c>
      <c r="J342" s="101"/>
      <c r="K342" s="90">
        <v>6.3999999999937511</v>
      </c>
      <c r="L342" s="88" t="s">
        <v>132</v>
      </c>
      <c r="M342" s="89">
        <v>0.04</v>
      </c>
      <c r="N342" s="89">
        <v>6.6799999999925017E-2</v>
      </c>
      <c r="O342" s="90">
        <v>19930.770000000004</v>
      </c>
      <c r="P342" s="102">
        <v>83.989670000000004</v>
      </c>
      <c r="Q342" s="90"/>
      <c r="R342" s="90">
        <v>64.012946586000012</v>
      </c>
      <c r="S342" s="91">
        <v>3.9861540000000007E-5</v>
      </c>
      <c r="T342" s="91">
        <f t="shared" si="8"/>
        <v>1.9045101751446233E-3</v>
      </c>
      <c r="U342" s="91">
        <f>R342/'סכום נכסי הקרן'!$C$42</f>
        <v>4.9862905159754167E-4</v>
      </c>
    </row>
    <row r="343" spans="2:21">
      <c r="B343" s="86" t="s">
        <v>1097</v>
      </c>
      <c r="C343" s="87" t="s">
        <v>1098</v>
      </c>
      <c r="D343" s="88" t="s">
        <v>28</v>
      </c>
      <c r="E343" s="88" t="s">
        <v>28</v>
      </c>
      <c r="F343" s="87"/>
      <c r="G343" s="88" t="s">
        <v>972</v>
      </c>
      <c r="H343" s="87" t="s">
        <v>1096</v>
      </c>
      <c r="I343" s="87" t="s">
        <v>902</v>
      </c>
      <c r="J343" s="101"/>
      <c r="K343" s="90">
        <v>5.5799999999721832</v>
      </c>
      <c r="L343" s="88" t="s">
        <v>132</v>
      </c>
      <c r="M343" s="89">
        <v>3.7499999999999999E-2</v>
      </c>
      <c r="N343" s="89">
        <v>7.0499999999577789E-2</v>
      </c>
      <c r="O343" s="90">
        <v>12622.821000000002</v>
      </c>
      <c r="P343" s="102">
        <v>83.414580000000001</v>
      </c>
      <c r="Q343" s="90"/>
      <c r="R343" s="90">
        <v>40.263942014000008</v>
      </c>
      <c r="S343" s="91">
        <v>3.1557052500000003E-5</v>
      </c>
      <c r="T343" s="91">
        <f t="shared" si="8"/>
        <v>1.1979309084619945E-3</v>
      </c>
      <c r="U343" s="91">
        <f>R343/'סכום נכסי הקרן'!$C$42</f>
        <v>3.136361047377584E-4</v>
      </c>
    </row>
    <row r="344" spans="2:21">
      <c r="B344" s="86" t="s">
        <v>1099</v>
      </c>
      <c r="C344" s="87" t="s">
        <v>1100</v>
      </c>
      <c r="D344" s="88" t="s">
        <v>28</v>
      </c>
      <c r="E344" s="88" t="s">
        <v>28</v>
      </c>
      <c r="F344" s="87"/>
      <c r="G344" s="88" t="s">
        <v>919</v>
      </c>
      <c r="H344" s="87" t="s">
        <v>1091</v>
      </c>
      <c r="I344" s="87" t="s">
        <v>938</v>
      </c>
      <c r="J344" s="101"/>
      <c r="K344" s="90">
        <v>4.1500000000007349</v>
      </c>
      <c r="L344" s="88" t="s">
        <v>132</v>
      </c>
      <c r="M344" s="89">
        <v>5.1249999999999997E-2</v>
      </c>
      <c r="N344" s="89">
        <v>7.1000000000103022E-2</v>
      </c>
      <c r="O344" s="90">
        <v>19045.179453000004</v>
      </c>
      <c r="P344" s="102">
        <v>93.291790000000006</v>
      </c>
      <c r="Q344" s="90"/>
      <c r="R344" s="90">
        <v>67.943260873000014</v>
      </c>
      <c r="S344" s="91">
        <v>3.4627599005454551E-5</v>
      </c>
      <c r="T344" s="91">
        <f t="shared" si="8"/>
        <v>2.0214447008979632E-3</v>
      </c>
      <c r="U344" s="91">
        <f>R344/'סכום נכסי הקרן'!$C$42</f>
        <v>5.2924424727165693E-4</v>
      </c>
    </row>
    <row r="345" spans="2:21">
      <c r="B345" s="86" t="s">
        <v>1101</v>
      </c>
      <c r="C345" s="87" t="s">
        <v>1102</v>
      </c>
      <c r="D345" s="88" t="s">
        <v>28</v>
      </c>
      <c r="E345" s="88" t="s">
        <v>28</v>
      </c>
      <c r="F345" s="87"/>
      <c r="G345" s="88" t="s">
        <v>1103</v>
      </c>
      <c r="H345" s="87" t="s">
        <v>1091</v>
      </c>
      <c r="I345" s="87" t="s">
        <v>938</v>
      </c>
      <c r="J345" s="101"/>
      <c r="K345" s="90">
        <v>6.3800000000617461</v>
      </c>
      <c r="L345" s="88" t="s">
        <v>132</v>
      </c>
      <c r="M345" s="89">
        <v>0.04</v>
      </c>
      <c r="N345" s="89">
        <v>6.7200000000304724E-2</v>
      </c>
      <c r="O345" s="90">
        <v>7640.1285000000007</v>
      </c>
      <c r="P345" s="102">
        <v>85.367559999999997</v>
      </c>
      <c r="Q345" s="90"/>
      <c r="R345" s="90">
        <v>24.940858167000002</v>
      </c>
      <c r="S345" s="91">
        <v>6.9455713636363644E-6</v>
      </c>
      <c r="T345" s="91">
        <f t="shared" si="8"/>
        <v>7.4203923876672352E-4</v>
      </c>
      <c r="U345" s="91">
        <f>R345/'סכום נכסי הקרן'!$C$42</f>
        <v>1.9427689423938947E-4</v>
      </c>
    </row>
    <row r="346" spans="2:21">
      <c r="B346" s="86" t="s">
        <v>1104</v>
      </c>
      <c r="C346" s="87" t="s">
        <v>1105</v>
      </c>
      <c r="D346" s="88" t="s">
        <v>28</v>
      </c>
      <c r="E346" s="88" t="s">
        <v>28</v>
      </c>
      <c r="F346" s="87"/>
      <c r="G346" s="88" t="s">
        <v>952</v>
      </c>
      <c r="H346" s="87" t="s">
        <v>1096</v>
      </c>
      <c r="I346" s="87" t="s">
        <v>902</v>
      </c>
      <c r="J346" s="101"/>
      <c r="K346" s="90">
        <v>4.6600000000225918</v>
      </c>
      <c r="L346" s="88" t="s">
        <v>134</v>
      </c>
      <c r="M346" s="89">
        <v>7.8750000000000001E-2</v>
      </c>
      <c r="N346" s="89">
        <v>8.8000000000487771E-2</v>
      </c>
      <c r="O346" s="90">
        <v>19797.898200000003</v>
      </c>
      <c r="P346" s="102">
        <v>97.086560000000006</v>
      </c>
      <c r="Q346" s="90"/>
      <c r="R346" s="90">
        <v>77.905033414000002</v>
      </c>
      <c r="S346" s="91">
        <v>1.9797898200000003E-5</v>
      </c>
      <c r="T346" s="91">
        <f t="shared" si="8"/>
        <v>2.3178268888561743E-3</v>
      </c>
      <c r="U346" s="91">
        <f>R346/'סכום נכסי הקרן'!$C$42</f>
        <v>6.0684150625232099E-4</v>
      </c>
    </row>
    <row r="347" spans="2:21">
      <c r="B347" s="86" t="s">
        <v>1106</v>
      </c>
      <c r="C347" s="87" t="s">
        <v>1107</v>
      </c>
      <c r="D347" s="88" t="s">
        <v>28</v>
      </c>
      <c r="E347" s="88" t="s">
        <v>28</v>
      </c>
      <c r="F347" s="87"/>
      <c r="G347" s="88" t="s">
        <v>1037</v>
      </c>
      <c r="H347" s="87" t="s">
        <v>1096</v>
      </c>
      <c r="I347" s="87" t="s">
        <v>902</v>
      </c>
      <c r="J347" s="101"/>
      <c r="K347" s="90">
        <v>5.7300000000664619</v>
      </c>
      <c r="L347" s="88" t="s">
        <v>134</v>
      </c>
      <c r="M347" s="89">
        <v>6.1349999999999995E-2</v>
      </c>
      <c r="N347" s="89">
        <v>6.4200000000987648E-2</v>
      </c>
      <c r="O347" s="90">
        <v>6643.5900000000011</v>
      </c>
      <c r="P347" s="102">
        <v>100.02007999999999</v>
      </c>
      <c r="Q347" s="90"/>
      <c r="R347" s="90">
        <v>26.932542677000004</v>
      </c>
      <c r="S347" s="91">
        <v>6.6435900000000012E-6</v>
      </c>
      <c r="T347" s="91">
        <f t="shared" si="8"/>
        <v>8.0129574260344157E-4</v>
      </c>
      <c r="U347" s="91">
        <f>R347/'סכום נכסי הקרן'!$C$42</f>
        <v>2.097911270824065E-4</v>
      </c>
    </row>
    <row r="348" spans="2:21">
      <c r="B348" s="86" t="s">
        <v>1108</v>
      </c>
      <c r="C348" s="87" t="s">
        <v>1109</v>
      </c>
      <c r="D348" s="88" t="s">
        <v>28</v>
      </c>
      <c r="E348" s="88" t="s">
        <v>28</v>
      </c>
      <c r="F348" s="87"/>
      <c r="G348" s="88" t="s">
        <v>1037</v>
      </c>
      <c r="H348" s="87" t="s">
        <v>1096</v>
      </c>
      <c r="I348" s="87" t="s">
        <v>902</v>
      </c>
      <c r="J348" s="101"/>
      <c r="K348" s="90">
        <v>4.0600000000148144</v>
      </c>
      <c r="L348" s="88" t="s">
        <v>134</v>
      </c>
      <c r="M348" s="89">
        <v>7.1249999999999994E-2</v>
      </c>
      <c r="N348" s="89">
        <v>6.4000000000341853E-2</v>
      </c>
      <c r="O348" s="90">
        <v>19930.770000000004</v>
      </c>
      <c r="P348" s="102">
        <v>108.63289</v>
      </c>
      <c r="Q348" s="90"/>
      <c r="R348" s="90">
        <v>87.75517394500001</v>
      </c>
      <c r="S348" s="91">
        <v>2.6574360000000005E-5</v>
      </c>
      <c r="T348" s="91">
        <f t="shared" si="8"/>
        <v>2.6108878065049307E-3</v>
      </c>
      <c r="U348" s="91">
        <f>R348/'סכום נכסי הקרן'!$C$42</f>
        <v>6.8356920733504581E-4</v>
      </c>
    </row>
    <row r="349" spans="2:21">
      <c r="B349" s="86" t="s">
        <v>1110</v>
      </c>
      <c r="C349" s="87" t="s">
        <v>1111</v>
      </c>
      <c r="D349" s="88" t="s">
        <v>28</v>
      </c>
      <c r="E349" s="88" t="s">
        <v>28</v>
      </c>
      <c r="F349" s="87"/>
      <c r="G349" s="88" t="s">
        <v>1007</v>
      </c>
      <c r="H349" s="87" t="s">
        <v>920</v>
      </c>
      <c r="I349" s="87" t="s">
        <v>902</v>
      </c>
      <c r="J349" s="101"/>
      <c r="K349" s="90">
        <v>4.0999999999913355</v>
      </c>
      <c r="L349" s="88" t="s">
        <v>132</v>
      </c>
      <c r="M349" s="89">
        <v>4.6249999999999999E-2</v>
      </c>
      <c r="N349" s="89">
        <v>7.3199999999757376E-2</v>
      </c>
      <c r="O349" s="90">
        <v>16610.968077000005</v>
      </c>
      <c r="P349" s="102">
        <v>90.838380000000001</v>
      </c>
      <c r="Q349" s="90"/>
      <c r="R349" s="90">
        <v>57.700846395000006</v>
      </c>
      <c r="S349" s="91">
        <v>3.0201760140000008E-5</v>
      </c>
      <c r="T349" s="91">
        <f t="shared" si="8"/>
        <v>1.7167128672337735E-3</v>
      </c>
      <c r="U349" s="91">
        <f>R349/'סכום נכסי הקרן'!$C$42</f>
        <v>4.4946092702763868E-4</v>
      </c>
    </row>
    <row r="350" spans="2:21">
      <c r="B350" s="86" t="s">
        <v>1112</v>
      </c>
      <c r="C350" s="87" t="s">
        <v>1113</v>
      </c>
      <c r="D350" s="88" t="s">
        <v>28</v>
      </c>
      <c r="E350" s="88" t="s">
        <v>28</v>
      </c>
      <c r="F350" s="87"/>
      <c r="G350" s="88" t="s">
        <v>952</v>
      </c>
      <c r="H350" s="87" t="s">
        <v>920</v>
      </c>
      <c r="I350" s="87" t="s">
        <v>902</v>
      </c>
      <c r="J350" s="101"/>
      <c r="K350" s="90">
        <v>3.6699999999822484</v>
      </c>
      <c r="L350" s="88" t="s">
        <v>135</v>
      </c>
      <c r="M350" s="89">
        <v>8.8749999999999996E-2</v>
      </c>
      <c r="N350" s="89">
        <v>0.10889999999937185</v>
      </c>
      <c r="O350" s="90">
        <v>13486.487700000003</v>
      </c>
      <c r="P350" s="102">
        <v>92.862729999999999</v>
      </c>
      <c r="Q350" s="90"/>
      <c r="R350" s="90">
        <v>58.585647212000012</v>
      </c>
      <c r="S350" s="91">
        <v>1.0789190160000003E-5</v>
      </c>
      <c r="T350" s="91">
        <f t="shared" si="8"/>
        <v>1.7430374195130359E-3</v>
      </c>
      <c r="U350" s="91">
        <f>R350/'סכום נכסי הקרן'!$C$42</f>
        <v>4.5635308581368542E-4</v>
      </c>
    </row>
    <row r="351" spans="2:21">
      <c r="B351" s="86" t="s">
        <v>1114</v>
      </c>
      <c r="C351" s="87" t="s">
        <v>1115</v>
      </c>
      <c r="D351" s="88" t="s">
        <v>28</v>
      </c>
      <c r="E351" s="88" t="s">
        <v>28</v>
      </c>
      <c r="F351" s="87"/>
      <c r="G351" s="88" t="s">
        <v>1052</v>
      </c>
      <c r="H351" s="87" t="s">
        <v>1116</v>
      </c>
      <c r="I351" s="87" t="s">
        <v>938</v>
      </c>
      <c r="J351" s="101"/>
      <c r="K351" s="90">
        <v>5.8799999999558219</v>
      </c>
      <c r="L351" s="88" t="s">
        <v>132</v>
      </c>
      <c r="M351" s="89">
        <v>6.3750000000000001E-2</v>
      </c>
      <c r="N351" s="89">
        <v>6.8699999999509445E-2</v>
      </c>
      <c r="O351" s="90">
        <v>18602.052000000003</v>
      </c>
      <c r="P351" s="102">
        <v>98.00779</v>
      </c>
      <c r="Q351" s="90"/>
      <c r="R351" s="90">
        <v>69.717104466000023</v>
      </c>
      <c r="S351" s="91">
        <v>3.720410400000001E-5</v>
      </c>
      <c r="T351" s="91">
        <f t="shared" si="8"/>
        <v>2.0742200120210802E-3</v>
      </c>
      <c r="U351" s="91">
        <f>R351/'סכום נכסי הקרן'!$C$42</f>
        <v>5.4306160759691046E-4</v>
      </c>
    </row>
    <row r="352" spans="2:21">
      <c r="B352" s="86" t="s">
        <v>1117</v>
      </c>
      <c r="C352" s="87" t="s">
        <v>1118</v>
      </c>
      <c r="D352" s="88" t="s">
        <v>28</v>
      </c>
      <c r="E352" s="88" t="s">
        <v>28</v>
      </c>
      <c r="F352" s="87"/>
      <c r="G352" s="88" t="s">
        <v>952</v>
      </c>
      <c r="H352" s="87" t="s">
        <v>920</v>
      </c>
      <c r="I352" s="87" t="s">
        <v>902</v>
      </c>
      <c r="J352" s="101"/>
      <c r="K352" s="90">
        <v>3.7399999999565776</v>
      </c>
      <c r="L352" s="88" t="s">
        <v>135</v>
      </c>
      <c r="M352" s="89">
        <v>8.5000000000000006E-2</v>
      </c>
      <c r="N352" s="89">
        <v>0.10269999999888688</v>
      </c>
      <c r="O352" s="90">
        <v>6643.5900000000011</v>
      </c>
      <c r="P352" s="102">
        <v>93.369050000000001</v>
      </c>
      <c r="Q352" s="90"/>
      <c r="R352" s="90">
        <v>29.017281249000003</v>
      </c>
      <c r="S352" s="91">
        <v>8.8581200000000022E-6</v>
      </c>
      <c r="T352" s="91">
        <f t="shared" si="8"/>
        <v>8.6332078651477474E-4</v>
      </c>
      <c r="U352" s="91">
        <f>R352/'סכום נכסי הקרן'!$C$42</f>
        <v>2.260302048381635E-4</v>
      </c>
    </row>
    <row r="353" spans="2:21">
      <c r="B353" s="86" t="s">
        <v>1119</v>
      </c>
      <c r="C353" s="87" t="s">
        <v>1120</v>
      </c>
      <c r="D353" s="88" t="s">
        <v>28</v>
      </c>
      <c r="E353" s="88" t="s">
        <v>28</v>
      </c>
      <c r="F353" s="87"/>
      <c r="G353" s="88" t="s">
        <v>952</v>
      </c>
      <c r="H353" s="87" t="s">
        <v>920</v>
      </c>
      <c r="I353" s="87" t="s">
        <v>902</v>
      </c>
      <c r="J353" s="101"/>
      <c r="K353" s="90">
        <v>4.0700000000813983</v>
      </c>
      <c r="L353" s="88" t="s">
        <v>135</v>
      </c>
      <c r="M353" s="89">
        <v>8.5000000000000006E-2</v>
      </c>
      <c r="N353" s="89">
        <v>0.1046000000016559</v>
      </c>
      <c r="O353" s="90">
        <v>6643.5900000000011</v>
      </c>
      <c r="P353" s="102">
        <v>92.106049999999996</v>
      </c>
      <c r="Q353" s="90"/>
      <c r="R353" s="90">
        <v>28.624765481000001</v>
      </c>
      <c r="S353" s="91">
        <v>8.8581200000000022E-6</v>
      </c>
      <c r="T353" s="91">
        <f t="shared" si="8"/>
        <v>8.5164267585232625E-4</v>
      </c>
      <c r="U353" s="91">
        <f>R353/'סכום נכסי הקרן'!$C$42</f>
        <v>2.2297270201141926E-4</v>
      </c>
    </row>
    <row r="354" spans="2:21">
      <c r="B354" s="86" t="s">
        <v>1121</v>
      </c>
      <c r="C354" s="87" t="s">
        <v>1122</v>
      </c>
      <c r="D354" s="88" t="s">
        <v>28</v>
      </c>
      <c r="E354" s="88" t="s">
        <v>28</v>
      </c>
      <c r="F354" s="87"/>
      <c r="G354" s="88" t="s">
        <v>1044</v>
      </c>
      <c r="H354" s="87" t="s">
        <v>1116</v>
      </c>
      <c r="I354" s="87" t="s">
        <v>938</v>
      </c>
      <c r="J354" s="101"/>
      <c r="K354" s="90">
        <v>5.8700000000120385</v>
      </c>
      <c r="L354" s="88" t="s">
        <v>132</v>
      </c>
      <c r="M354" s="89">
        <v>4.1250000000000002E-2</v>
      </c>
      <c r="N354" s="89">
        <v>7.3500000000028654E-2</v>
      </c>
      <c r="O354" s="90">
        <v>10979.196834000002</v>
      </c>
      <c r="P354" s="102">
        <v>83.088040000000007</v>
      </c>
      <c r="Q354" s="90"/>
      <c r="R354" s="90">
        <v>34.884056234000013</v>
      </c>
      <c r="S354" s="91">
        <v>2.1958393668000005E-5</v>
      </c>
      <c r="T354" s="91">
        <f t="shared" si="8"/>
        <v>1.0378687998483795E-3</v>
      </c>
      <c r="U354" s="91">
        <f>R354/'סכום נכסי הקרן'!$C$42</f>
        <v>2.7172946729558841E-4</v>
      </c>
    </row>
    <row r="355" spans="2:21">
      <c r="B355" s="86" t="s">
        <v>1123</v>
      </c>
      <c r="C355" s="87" t="s">
        <v>1124</v>
      </c>
      <c r="D355" s="88" t="s">
        <v>28</v>
      </c>
      <c r="E355" s="88" t="s">
        <v>28</v>
      </c>
      <c r="F355" s="87"/>
      <c r="G355" s="88" t="s">
        <v>959</v>
      </c>
      <c r="H355" s="87" t="s">
        <v>1125</v>
      </c>
      <c r="I355" s="87" t="s">
        <v>938</v>
      </c>
      <c r="J355" s="101"/>
      <c r="K355" s="90">
        <v>3.7499999999655422</v>
      </c>
      <c r="L355" s="88" t="s">
        <v>134</v>
      </c>
      <c r="M355" s="89">
        <v>2.6249999999999999E-2</v>
      </c>
      <c r="N355" s="89">
        <v>0.10709999999882841</v>
      </c>
      <c r="O355" s="90">
        <v>11991.679950000002</v>
      </c>
      <c r="P355" s="102">
        <v>74.637299999999996</v>
      </c>
      <c r="Q355" s="90"/>
      <c r="R355" s="90">
        <v>36.276325275000012</v>
      </c>
      <c r="S355" s="91">
        <v>4.692682143695704E-5</v>
      </c>
      <c r="T355" s="91">
        <f t="shared" si="8"/>
        <v>1.0792915228527173E-3</v>
      </c>
      <c r="U355" s="91">
        <f>R355/'סכום נכסי הקרן'!$C$42</f>
        <v>2.8257455143102607E-4</v>
      </c>
    </row>
    <row r="356" spans="2:21">
      <c r="B356" s="86" t="s">
        <v>1126</v>
      </c>
      <c r="C356" s="87" t="s">
        <v>1127</v>
      </c>
      <c r="D356" s="88" t="s">
        <v>28</v>
      </c>
      <c r="E356" s="88" t="s">
        <v>28</v>
      </c>
      <c r="F356" s="87"/>
      <c r="G356" s="88" t="s">
        <v>1044</v>
      </c>
      <c r="H356" s="87" t="s">
        <v>1125</v>
      </c>
      <c r="I356" s="87" t="s">
        <v>938</v>
      </c>
      <c r="J356" s="101"/>
      <c r="K356" s="90">
        <v>5.4899999994818698</v>
      </c>
      <c r="L356" s="88" t="s">
        <v>132</v>
      </c>
      <c r="M356" s="89">
        <v>4.7500000000000001E-2</v>
      </c>
      <c r="N356" s="89">
        <v>7.9799999991981882E-2</v>
      </c>
      <c r="O356" s="90">
        <v>1328.7180000000001</v>
      </c>
      <c r="P356" s="102">
        <v>83.946640000000002</v>
      </c>
      <c r="Q356" s="90"/>
      <c r="R356" s="90">
        <v>4.2653435290000008</v>
      </c>
      <c r="S356" s="91">
        <v>4.3564524590163938E-7</v>
      </c>
      <c r="T356" s="91">
        <f t="shared" si="8"/>
        <v>1.2690229999886318E-4</v>
      </c>
      <c r="U356" s="91">
        <f>R356/'סכום נכסי הקרן'!$C$42</f>
        <v>3.3224907023232237E-5</v>
      </c>
    </row>
    <row r="357" spans="2:21">
      <c r="B357" s="86" t="s">
        <v>1128</v>
      </c>
      <c r="C357" s="87" t="s">
        <v>1129</v>
      </c>
      <c r="D357" s="88" t="s">
        <v>28</v>
      </c>
      <c r="E357" s="88" t="s">
        <v>28</v>
      </c>
      <c r="F357" s="87"/>
      <c r="G357" s="88" t="s">
        <v>1044</v>
      </c>
      <c r="H357" s="87" t="s">
        <v>1125</v>
      </c>
      <c r="I357" s="87" t="s">
        <v>938</v>
      </c>
      <c r="J357" s="101"/>
      <c r="K357" s="90">
        <v>5.7699999999795333</v>
      </c>
      <c r="L357" s="88" t="s">
        <v>132</v>
      </c>
      <c r="M357" s="89">
        <v>7.3749999999999996E-2</v>
      </c>
      <c r="N357" s="89">
        <v>7.9799999999628599E-2</v>
      </c>
      <c r="O357" s="90">
        <v>19930.770000000004</v>
      </c>
      <c r="P357" s="102">
        <v>96.795100000000005</v>
      </c>
      <c r="Q357" s="90"/>
      <c r="R357" s="90">
        <v>73.772639362999996</v>
      </c>
      <c r="S357" s="91">
        <v>1.8118881818181821E-5</v>
      </c>
      <c r="T357" s="91">
        <f t="shared" si="8"/>
        <v>2.1948800954717583E-3</v>
      </c>
      <c r="U357" s="91">
        <f>R357/'סכום נכסי הקרן'!$C$42</f>
        <v>5.7465220961200499E-4</v>
      </c>
    </row>
    <row r="358" spans="2:21">
      <c r="B358" s="86" t="s">
        <v>1130</v>
      </c>
      <c r="C358" s="87" t="s">
        <v>1131</v>
      </c>
      <c r="D358" s="88" t="s">
        <v>28</v>
      </c>
      <c r="E358" s="88" t="s">
        <v>28</v>
      </c>
      <c r="F358" s="87"/>
      <c r="G358" s="88" t="s">
        <v>998</v>
      </c>
      <c r="H358" s="87" t="s">
        <v>1132</v>
      </c>
      <c r="I358" s="87" t="s">
        <v>902</v>
      </c>
      <c r="J358" s="101"/>
      <c r="K358" s="90">
        <v>2.169999999995774</v>
      </c>
      <c r="L358" s="88" t="s">
        <v>135</v>
      </c>
      <c r="M358" s="89">
        <v>0.06</v>
      </c>
      <c r="N358" s="89">
        <v>9.5199999999965021E-2</v>
      </c>
      <c r="O358" s="90">
        <v>15745.308300000002</v>
      </c>
      <c r="P358" s="102">
        <v>93.164330000000007</v>
      </c>
      <c r="Q358" s="90"/>
      <c r="R358" s="90">
        <v>68.620168937000003</v>
      </c>
      <c r="S358" s="91">
        <v>1.2596246640000001E-5</v>
      </c>
      <c r="T358" s="91">
        <f t="shared" si="8"/>
        <v>2.0415840377709105E-3</v>
      </c>
      <c r="U358" s="91">
        <f>R358/'סכום נכסי הקרן'!$C$42</f>
        <v>5.3451702479514714E-4</v>
      </c>
    </row>
    <row r="359" spans="2:21">
      <c r="B359" s="86" t="s">
        <v>1133</v>
      </c>
      <c r="C359" s="87" t="s">
        <v>1134</v>
      </c>
      <c r="D359" s="88" t="s">
        <v>28</v>
      </c>
      <c r="E359" s="88" t="s">
        <v>28</v>
      </c>
      <c r="F359" s="87"/>
      <c r="G359" s="88" t="s">
        <v>998</v>
      </c>
      <c r="H359" s="87" t="s">
        <v>1132</v>
      </c>
      <c r="I359" s="87" t="s">
        <v>902</v>
      </c>
      <c r="J359" s="101"/>
      <c r="K359" s="90">
        <v>2.159999999987972</v>
      </c>
      <c r="L359" s="88" t="s">
        <v>134</v>
      </c>
      <c r="M359" s="89">
        <v>0.05</v>
      </c>
      <c r="N359" s="89">
        <v>7.0099999999898507E-2</v>
      </c>
      <c r="O359" s="90">
        <v>6643.5900000000011</v>
      </c>
      <c r="P359" s="102">
        <v>98.800359999999998</v>
      </c>
      <c r="Q359" s="90"/>
      <c r="R359" s="90">
        <v>26.604104927000005</v>
      </c>
      <c r="S359" s="91">
        <v>6.6435900000000012E-6</v>
      </c>
      <c r="T359" s="91">
        <f t="shared" si="8"/>
        <v>7.9152407811778572E-4</v>
      </c>
      <c r="U359" s="91">
        <f>R359/'סכום נכסי הקרן'!$C$42</f>
        <v>2.0723276018124674E-4</v>
      </c>
    </row>
    <row r="360" spans="2:21">
      <c r="B360" s="86" t="s">
        <v>1135</v>
      </c>
      <c r="C360" s="87" t="s">
        <v>1136</v>
      </c>
      <c r="D360" s="88" t="s">
        <v>28</v>
      </c>
      <c r="E360" s="88" t="s">
        <v>28</v>
      </c>
      <c r="F360" s="87"/>
      <c r="G360" s="88" t="s">
        <v>1052</v>
      </c>
      <c r="H360" s="87" t="s">
        <v>1125</v>
      </c>
      <c r="I360" s="87" t="s">
        <v>938</v>
      </c>
      <c r="J360" s="101"/>
      <c r="K360" s="90">
        <v>6.0399999999884413</v>
      </c>
      <c r="L360" s="88" t="s">
        <v>132</v>
      </c>
      <c r="M360" s="89">
        <v>5.1249999999999997E-2</v>
      </c>
      <c r="N360" s="89">
        <v>8.799999999977523E-2</v>
      </c>
      <c r="O360" s="90">
        <v>19930.770000000004</v>
      </c>
      <c r="P360" s="102">
        <v>81.72842</v>
      </c>
      <c r="Q360" s="90"/>
      <c r="R360" s="90">
        <v>62.289528918000009</v>
      </c>
      <c r="S360" s="91">
        <v>9.9653850000000018E-6</v>
      </c>
      <c r="T360" s="91">
        <f t="shared" si="8"/>
        <v>1.853235133769667E-3</v>
      </c>
      <c r="U360" s="91">
        <f>R360/'סכום נכסי הקרן'!$C$42</f>
        <v>4.8520448417590649E-4</v>
      </c>
    </row>
    <row r="361" spans="2:21">
      <c r="B361" s="86" t="s">
        <v>1137</v>
      </c>
      <c r="C361" s="87" t="s">
        <v>1138</v>
      </c>
      <c r="D361" s="88" t="s">
        <v>28</v>
      </c>
      <c r="E361" s="88" t="s">
        <v>28</v>
      </c>
      <c r="F361" s="87"/>
      <c r="G361" s="88" t="s">
        <v>959</v>
      </c>
      <c r="H361" s="87" t="s">
        <v>1139</v>
      </c>
      <c r="I361" s="87" t="s">
        <v>938</v>
      </c>
      <c r="J361" s="101"/>
      <c r="K361" s="90">
        <v>2.6600000000426456</v>
      </c>
      <c r="L361" s="88" t="s">
        <v>134</v>
      </c>
      <c r="M361" s="89">
        <v>3.6249999999999998E-2</v>
      </c>
      <c r="N361" s="89">
        <v>0.46460000000726231</v>
      </c>
      <c r="O361" s="90">
        <v>20595.129000000004</v>
      </c>
      <c r="P361" s="102">
        <v>38.2044</v>
      </c>
      <c r="Q361" s="90"/>
      <c r="R361" s="90">
        <v>31.890783404000004</v>
      </c>
      <c r="S361" s="91">
        <v>5.8843225714285728E-5</v>
      </c>
      <c r="T361" s="91">
        <f t="shared" si="8"/>
        <v>9.4881308743776326E-4</v>
      </c>
      <c r="U361" s="91">
        <f>R361/'סכום נכסי הקרן'!$C$42</f>
        <v>2.4841335903941854E-4</v>
      </c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5" t="s">
        <v>222</v>
      </c>
      <c r="C365" s="105"/>
      <c r="D365" s="105"/>
      <c r="E365" s="105"/>
      <c r="F365" s="105"/>
      <c r="G365" s="105"/>
      <c r="H365" s="105"/>
      <c r="I365" s="105"/>
      <c r="J365" s="105"/>
      <c r="K365" s="105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5" t="s">
        <v>112</v>
      </c>
      <c r="C366" s="105"/>
      <c r="D366" s="105"/>
      <c r="E366" s="105"/>
      <c r="F366" s="105"/>
      <c r="G366" s="105"/>
      <c r="H366" s="105"/>
      <c r="I366" s="105"/>
      <c r="J366" s="105"/>
      <c r="K366" s="105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5" t="s">
        <v>205</v>
      </c>
      <c r="C367" s="105"/>
      <c r="D367" s="105"/>
      <c r="E367" s="105"/>
      <c r="F367" s="105"/>
      <c r="G367" s="105"/>
      <c r="H367" s="105"/>
      <c r="I367" s="105"/>
      <c r="J367" s="105"/>
      <c r="K367" s="105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5" t="s">
        <v>213</v>
      </c>
      <c r="C368" s="105"/>
      <c r="D368" s="105"/>
      <c r="E368" s="105"/>
      <c r="F368" s="105"/>
      <c r="G368" s="105"/>
      <c r="H368" s="105"/>
      <c r="I368" s="105"/>
      <c r="J368" s="105"/>
      <c r="K368" s="105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160" t="s">
        <v>218</v>
      </c>
      <c r="C369" s="160"/>
      <c r="D369" s="160"/>
      <c r="E369" s="160"/>
      <c r="F369" s="160"/>
      <c r="G369" s="160"/>
      <c r="H369" s="160"/>
      <c r="I369" s="160"/>
      <c r="J369" s="160"/>
      <c r="K369" s="160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8" priority="4" operator="equal">
      <formula>"NR3"</formula>
    </cfRule>
  </conditionalFormatting>
  <conditionalFormatting sqref="B12:B361">
    <cfRule type="containsText" dxfId="7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34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9455</v>
      </c>
    </row>
    <row r="6" spans="2:15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63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103</v>
      </c>
      <c r="I8" s="12" t="s">
        <v>207</v>
      </c>
      <c r="J8" s="12" t="s">
        <v>206</v>
      </c>
      <c r="K8" s="29" t="s">
        <v>221</v>
      </c>
      <c r="L8" s="12" t="s">
        <v>63</v>
      </c>
      <c r="M8" s="12" t="s">
        <v>60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8"/>
      <c r="K11" s="77">
        <v>3.0908272410000004</v>
      </c>
      <c r="L11" s="77">
        <f>L12+L188</f>
        <v>10917.736221536003</v>
      </c>
      <c r="M11" s="78"/>
      <c r="N11" s="78">
        <f t="shared" ref="N11:N47" si="0">IFERROR(L11/$L$11,0)</f>
        <v>1</v>
      </c>
      <c r="O11" s="78">
        <f>L11/'סכום נכסי הקרן'!$C$42</f>
        <v>8.504374111919473E-2</v>
      </c>
    </row>
    <row r="12" spans="2:15">
      <c r="B12" s="79" t="s">
        <v>199</v>
      </c>
      <c r="C12" s="80"/>
      <c r="D12" s="81"/>
      <c r="E12" s="81"/>
      <c r="F12" s="80"/>
      <c r="G12" s="81"/>
      <c r="H12" s="81"/>
      <c r="I12" s="83"/>
      <c r="J12" s="100"/>
      <c r="K12" s="83">
        <v>2.7163293120000005</v>
      </c>
      <c r="L12" s="83">
        <f>L13+L49+L118</f>
        <v>7767.1392143210023</v>
      </c>
      <c r="M12" s="84"/>
      <c r="N12" s="84">
        <f t="shared" si="0"/>
        <v>0.71142396708575661</v>
      </c>
      <c r="O12" s="84">
        <f>L12/'סכום נכסי הקרן'!$C$42</f>
        <v>6.0502155682831599E-2</v>
      </c>
    </row>
    <row r="13" spans="2:15">
      <c r="B13" s="85" t="s">
        <v>1140</v>
      </c>
      <c r="C13" s="80"/>
      <c r="D13" s="81"/>
      <c r="E13" s="81"/>
      <c r="F13" s="80"/>
      <c r="G13" s="81"/>
      <c r="H13" s="81"/>
      <c r="I13" s="83"/>
      <c r="J13" s="100"/>
      <c r="K13" s="83">
        <v>2.1437296160000003</v>
      </c>
      <c r="L13" s="83">
        <v>4763.986563841002</v>
      </c>
      <c r="M13" s="84"/>
      <c r="N13" s="84">
        <f t="shared" si="0"/>
        <v>0.43635296431175019</v>
      </c>
      <c r="O13" s="84">
        <f>L13/'סכום נכסי הקרן'!$C$42</f>
        <v>3.7109088533521697E-2</v>
      </c>
    </row>
    <row r="14" spans="2:15">
      <c r="B14" s="86" t="s">
        <v>1141</v>
      </c>
      <c r="C14" s="87" t="s">
        <v>1142</v>
      </c>
      <c r="D14" s="88" t="s">
        <v>120</v>
      </c>
      <c r="E14" s="88" t="s">
        <v>28</v>
      </c>
      <c r="F14" s="87" t="s">
        <v>652</v>
      </c>
      <c r="G14" s="88" t="s">
        <v>341</v>
      </c>
      <c r="H14" s="88" t="s">
        <v>133</v>
      </c>
      <c r="I14" s="90">
        <v>4182.9127420000013</v>
      </c>
      <c r="J14" s="102">
        <v>2464</v>
      </c>
      <c r="K14" s="90"/>
      <c r="L14" s="90">
        <v>103.06696997500003</v>
      </c>
      <c r="M14" s="91">
        <v>1.8637294915805194E-5</v>
      </c>
      <c r="N14" s="91">
        <f t="shared" si="0"/>
        <v>9.4403242470442895E-3</v>
      </c>
      <c r="O14" s="91">
        <f>L14/'סכום נכסי הקרן'!$C$42</f>
        <v>8.0284049134689143E-4</v>
      </c>
    </row>
    <row r="15" spans="2:15">
      <c r="B15" s="86" t="s">
        <v>1143</v>
      </c>
      <c r="C15" s="87" t="s">
        <v>1144</v>
      </c>
      <c r="D15" s="88" t="s">
        <v>120</v>
      </c>
      <c r="E15" s="88" t="s">
        <v>28</v>
      </c>
      <c r="F15" s="87" t="s">
        <v>1145</v>
      </c>
      <c r="G15" s="88" t="s">
        <v>691</v>
      </c>
      <c r="H15" s="88" t="s">
        <v>133</v>
      </c>
      <c r="I15" s="90">
        <v>504.35098700000003</v>
      </c>
      <c r="J15" s="102">
        <v>26940</v>
      </c>
      <c r="K15" s="90"/>
      <c r="L15" s="90">
        <v>135.87215601599999</v>
      </c>
      <c r="M15" s="91">
        <v>8.9908678738442255E-6</v>
      </c>
      <c r="N15" s="91">
        <f t="shared" si="0"/>
        <v>1.2445085066992424E-2</v>
      </c>
      <c r="O15" s="91">
        <f>L15/'סכום נכסי הקרן'!$C$42</f>
        <v>1.0583765926436598E-3</v>
      </c>
    </row>
    <row r="16" spans="2:15">
      <c r="B16" s="86" t="s">
        <v>1146</v>
      </c>
      <c r="C16" s="87" t="s">
        <v>1147</v>
      </c>
      <c r="D16" s="88" t="s">
        <v>120</v>
      </c>
      <c r="E16" s="88" t="s">
        <v>28</v>
      </c>
      <c r="F16" s="87" t="s">
        <v>705</v>
      </c>
      <c r="G16" s="88" t="s">
        <v>481</v>
      </c>
      <c r="H16" s="88" t="s">
        <v>133</v>
      </c>
      <c r="I16" s="90">
        <v>16127.859048000004</v>
      </c>
      <c r="J16" s="102">
        <v>2107</v>
      </c>
      <c r="K16" s="90"/>
      <c r="L16" s="90">
        <v>339.81399013599997</v>
      </c>
      <c r="M16" s="91">
        <v>1.2507934430008594E-5</v>
      </c>
      <c r="N16" s="91">
        <f t="shared" si="0"/>
        <v>3.11249496453022E-2</v>
      </c>
      <c r="O16" s="91">
        <f>L16/'סכום נכסי הקרן'!$C$42</f>
        <v>2.646982159983052E-3</v>
      </c>
    </row>
    <row r="17" spans="2:15">
      <c r="B17" s="86" t="s">
        <v>1148</v>
      </c>
      <c r="C17" s="87" t="s">
        <v>1149</v>
      </c>
      <c r="D17" s="88" t="s">
        <v>120</v>
      </c>
      <c r="E17" s="88" t="s">
        <v>28</v>
      </c>
      <c r="F17" s="87" t="s">
        <v>892</v>
      </c>
      <c r="G17" s="88" t="s">
        <v>702</v>
      </c>
      <c r="H17" s="88" t="s">
        <v>133</v>
      </c>
      <c r="I17" s="90">
        <v>393.17757600000004</v>
      </c>
      <c r="J17" s="102">
        <v>75810</v>
      </c>
      <c r="K17" s="90"/>
      <c r="L17" s="90">
        <v>298.06792067100008</v>
      </c>
      <c r="M17" s="91">
        <v>8.8548101488668123E-6</v>
      </c>
      <c r="N17" s="91">
        <f t="shared" si="0"/>
        <v>2.7301256837753612E-2</v>
      </c>
      <c r="O17" s="91">
        <f>L17/'סכום נכסי הקרן'!$C$42</f>
        <v>2.3218010187385633E-3</v>
      </c>
    </row>
    <row r="18" spans="2:15">
      <c r="B18" s="86" t="s">
        <v>1150</v>
      </c>
      <c r="C18" s="87" t="s">
        <v>1151</v>
      </c>
      <c r="D18" s="88" t="s">
        <v>120</v>
      </c>
      <c r="E18" s="88" t="s">
        <v>28</v>
      </c>
      <c r="F18" s="87" t="s">
        <v>1152</v>
      </c>
      <c r="G18" s="88" t="s">
        <v>330</v>
      </c>
      <c r="H18" s="88" t="s">
        <v>133</v>
      </c>
      <c r="I18" s="90">
        <v>817.82523500000013</v>
      </c>
      <c r="J18" s="102">
        <v>2610</v>
      </c>
      <c r="K18" s="90"/>
      <c r="L18" s="90">
        <v>21.345238636000001</v>
      </c>
      <c r="M18" s="91">
        <v>4.5504896496831464E-6</v>
      </c>
      <c r="N18" s="91">
        <f t="shared" si="0"/>
        <v>1.9550974856761072E-3</v>
      </c>
      <c r="O18" s="91">
        <f>L18/'סכום נכסי הקרן'!$C$42</f>
        <v>1.6626880443462738E-4</v>
      </c>
    </row>
    <row r="19" spans="2:15">
      <c r="B19" s="86" t="s">
        <v>1153</v>
      </c>
      <c r="C19" s="87" t="s">
        <v>1154</v>
      </c>
      <c r="D19" s="88" t="s">
        <v>120</v>
      </c>
      <c r="E19" s="88" t="s">
        <v>28</v>
      </c>
      <c r="F19" s="87" t="s">
        <v>787</v>
      </c>
      <c r="G19" s="88" t="s">
        <v>572</v>
      </c>
      <c r="H19" s="88" t="s">
        <v>133</v>
      </c>
      <c r="I19" s="90">
        <v>98.601652999999999</v>
      </c>
      <c r="J19" s="102">
        <v>146100</v>
      </c>
      <c r="K19" s="90">
        <v>1.1716141230000003</v>
      </c>
      <c r="L19" s="90">
        <v>145.22862918500002</v>
      </c>
      <c r="M19" s="91">
        <v>2.5664240577659574E-5</v>
      </c>
      <c r="N19" s="91">
        <f t="shared" si="0"/>
        <v>1.3302082614757292E-2</v>
      </c>
      <c r="O19" s="91">
        <f>L19/'סכום נכסי הקרן'!$C$42</f>
        <v>1.1312588702355598E-3</v>
      </c>
    </row>
    <row r="20" spans="2:15">
      <c r="B20" s="86" t="s">
        <v>1155</v>
      </c>
      <c r="C20" s="87" t="s">
        <v>1156</v>
      </c>
      <c r="D20" s="88" t="s">
        <v>120</v>
      </c>
      <c r="E20" s="88" t="s">
        <v>28</v>
      </c>
      <c r="F20" s="87" t="s">
        <v>374</v>
      </c>
      <c r="G20" s="88" t="s">
        <v>330</v>
      </c>
      <c r="H20" s="88" t="s">
        <v>133</v>
      </c>
      <c r="I20" s="90">
        <v>4399.2049690000013</v>
      </c>
      <c r="J20" s="102">
        <v>1845</v>
      </c>
      <c r="K20" s="90"/>
      <c r="L20" s="90">
        <v>81.165331681000012</v>
      </c>
      <c r="M20" s="91">
        <v>9.357341460371187E-6</v>
      </c>
      <c r="N20" s="91">
        <f t="shared" si="0"/>
        <v>7.4342638468307826E-3</v>
      </c>
      <c r="O20" s="91">
        <f>L20/'סכום נכסי הקרן'!$C$42</f>
        <v>6.3223761000166573E-4</v>
      </c>
    </row>
    <row r="21" spans="2:15">
      <c r="B21" s="86" t="s">
        <v>1157</v>
      </c>
      <c r="C21" s="87" t="s">
        <v>1158</v>
      </c>
      <c r="D21" s="88" t="s">
        <v>120</v>
      </c>
      <c r="E21" s="88" t="s">
        <v>28</v>
      </c>
      <c r="F21" s="87" t="s">
        <v>840</v>
      </c>
      <c r="G21" s="88" t="s">
        <v>691</v>
      </c>
      <c r="H21" s="88" t="s">
        <v>133</v>
      </c>
      <c r="I21" s="90">
        <v>1581.6441299999999</v>
      </c>
      <c r="J21" s="102">
        <v>6008</v>
      </c>
      <c r="K21" s="90"/>
      <c r="L21" s="90">
        <v>95.025179339000005</v>
      </c>
      <c r="M21" s="91">
        <v>1.3419994273073719E-5</v>
      </c>
      <c r="N21" s="91">
        <f t="shared" si="0"/>
        <v>8.7037438357922738E-3</v>
      </c>
      <c r="O21" s="91">
        <f>L21/'סכום נכסי הקרן'!$C$42</f>
        <v>7.4019893753890498E-4</v>
      </c>
    </row>
    <row r="22" spans="2:15">
      <c r="B22" s="86" t="s">
        <v>1159</v>
      </c>
      <c r="C22" s="87" t="s">
        <v>1160</v>
      </c>
      <c r="D22" s="88" t="s">
        <v>120</v>
      </c>
      <c r="E22" s="88" t="s">
        <v>28</v>
      </c>
      <c r="F22" s="87" t="s">
        <v>1161</v>
      </c>
      <c r="G22" s="88" t="s">
        <v>127</v>
      </c>
      <c r="H22" s="88" t="s">
        <v>133</v>
      </c>
      <c r="I22" s="90">
        <v>823.90847300000007</v>
      </c>
      <c r="J22" s="102">
        <v>5439</v>
      </c>
      <c r="K22" s="90"/>
      <c r="L22" s="90">
        <v>44.812381845000012</v>
      </c>
      <c r="M22" s="91">
        <v>4.6525000654189337E-6</v>
      </c>
      <c r="N22" s="91">
        <f t="shared" si="0"/>
        <v>4.1045488676127234E-3</v>
      </c>
      <c r="O22" s="91">
        <f>L22/'סכום נכסי הקרן'!$C$42</f>
        <v>3.490661913083403E-4</v>
      </c>
    </row>
    <row r="23" spans="2:15">
      <c r="B23" s="86" t="s">
        <v>1162</v>
      </c>
      <c r="C23" s="87" t="s">
        <v>1163</v>
      </c>
      <c r="D23" s="88" t="s">
        <v>120</v>
      </c>
      <c r="E23" s="88" t="s">
        <v>28</v>
      </c>
      <c r="F23" s="87" t="s">
        <v>845</v>
      </c>
      <c r="G23" s="88" t="s">
        <v>691</v>
      </c>
      <c r="H23" s="88" t="s">
        <v>133</v>
      </c>
      <c r="I23" s="90">
        <v>8698.5275299999994</v>
      </c>
      <c r="J23" s="102">
        <v>1124</v>
      </c>
      <c r="K23" s="90"/>
      <c r="L23" s="90">
        <v>97.771449431000022</v>
      </c>
      <c r="M23" s="91">
        <v>1.5876422722649035E-5</v>
      </c>
      <c r="N23" s="91">
        <f t="shared" si="0"/>
        <v>8.9552859170694155E-3</v>
      </c>
      <c r="O23" s="91">
        <f>L23/'סכום נכסי הקרן'!$C$42</f>
        <v>7.615910171796217E-4</v>
      </c>
    </row>
    <row r="24" spans="2:15">
      <c r="B24" s="86" t="s">
        <v>1164</v>
      </c>
      <c r="C24" s="87" t="s">
        <v>1165</v>
      </c>
      <c r="D24" s="88" t="s">
        <v>120</v>
      </c>
      <c r="E24" s="88" t="s">
        <v>28</v>
      </c>
      <c r="F24" s="87" t="s">
        <v>382</v>
      </c>
      <c r="G24" s="88" t="s">
        <v>330</v>
      </c>
      <c r="H24" s="88" t="s">
        <v>133</v>
      </c>
      <c r="I24" s="90">
        <v>1146.0034270000003</v>
      </c>
      <c r="J24" s="102">
        <v>5860</v>
      </c>
      <c r="K24" s="90"/>
      <c r="L24" s="90">
        <v>67.155800810000017</v>
      </c>
      <c r="M24" s="91">
        <v>9.2245718274047548E-6</v>
      </c>
      <c r="N24" s="91">
        <f t="shared" si="0"/>
        <v>6.1510737617502132E-3</v>
      </c>
      <c r="O24" s="91">
        <f>L24/'סכום נכסי הקרן'!$C$42</f>
        <v>5.2311032459935642E-4</v>
      </c>
    </row>
    <row r="25" spans="2:15">
      <c r="B25" s="86" t="s">
        <v>1166</v>
      </c>
      <c r="C25" s="87" t="s">
        <v>1167</v>
      </c>
      <c r="D25" s="88" t="s">
        <v>120</v>
      </c>
      <c r="E25" s="88" t="s">
        <v>28</v>
      </c>
      <c r="F25" s="87" t="s">
        <v>636</v>
      </c>
      <c r="G25" s="88" t="s">
        <v>637</v>
      </c>
      <c r="H25" s="88" t="s">
        <v>133</v>
      </c>
      <c r="I25" s="90">
        <v>254.56076100000007</v>
      </c>
      <c r="J25" s="102">
        <v>5193</v>
      </c>
      <c r="K25" s="90"/>
      <c r="L25" s="90">
        <v>13.219340338000002</v>
      </c>
      <c r="M25" s="91">
        <v>2.5147176482655307E-6</v>
      </c>
      <c r="N25" s="91">
        <f t="shared" si="0"/>
        <v>1.2108133105399564E-3</v>
      </c>
      <c r="O25" s="91">
        <f>L25/'סכום נכסי הקרן'!$C$42</f>
        <v>1.0297209372523518E-4</v>
      </c>
    </row>
    <row r="26" spans="2:15">
      <c r="B26" s="86" t="s">
        <v>1168</v>
      </c>
      <c r="C26" s="87" t="s">
        <v>1169</v>
      </c>
      <c r="D26" s="88" t="s">
        <v>120</v>
      </c>
      <c r="E26" s="88" t="s">
        <v>28</v>
      </c>
      <c r="F26" s="87" t="s">
        <v>485</v>
      </c>
      <c r="G26" s="88" t="s">
        <v>156</v>
      </c>
      <c r="H26" s="88" t="s">
        <v>133</v>
      </c>
      <c r="I26" s="90">
        <v>26053.496747000005</v>
      </c>
      <c r="J26" s="102">
        <v>537</v>
      </c>
      <c r="K26" s="90"/>
      <c r="L26" s="90">
        <v>139.90727753199999</v>
      </c>
      <c r="M26" s="91">
        <v>9.4164233803892538E-6</v>
      </c>
      <c r="N26" s="91">
        <f t="shared" si="0"/>
        <v>1.2814678308129761E-2</v>
      </c>
      <c r="O26" s="91">
        <f>L26/'סכום נכסי הקרן'!$C$42</f>
        <v>1.0898081845623477E-3</v>
      </c>
    </row>
    <row r="27" spans="2:15">
      <c r="B27" s="86" t="s">
        <v>1170</v>
      </c>
      <c r="C27" s="87" t="s">
        <v>1171</v>
      </c>
      <c r="D27" s="88" t="s">
        <v>120</v>
      </c>
      <c r="E27" s="88" t="s">
        <v>28</v>
      </c>
      <c r="F27" s="87" t="s">
        <v>390</v>
      </c>
      <c r="G27" s="88" t="s">
        <v>330</v>
      </c>
      <c r="H27" s="88" t="s">
        <v>133</v>
      </c>
      <c r="I27" s="90">
        <v>311.07682500000004</v>
      </c>
      <c r="J27" s="102">
        <v>31500</v>
      </c>
      <c r="K27" s="90"/>
      <c r="L27" s="90">
        <v>97.989199865000032</v>
      </c>
      <c r="M27" s="91">
        <v>1.2666844460898681E-5</v>
      </c>
      <c r="N27" s="91">
        <f t="shared" si="0"/>
        <v>8.9752305676436325E-3</v>
      </c>
      <c r="O27" s="91">
        <f>L27/'סכום נכסי הקרן'!$C$42</f>
        <v>7.6328718487976826E-4</v>
      </c>
    </row>
    <row r="28" spans="2:15">
      <c r="B28" s="86" t="s">
        <v>1172</v>
      </c>
      <c r="C28" s="87" t="s">
        <v>1173</v>
      </c>
      <c r="D28" s="88" t="s">
        <v>120</v>
      </c>
      <c r="E28" s="88" t="s">
        <v>28</v>
      </c>
      <c r="F28" s="87" t="s">
        <v>1174</v>
      </c>
      <c r="G28" s="88" t="s">
        <v>313</v>
      </c>
      <c r="H28" s="88" t="s">
        <v>133</v>
      </c>
      <c r="I28" s="90">
        <v>425.86860100000007</v>
      </c>
      <c r="J28" s="102">
        <v>16360</v>
      </c>
      <c r="K28" s="90"/>
      <c r="L28" s="90">
        <v>69.672103043000007</v>
      </c>
      <c r="M28" s="91">
        <v>4.2446768784304287E-6</v>
      </c>
      <c r="N28" s="91">
        <f t="shared" si="0"/>
        <v>6.3815521486557704E-3</v>
      </c>
      <c r="O28" s="91">
        <f>L28/'סכום נכסי הקרן'!$C$42</f>
        <v>5.4271106886892215E-4</v>
      </c>
    </row>
    <row r="29" spans="2:15">
      <c r="B29" s="86" t="s">
        <v>1175</v>
      </c>
      <c r="C29" s="87" t="s">
        <v>1176</v>
      </c>
      <c r="D29" s="88" t="s">
        <v>120</v>
      </c>
      <c r="E29" s="88" t="s">
        <v>28</v>
      </c>
      <c r="F29" s="87" t="s">
        <v>1177</v>
      </c>
      <c r="G29" s="88" t="s">
        <v>313</v>
      </c>
      <c r="H29" s="88" t="s">
        <v>133</v>
      </c>
      <c r="I29" s="90">
        <v>11474.883537000002</v>
      </c>
      <c r="J29" s="102">
        <v>2059</v>
      </c>
      <c r="K29" s="90"/>
      <c r="L29" s="90">
        <v>236.26785202400004</v>
      </c>
      <c r="M29" s="91">
        <v>9.2762965075048847E-6</v>
      </c>
      <c r="N29" s="91">
        <f t="shared" si="0"/>
        <v>2.1640736433798893E-2</v>
      </c>
      <c r="O29" s="91">
        <f>L29/'סכום נכסי הקרן'!$C$42</f>
        <v>1.8404091869047184E-3</v>
      </c>
    </row>
    <row r="30" spans="2:15">
      <c r="B30" s="86" t="s">
        <v>1178</v>
      </c>
      <c r="C30" s="87" t="s">
        <v>1179</v>
      </c>
      <c r="D30" s="88" t="s">
        <v>120</v>
      </c>
      <c r="E30" s="88" t="s">
        <v>28</v>
      </c>
      <c r="F30" s="87" t="s">
        <v>1180</v>
      </c>
      <c r="G30" s="88" t="s">
        <v>127</v>
      </c>
      <c r="H30" s="88" t="s">
        <v>133</v>
      </c>
      <c r="I30" s="90">
        <v>44.064679000000005</v>
      </c>
      <c r="J30" s="102">
        <v>56570</v>
      </c>
      <c r="K30" s="90"/>
      <c r="L30" s="90">
        <v>24.927388642999997</v>
      </c>
      <c r="M30" s="91">
        <v>2.380965912467999E-6</v>
      </c>
      <c r="N30" s="91">
        <f t="shared" si="0"/>
        <v>2.2832012183834384E-3</v>
      </c>
      <c r="O30" s="91">
        <f>L30/'סכום נכסי הקרן'!$C$42</f>
        <v>1.9417197333923111E-4</v>
      </c>
    </row>
    <row r="31" spans="2:15">
      <c r="B31" s="86" t="s">
        <v>1181</v>
      </c>
      <c r="C31" s="87" t="s">
        <v>1182</v>
      </c>
      <c r="D31" s="88" t="s">
        <v>120</v>
      </c>
      <c r="E31" s="88" t="s">
        <v>28</v>
      </c>
      <c r="F31" s="87" t="s">
        <v>404</v>
      </c>
      <c r="G31" s="88" t="s">
        <v>405</v>
      </c>
      <c r="H31" s="88" t="s">
        <v>133</v>
      </c>
      <c r="I31" s="90">
        <v>2478.3839360000002</v>
      </c>
      <c r="J31" s="102">
        <v>3962</v>
      </c>
      <c r="K31" s="90"/>
      <c r="L31" s="90">
        <v>98.193571542000015</v>
      </c>
      <c r="M31" s="91">
        <v>9.7759340755707333E-6</v>
      </c>
      <c r="N31" s="91">
        <f t="shared" si="0"/>
        <v>8.9939498032848876E-3</v>
      </c>
      <c r="O31" s="91">
        <f>L31/'סכום נכסי הקרן'!$C$42</f>
        <v>7.6487913870959231E-4</v>
      </c>
    </row>
    <row r="32" spans="2:15">
      <c r="B32" s="86" t="s">
        <v>1183</v>
      </c>
      <c r="C32" s="87" t="s">
        <v>1184</v>
      </c>
      <c r="D32" s="88" t="s">
        <v>120</v>
      </c>
      <c r="E32" s="88" t="s">
        <v>28</v>
      </c>
      <c r="F32" s="87" t="s">
        <v>714</v>
      </c>
      <c r="G32" s="88" t="s">
        <v>405</v>
      </c>
      <c r="H32" s="88" t="s">
        <v>133</v>
      </c>
      <c r="I32" s="90">
        <v>2049.3057970000004</v>
      </c>
      <c r="J32" s="102">
        <v>3012</v>
      </c>
      <c r="K32" s="90"/>
      <c r="L32" s="90">
        <v>61.725090607000006</v>
      </c>
      <c r="M32" s="91">
        <v>9.7688129785566148E-6</v>
      </c>
      <c r="N32" s="91">
        <f t="shared" si="0"/>
        <v>5.6536528593943243E-3</v>
      </c>
      <c r="O32" s="91">
        <f>L32/'סכום נכסי הקרן'!$C$42</f>
        <v>4.8080779015212595E-4</v>
      </c>
    </row>
    <row r="33" spans="2:15">
      <c r="B33" s="86" t="s">
        <v>1185</v>
      </c>
      <c r="C33" s="87" t="s">
        <v>1186</v>
      </c>
      <c r="D33" s="88" t="s">
        <v>120</v>
      </c>
      <c r="E33" s="88" t="s">
        <v>28</v>
      </c>
      <c r="F33" s="87" t="s">
        <v>1187</v>
      </c>
      <c r="G33" s="88" t="s">
        <v>572</v>
      </c>
      <c r="H33" s="88" t="s">
        <v>133</v>
      </c>
      <c r="I33" s="90">
        <v>46.681964000000008</v>
      </c>
      <c r="J33" s="102">
        <v>97080</v>
      </c>
      <c r="K33" s="90"/>
      <c r="L33" s="90">
        <v>45.318851109000008</v>
      </c>
      <c r="M33" s="91">
        <v>6.0607115453774744E-6</v>
      </c>
      <c r="N33" s="91">
        <f t="shared" si="0"/>
        <v>4.1509384536700372E-3</v>
      </c>
      <c r="O33" s="91">
        <f>L33/'סכום נכסי הקרן'!$C$42</f>
        <v>3.530113352556251E-4</v>
      </c>
    </row>
    <row r="34" spans="2:15">
      <c r="B34" s="86" t="s">
        <v>1188</v>
      </c>
      <c r="C34" s="87" t="s">
        <v>1189</v>
      </c>
      <c r="D34" s="88" t="s">
        <v>120</v>
      </c>
      <c r="E34" s="88" t="s">
        <v>28</v>
      </c>
      <c r="F34" s="87" t="s">
        <v>1190</v>
      </c>
      <c r="G34" s="88" t="s">
        <v>1191</v>
      </c>
      <c r="H34" s="88" t="s">
        <v>133</v>
      </c>
      <c r="I34" s="90">
        <v>574.08957000000009</v>
      </c>
      <c r="J34" s="102">
        <v>9321</v>
      </c>
      <c r="K34" s="90"/>
      <c r="L34" s="90">
        <v>53.510888774000009</v>
      </c>
      <c r="M34" s="91">
        <v>5.196703085043849E-6</v>
      </c>
      <c r="N34" s="91">
        <f t="shared" si="0"/>
        <v>4.9012806032486863E-3</v>
      </c>
      <c r="O34" s="91">
        <f>L34/'סכום נכסי הקרן'!$C$42</f>
        <v>4.1682323877521182E-4</v>
      </c>
    </row>
    <row r="35" spans="2:15">
      <c r="B35" s="86" t="s">
        <v>1192</v>
      </c>
      <c r="C35" s="87" t="s">
        <v>1193</v>
      </c>
      <c r="D35" s="88" t="s">
        <v>120</v>
      </c>
      <c r="E35" s="88" t="s">
        <v>28</v>
      </c>
      <c r="F35" s="87" t="s">
        <v>923</v>
      </c>
      <c r="G35" s="88" t="s">
        <v>924</v>
      </c>
      <c r="H35" s="88" t="s">
        <v>133</v>
      </c>
      <c r="I35" s="90">
        <v>2584.3084810000005</v>
      </c>
      <c r="J35" s="102">
        <v>3863</v>
      </c>
      <c r="K35" s="90"/>
      <c r="L35" s="90">
        <v>99.831836604000017</v>
      </c>
      <c r="M35" s="91">
        <v>2.3056223776380502E-6</v>
      </c>
      <c r="N35" s="91">
        <f t="shared" si="0"/>
        <v>9.1440051837005099E-3</v>
      </c>
      <c r="O35" s="91">
        <f>L35/'סכום נכסי הקרן'!$C$42</f>
        <v>7.7764040963520067E-4</v>
      </c>
    </row>
    <row r="36" spans="2:15">
      <c r="B36" s="86" t="s">
        <v>1194</v>
      </c>
      <c r="C36" s="87" t="s">
        <v>1195</v>
      </c>
      <c r="D36" s="88" t="s">
        <v>120</v>
      </c>
      <c r="E36" s="88" t="s">
        <v>28</v>
      </c>
      <c r="F36" s="87" t="s">
        <v>312</v>
      </c>
      <c r="G36" s="88" t="s">
        <v>313</v>
      </c>
      <c r="H36" s="88" t="s">
        <v>133</v>
      </c>
      <c r="I36" s="90">
        <v>16005.120364000004</v>
      </c>
      <c r="J36" s="102">
        <v>3151</v>
      </c>
      <c r="K36" s="90"/>
      <c r="L36" s="90">
        <v>504.32134266300011</v>
      </c>
      <c r="M36" s="91">
        <v>1.0480597688150901E-5</v>
      </c>
      <c r="N36" s="91">
        <f t="shared" si="0"/>
        <v>4.6192849179502136E-2</v>
      </c>
      <c r="O36" s="91">
        <f>L36/'סכום נכסי הקרן'!$C$42</f>
        <v>3.9284127071795866E-3</v>
      </c>
    </row>
    <row r="37" spans="2:15">
      <c r="B37" s="86" t="s">
        <v>1196</v>
      </c>
      <c r="C37" s="87" t="s">
        <v>1197</v>
      </c>
      <c r="D37" s="88" t="s">
        <v>120</v>
      </c>
      <c r="E37" s="88" t="s">
        <v>28</v>
      </c>
      <c r="F37" s="87" t="s">
        <v>421</v>
      </c>
      <c r="G37" s="88" t="s">
        <v>330</v>
      </c>
      <c r="H37" s="88" t="s">
        <v>133</v>
      </c>
      <c r="I37" s="90">
        <v>17556.859589000003</v>
      </c>
      <c r="J37" s="102">
        <v>916.2</v>
      </c>
      <c r="K37" s="90"/>
      <c r="L37" s="90">
        <v>160.85594755700004</v>
      </c>
      <c r="M37" s="91">
        <v>2.3257483387278712E-5</v>
      </c>
      <c r="N37" s="91">
        <f t="shared" si="0"/>
        <v>1.4733452456902225E-2</v>
      </c>
      <c r="O37" s="91">
        <f>L37/'סכום נכסי הקרן'!$C$42</f>
        <v>1.2529879165367563E-3</v>
      </c>
    </row>
    <row r="38" spans="2:15">
      <c r="B38" s="86" t="s">
        <v>1198</v>
      </c>
      <c r="C38" s="87" t="s">
        <v>1199</v>
      </c>
      <c r="D38" s="88" t="s">
        <v>120</v>
      </c>
      <c r="E38" s="88" t="s">
        <v>28</v>
      </c>
      <c r="F38" s="87" t="s">
        <v>915</v>
      </c>
      <c r="G38" s="88" t="s">
        <v>313</v>
      </c>
      <c r="H38" s="88" t="s">
        <v>133</v>
      </c>
      <c r="I38" s="90">
        <v>2640.0086120000005</v>
      </c>
      <c r="J38" s="102">
        <v>13810</v>
      </c>
      <c r="K38" s="90"/>
      <c r="L38" s="90">
        <v>364.58518937700001</v>
      </c>
      <c r="M38" s="91">
        <v>1.0256880249118607E-5</v>
      </c>
      <c r="N38" s="91">
        <f t="shared" si="0"/>
        <v>3.3393844839173716E-2</v>
      </c>
      <c r="O38" s="91">
        <f>L38/'סכום נכסי הקרן'!$C$42</f>
        <v>2.8399374954772463E-3</v>
      </c>
    </row>
    <row r="39" spans="2:15">
      <c r="B39" s="86" t="s">
        <v>1200</v>
      </c>
      <c r="C39" s="87" t="s">
        <v>1201</v>
      </c>
      <c r="D39" s="88" t="s">
        <v>120</v>
      </c>
      <c r="E39" s="88" t="s">
        <v>28</v>
      </c>
      <c r="F39" s="87" t="s">
        <v>432</v>
      </c>
      <c r="G39" s="88" t="s">
        <v>330</v>
      </c>
      <c r="H39" s="88" t="s">
        <v>133</v>
      </c>
      <c r="I39" s="90">
        <v>769.60294400000009</v>
      </c>
      <c r="J39" s="102">
        <v>23790</v>
      </c>
      <c r="K39" s="90">
        <v>0.97211549300000011</v>
      </c>
      <c r="L39" s="90">
        <v>184.06065592900003</v>
      </c>
      <c r="M39" s="91">
        <v>1.6201686648916037E-5</v>
      </c>
      <c r="N39" s="91">
        <f t="shared" si="0"/>
        <v>1.685886636150152E-2</v>
      </c>
      <c r="O39" s="91">
        <f>L39/'סכום נכסי הקרן'!$C$42</f>
        <v>1.4337410664106358E-3</v>
      </c>
    </row>
    <row r="40" spans="2:15">
      <c r="B40" s="86" t="s">
        <v>1202</v>
      </c>
      <c r="C40" s="87" t="s">
        <v>1203</v>
      </c>
      <c r="D40" s="88" t="s">
        <v>120</v>
      </c>
      <c r="E40" s="88" t="s">
        <v>28</v>
      </c>
      <c r="F40" s="87" t="s">
        <v>1204</v>
      </c>
      <c r="G40" s="88" t="s">
        <v>1191</v>
      </c>
      <c r="H40" s="88" t="s">
        <v>133</v>
      </c>
      <c r="I40" s="90">
        <v>110.40756700000001</v>
      </c>
      <c r="J40" s="102">
        <v>42120</v>
      </c>
      <c r="K40" s="90"/>
      <c r="L40" s="90">
        <v>46.503667214000011</v>
      </c>
      <c r="M40" s="91">
        <v>3.8329193265702922E-6</v>
      </c>
      <c r="N40" s="91">
        <f t="shared" si="0"/>
        <v>4.2594605942455595E-3</v>
      </c>
      <c r="O40" s="91">
        <f>L40/'סכום נכסי הקרן'!$C$42</f>
        <v>3.6224046408443072E-4</v>
      </c>
    </row>
    <row r="41" spans="2:15">
      <c r="B41" s="86" t="s">
        <v>1205</v>
      </c>
      <c r="C41" s="87" t="s">
        <v>1206</v>
      </c>
      <c r="D41" s="88" t="s">
        <v>120</v>
      </c>
      <c r="E41" s="88" t="s">
        <v>28</v>
      </c>
      <c r="F41" s="87" t="s">
        <v>1207</v>
      </c>
      <c r="G41" s="88" t="s">
        <v>127</v>
      </c>
      <c r="H41" s="88" t="s">
        <v>133</v>
      </c>
      <c r="I41" s="90">
        <v>7644.2692960000013</v>
      </c>
      <c r="J41" s="102">
        <v>1147</v>
      </c>
      <c r="K41" s="90"/>
      <c r="L41" s="90">
        <v>87.679768835000004</v>
      </c>
      <c r="M41" s="91">
        <v>6.5123305702433069E-6</v>
      </c>
      <c r="N41" s="91">
        <f t="shared" si="0"/>
        <v>8.0309477217489003E-3</v>
      </c>
      <c r="O41" s="91">
        <f>L41/'סכום נכסי הקרן'!$C$42</f>
        <v>6.8298183899020016E-4</v>
      </c>
    </row>
    <row r="42" spans="2:15">
      <c r="B42" s="86" t="s">
        <v>1208</v>
      </c>
      <c r="C42" s="87" t="s">
        <v>1209</v>
      </c>
      <c r="D42" s="88" t="s">
        <v>120</v>
      </c>
      <c r="E42" s="88" t="s">
        <v>28</v>
      </c>
      <c r="F42" s="87" t="s">
        <v>1210</v>
      </c>
      <c r="G42" s="88" t="s">
        <v>157</v>
      </c>
      <c r="H42" s="88" t="s">
        <v>133</v>
      </c>
      <c r="I42" s="90">
        <v>101.66824700000001</v>
      </c>
      <c r="J42" s="102">
        <v>64510</v>
      </c>
      <c r="K42" s="90"/>
      <c r="L42" s="90">
        <v>65.586186135000005</v>
      </c>
      <c r="M42" s="91">
        <v>1.6053614248478075E-6</v>
      </c>
      <c r="N42" s="91">
        <f t="shared" si="0"/>
        <v>6.007306350342724E-3</v>
      </c>
      <c r="O42" s="91">
        <f>L42/'סכום נכסי הקרן'!$C$42</f>
        <v>5.1088380608224117E-4</v>
      </c>
    </row>
    <row r="43" spans="2:15">
      <c r="B43" s="86" t="s">
        <v>1211</v>
      </c>
      <c r="C43" s="87" t="s">
        <v>1212</v>
      </c>
      <c r="D43" s="88" t="s">
        <v>120</v>
      </c>
      <c r="E43" s="88" t="s">
        <v>28</v>
      </c>
      <c r="F43" s="87" t="s">
        <v>360</v>
      </c>
      <c r="G43" s="88" t="s">
        <v>330</v>
      </c>
      <c r="H43" s="88" t="s">
        <v>133</v>
      </c>
      <c r="I43" s="90">
        <v>933.75155600000016</v>
      </c>
      <c r="J43" s="102">
        <v>19540</v>
      </c>
      <c r="K43" s="90"/>
      <c r="L43" s="90">
        <v>182.45505400900001</v>
      </c>
      <c r="M43" s="91">
        <v>7.6995984588789772E-6</v>
      </c>
      <c r="N43" s="91">
        <f t="shared" si="0"/>
        <v>1.6711802731512654E-2</v>
      </c>
      <c r="O43" s="91">
        <f>L43/'סכום נכסי הקרן'!$C$42</f>
        <v>1.4212342251338135E-3</v>
      </c>
    </row>
    <row r="44" spans="2:15">
      <c r="B44" s="86" t="s">
        <v>1213</v>
      </c>
      <c r="C44" s="87" t="s">
        <v>1214</v>
      </c>
      <c r="D44" s="88" t="s">
        <v>120</v>
      </c>
      <c r="E44" s="88" t="s">
        <v>28</v>
      </c>
      <c r="F44" s="87" t="s">
        <v>333</v>
      </c>
      <c r="G44" s="88" t="s">
        <v>313</v>
      </c>
      <c r="H44" s="88" t="s">
        <v>133</v>
      </c>
      <c r="I44" s="90">
        <v>13681.520478000002</v>
      </c>
      <c r="J44" s="102">
        <v>3389</v>
      </c>
      <c r="K44" s="90"/>
      <c r="L44" s="90">
        <v>463.66672900300011</v>
      </c>
      <c r="M44" s="91">
        <v>1.0230954811306832E-5</v>
      </c>
      <c r="N44" s="91">
        <f t="shared" si="0"/>
        <v>4.2469127261783896E-2</v>
      </c>
      <c r="O44" s="91">
        <f>L44/'סכום נכסי הקרן'!$C$42</f>
        <v>3.6117334644092847E-3</v>
      </c>
    </row>
    <row r="45" spans="2:15">
      <c r="B45" s="86" t="s">
        <v>1215</v>
      </c>
      <c r="C45" s="87" t="s">
        <v>1216</v>
      </c>
      <c r="D45" s="88" t="s">
        <v>120</v>
      </c>
      <c r="E45" s="88" t="s">
        <v>28</v>
      </c>
      <c r="F45" s="87" t="s">
        <v>1217</v>
      </c>
      <c r="G45" s="88" t="s">
        <v>1218</v>
      </c>
      <c r="H45" s="88" t="s">
        <v>133</v>
      </c>
      <c r="I45" s="90">
        <v>1307.5495750000002</v>
      </c>
      <c r="J45" s="102">
        <v>8007</v>
      </c>
      <c r="K45" s="90"/>
      <c r="L45" s="90">
        <v>104.69549446800004</v>
      </c>
      <c r="M45" s="91">
        <v>1.1220527848023916E-5</v>
      </c>
      <c r="N45" s="91">
        <f t="shared" si="0"/>
        <v>9.5894874490080467E-3</v>
      </c>
      <c r="O45" s="91">
        <f>L45/'סכום נכסי הקרן'!$C$42</f>
        <v>8.1552588807920739E-4</v>
      </c>
    </row>
    <row r="46" spans="2:15">
      <c r="B46" s="86" t="s">
        <v>1219</v>
      </c>
      <c r="C46" s="87" t="s">
        <v>1220</v>
      </c>
      <c r="D46" s="88" t="s">
        <v>120</v>
      </c>
      <c r="E46" s="88" t="s">
        <v>28</v>
      </c>
      <c r="F46" s="87" t="s">
        <v>1221</v>
      </c>
      <c r="G46" s="88" t="s">
        <v>637</v>
      </c>
      <c r="H46" s="88" t="s">
        <v>133</v>
      </c>
      <c r="I46" s="90">
        <v>8160.0133060000007</v>
      </c>
      <c r="J46" s="102">
        <v>1022</v>
      </c>
      <c r="K46" s="90"/>
      <c r="L46" s="90">
        <v>83.395335989000017</v>
      </c>
      <c r="M46" s="91">
        <v>1.4919728482959456E-5</v>
      </c>
      <c r="N46" s="91">
        <f t="shared" si="0"/>
        <v>7.6385190388183997E-3</v>
      </c>
      <c r="O46" s="91">
        <f>L46/'סכום נכסי הקרן'!$C$42</f>
        <v>6.496082356713122E-4</v>
      </c>
    </row>
    <row r="47" spans="2:15">
      <c r="B47" s="86" t="s">
        <v>1222</v>
      </c>
      <c r="C47" s="87" t="s">
        <v>1223</v>
      </c>
      <c r="D47" s="88" t="s">
        <v>120</v>
      </c>
      <c r="E47" s="88" t="s">
        <v>28</v>
      </c>
      <c r="F47" s="87" t="s">
        <v>824</v>
      </c>
      <c r="G47" s="88" t="s">
        <v>825</v>
      </c>
      <c r="H47" s="88" t="s">
        <v>133</v>
      </c>
      <c r="I47" s="90">
        <v>5710.0993310000013</v>
      </c>
      <c r="J47" s="102">
        <v>2562</v>
      </c>
      <c r="K47" s="90"/>
      <c r="L47" s="90">
        <v>146.29274485600004</v>
      </c>
      <c r="M47" s="91">
        <v>1.5982831197107427E-5</v>
      </c>
      <c r="N47" s="91">
        <f t="shared" si="0"/>
        <v>1.3399549310179093E-2</v>
      </c>
      <c r="O47" s="91">
        <f>L47/'סכום נכסי הקרן'!$C$42</f>
        <v>1.1395478026487551E-3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102"/>
      <c r="K48" s="87"/>
      <c r="L48" s="87"/>
      <c r="M48" s="87"/>
      <c r="N48" s="91"/>
      <c r="O48" s="87"/>
    </row>
    <row r="49" spans="2:15">
      <c r="B49" s="85" t="s">
        <v>1224</v>
      </c>
      <c r="C49" s="80"/>
      <c r="D49" s="81"/>
      <c r="E49" s="81"/>
      <c r="F49" s="80"/>
      <c r="G49" s="81"/>
      <c r="H49" s="81"/>
      <c r="I49" s="83"/>
      <c r="J49" s="100"/>
      <c r="K49" s="83"/>
      <c r="L49" s="83">
        <v>2530.8285679799997</v>
      </c>
      <c r="M49" s="84"/>
      <c r="N49" s="84">
        <f t="shared" ref="N49:N80" si="1">IFERROR(L49/$L$11,0)</f>
        <v>0.23180891318731098</v>
      </c>
      <c r="O49" s="84">
        <f>L49/'סכום נכסי הקרן'!$C$42</f>
        <v>1.9713897202223558E-2</v>
      </c>
    </row>
    <row r="50" spans="2:15">
      <c r="B50" s="86" t="s">
        <v>1225</v>
      </c>
      <c r="C50" s="87" t="s">
        <v>1226</v>
      </c>
      <c r="D50" s="88" t="s">
        <v>120</v>
      </c>
      <c r="E50" s="88" t="s">
        <v>28</v>
      </c>
      <c r="F50" s="87" t="s">
        <v>1227</v>
      </c>
      <c r="G50" s="88" t="s">
        <v>637</v>
      </c>
      <c r="H50" s="88" t="s">
        <v>133</v>
      </c>
      <c r="I50" s="90">
        <v>1357.8656000000003</v>
      </c>
      <c r="J50" s="102">
        <v>887.7</v>
      </c>
      <c r="K50" s="90"/>
      <c r="L50" s="90">
        <v>12.053772931000001</v>
      </c>
      <c r="M50" s="91">
        <v>5.0886499836465043E-6</v>
      </c>
      <c r="N50" s="91">
        <f t="shared" si="1"/>
        <v>1.104054236740313E-3</v>
      </c>
      <c r="O50" s="91">
        <f>L50/'סכום נכסי הקרן'!$C$42</f>
        <v>9.3892902690893308E-5</v>
      </c>
    </row>
    <row r="51" spans="2:15">
      <c r="B51" s="86" t="s">
        <v>1228</v>
      </c>
      <c r="C51" s="87" t="s">
        <v>1229</v>
      </c>
      <c r="D51" s="88" t="s">
        <v>120</v>
      </c>
      <c r="E51" s="88" t="s">
        <v>28</v>
      </c>
      <c r="F51" s="87" t="s">
        <v>832</v>
      </c>
      <c r="G51" s="88" t="s">
        <v>637</v>
      </c>
      <c r="H51" s="88" t="s">
        <v>133</v>
      </c>
      <c r="I51" s="90">
        <v>3345.1158310000005</v>
      </c>
      <c r="J51" s="102">
        <v>1369</v>
      </c>
      <c r="K51" s="90"/>
      <c r="L51" s="90">
        <v>45.794635726999999</v>
      </c>
      <c r="M51" s="91">
        <v>1.5854989753670719E-5</v>
      </c>
      <c r="N51" s="91">
        <f t="shared" si="1"/>
        <v>4.1945175078206103E-3</v>
      </c>
      <c r="O51" s="91">
        <f>L51/'סכום נכסי הקרן'!$C$42</f>
        <v>3.567174610550258E-4</v>
      </c>
    </row>
    <row r="52" spans="2:15">
      <c r="B52" s="86" t="s">
        <v>1230</v>
      </c>
      <c r="C52" s="87" t="s">
        <v>1231</v>
      </c>
      <c r="D52" s="88" t="s">
        <v>120</v>
      </c>
      <c r="E52" s="88" t="s">
        <v>28</v>
      </c>
      <c r="F52" s="87" t="s">
        <v>1232</v>
      </c>
      <c r="G52" s="88" t="s">
        <v>405</v>
      </c>
      <c r="H52" s="88" t="s">
        <v>133</v>
      </c>
      <c r="I52" s="90">
        <v>123.56674000000001</v>
      </c>
      <c r="J52" s="102">
        <v>8921</v>
      </c>
      <c r="K52" s="90"/>
      <c r="L52" s="90">
        <v>11.023388831000002</v>
      </c>
      <c r="M52" s="91">
        <v>8.4202707027973522E-6</v>
      </c>
      <c r="N52" s="91">
        <f t="shared" si="1"/>
        <v>1.0096771535160918E-3</v>
      </c>
      <c r="O52" s="91">
        <f>L52/'סכום נכסי הקרן'!$C$42</f>
        <v>8.5866722457587943E-5</v>
      </c>
    </row>
    <row r="53" spans="2:15">
      <c r="B53" s="86" t="s">
        <v>1233</v>
      </c>
      <c r="C53" s="87" t="s">
        <v>1234</v>
      </c>
      <c r="D53" s="88" t="s">
        <v>120</v>
      </c>
      <c r="E53" s="88" t="s">
        <v>28</v>
      </c>
      <c r="F53" s="87" t="s">
        <v>1235</v>
      </c>
      <c r="G53" s="88" t="s">
        <v>825</v>
      </c>
      <c r="H53" s="88" t="s">
        <v>133</v>
      </c>
      <c r="I53" s="90">
        <v>3234.5277580000006</v>
      </c>
      <c r="J53" s="102">
        <v>1178</v>
      </c>
      <c r="K53" s="90"/>
      <c r="L53" s="90">
        <v>38.102736985000007</v>
      </c>
      <c r="M53" s="91">
        <v>2.5855533706993289E-5</v>
      </c>
      <c r="N53" s="91">
        <f t="shared" si="1"/>
        <v>3.4899851225421328E-3</v>
      </c>
      <c r="O53" s="91">
        <f>L53/'סכום נכסי הקרן'!$C$42</f>
        <v>2.968013912713142E-4</v>
      </c>
    </row>
    <row r="54" spans="2:15">
      <c r="B54" s="86" t="s">
        <v>1236</v>
      </c>
      <c r="C54" s="87" t="s">
        <v>1237</v>
      </c>
      <c r="D54" s="88" t="s">
        <v>120</v>
      </c>
      <c r="E54" s="88" t="s">
        <v>28</v>
      </c>
      <c r="F54" s="87" t="s">
        <v>1238</v>
      </c>
      <c r="G54" s="88" t="s">
        <v>130</v>
      </c>
      <c r="H54" s="88" t="s">
        <v>133</v>
      </c>
      <c r="I54" s="90">
        <v>485.96070000000009</v>
      </c>
      <c r="J54" s="102">
        <v>566.6</v>
      </c>
      <c r="K54" s="90"/>
      <c r="L54" s="90">
        <v>2.7534533270000003</v>
      </c>
      <c r="M54" s="91">
        <v>2.4604503653585819E-6</v>
      </c>
      <c r="N54" s="91">
        <f t="shared" si="1"/>
        <v>2.5220002307517009E-4</v>
      </c>
      <c r="O54" s="91">
        <f>L54/'סכום נכסי הקרן'!$C$42</f>
        <v>2.1448033472659701E-5</v>
      </c>
    </row>
    <row r="55" spans="2:15">
      <c r="B55" s="86" t="s">
        <v>1239</v>
      </c>
      <c r="C55" s="87" t="s">
        <v>1240</v>
      </c>
      <c r="D55" s="88" t="s">
        <v>120</v>
      </c>
      <c r="E55" s="88" t="s">
        <v>28</v>
      </c>
      <c r="F55" s="87" t="s">
        <v>1241</v>
      </c>
      <c r="G55" s="88" t="s">
        <v>624</v>
      </c>
      <c r="H55" s="88" t="s">
        <v>133</v>
      </c>
      <c r="I55" s="90">
        <v>245.23586200000003</v>
      </c>
      <c r="J55" s="102">
        <v>3661</v>
      </c>
      <c r="K55" s="90"/>
      <c r="L55" s="90">
        <v>8.9780849020000026</v>
      </c>
      <c r="M55" s="91">
        <v>4.3195204455261399E-6</v>
      </c>
      <c r="N55" s="91">
        <f t="shared" si="1"/>
        <v>8.2233942273583229E-4</v>
      </c>
      <c r="O55" s="91">
        <f>L55/'סכום נכסי הקרן'!$C$42</f>
        <v>6.9934820979254155E-5</v>
      </c>
    </row>
    <row r="56" spans="2:15">
      <c r="B56" s="86" t="s">
        <v>1242</v>
      </c>
      <c r="C56" s="87" t="s">
        <v>1243</v>
      </c>
      <c r="D56" s="88" t="s">
        <v>120</v>
      </c>
      <c r="E56" s="88" t="s">
        <v>28</v>
      </c>
      <c r="F56" s="87" t="s">
        <v>1244</v>
      </c>
      <c r="G56" s="88" t="s">
        <v>724</v>
      </c>
      <c r="H56" s="88" t="s">
        <v>133</v>
      </c>
      <c r="I56" s="90">
        <v>297.28915500000005</v>
      </c>
      <c r="J56" s="102">
        <v>8131</v>
      </c>
      <c r="K56" s="90"/>
      <c r="L56" s="90">
        <v>24.172581165000004</v>
      </c>
      <c r="M56" s="91">
        <v>1.382109242589523E-5</v>
      </c>
      <c r="N56" s="91">
        <f t="shared" si="1"/>
        <v>2.2140653221972783E-3</v>
      </c>
      <c r="O56" s="91">
        <f>L56/'סכום נכסי הקרן'!$C$42</f>
        <v>1.8829239808193179E-4</v>
      </c>
    </row>
    <row r="57" spans="2:15">
      <c r="B57" s="86" t="s">
        <v>1245</v>
      </c>
      <c r="C57" s="87" t="s">
        <v>1246</v>
      </c>
      <c r="D57" s="88" t="s">
        <v>120</v>
      </c>
      <c r="E57" s="88" t="s">
        <v>28</v>
      </c>
      <c r="F57" s="87" t="s">
        <v>850</v>
      </c>
      <c r="G57" s="88" t="s">
        <v>637</v>
      </c>
      <c r="H57" s="88" t="s">
        <v>133</v>
      </c>
      <c r="I57" s="90">
        <v>306.38103500000005</v>
      </c>
      <c r="J57" s="102">
        <v>19810</v>
      </c>
      <c r="K57" s="90"/>
      <c r="L57" s="90">
        <v>60.694082984000005</v>
      </c>
      <c r="M57" s="91">
        <v>2.4232227044712811E-5</v>
      </c>
      <c r="N57" s="91">
        <f t="shared" si="1"/>
        <v>5.5592186651548386E-3</v>
      </c>
      <c r="O57" s="91">
        <f>L57/'סכום נכסי הקרן'!$C$42</f>
        <v>4.7277675298442335E-4</v>
      </c>
    </row>
    <row r="58" spans="2:15">
      <c r="B58" s="86" t="s">
        <v>1247</v>
      </c>
      <c r="C58" s="87" t="s">
        <v>1248</v>
      </c>
      <c r="D58" s="88" t="s">
        <v>120</v>
      </c>
      <c r="E58" s="88" t="s">
        <v>28</v>
      </c>
      <c r="F58" s="87" t="s">
        <v>1249</v>
      </c>
      <c r="G58" s="88" t="s">
        <v>572</v>
      </c>
      <c r="H58" s="88" t="s">
        <v>133</v>
      </c>
      <c r="I58" s="90">
        <v>231.09429100000006</v>
      </c>
      <c r="J58" s="102">
        <v>12130</v>
      </c>
      <c r="K58" s="90"/>
      <c r="L58" s="90">
        <v>28.031737440000004</v>
      </c>
      <c r="M58" s="91">
        <v>6.3607953442121693E-6</v>
      </c>
      <c r="N58" s="91">
        <f t="shared" si="1"/>
        <v>2.5675411890521251E-3</v>
      </c>
      <c r="O58" s="91">
        <f>L58/'סכום נכסי הקרן'!$C$42</f>
        <v>2.1835330819461833E-4</v>
      </c>
    </row>
    <row r="59" spans="2:15">
      <c r="B59" s="86" t="s">
        <v>1250</v>
      </c>
      <c r="C59" s="87" t="s">
        <v>1251</v>
      </c>
      <c r="D59" s="88" t="s">
        <v>120</v>
      </c>
      <c r="E59" s="88" t="s">
        <v>28</v>
      </c>
      <c r="F59" s="87" t="s">
        <v>867</v>
      </c>
      <c r="G59" s="88" t="s">
        <v>637</v>
      </c>
      <c r="H59" s="88" t="s">
        <v>133</v>
      </c>
      <c r="I59" s="90">
        <v>149.62321000000003</v>
      </c>
      <c r="J59" s="102">
        <v>3816</v>
      </c>
      <c r="K59" s="90"/>
      <c r="L59" s="90">
        <v>5.7096217110000005</v>
      </c>
      <c r="M59" s="91">
        <v>2.5976211148281196E-6</v>
      </c>
      <c r="N59" s="91">
        <f t="shared" si="1"/>
        <v>5.2296754520752848E-4</v>
      </c>
      <c r="O59" s="91">
        <f>L59/'סכום נכסי הקרן'!$C$42</f>
        <v>4.4475116528369816E-5</v>
      </c>
    </row>
    <row r="60" spans="2:15">
      <c r="B60" s="86" t="s">
        <v>1252</v>
      </c>
      <c r="C60" s="87" t="s">
        <v>1253</v>
      </c>
      <c r="D60" s="88" t="s">
        <v>120</v>
      </c>
      <c r="E60" s="88" t="s">
        <v>28</v>
      </c>
      <c r="F60" s="87" t="s">
        <v>1254</v>
      </c>
      <c r="G60" s="88" t="s">
        <v>624</v>
      </c>
      <c r="H60" s="88" t="s">
        <v>133</v>
      </c>
      <c r="I60" s="90">
        <v>43.55135700000001</v>
      </c>
      <c r="J60" s="102">
        <v>5580</v>
      </c>
      <c r="K60" s="90"/>
      <c r="L60" s="90">
        <v>2.4301657109999999</v>
      </c>
      <c r="M60" s="91">
        <v>2.4059484129908553E-6</v>
      </c>
      <c r="N60" s="91">
        <f t="shared" si="1"/>
        <v>2.2258879145718204E-4</v>
      </c>
      <c r="O60" s="91">
        <f>L60/'סכום נכסי הקרן'!$C$42</f>
        <v>1.8929783556719011E-5</v>
      </c>
    </row>
    <row r="61" spans="2:15">
      <c r="B61" s="86" t="s">
        <v>1255</v>
      </c>
      <c r="C61" s="87" t="s">
        <v>1256</v>
      </c>
      <c r="D61" s="88" t="s">
        <v>120</v>
      </c>
      <c r="E61" s="88" t="s">
        <v>28</v>
      </c>
      <c r="F61" s="87" t="s">
        <v>1257</v>
      </c>
      <c r="G61" s="88" t="s">
        <v>341</v>
      </c>
      <c r="H61" s="88" t="s">
        <v>133</v>
      </c>
      <c r="I61" s="90">
        <v>244.48709600000007</v>
      </c>
      <c r="J61" s="102">
        <v>10550</v>
      </c>
      <c r="K61" s="90"/>
      <c r="L61" s="90">
        <v>25.793388622000002</v>
      </c>
      <c r="M61" s="91">
        <v>1.9568653380677304E-5</v>
      </c>
      <c r="N61" s="91">
        <f t="shared" si="1"/>
        <v>2.3625216893517474E-3</v>
      </c>
      <c r="O61" s="91">
        <f>L61/'סכום נכסי הקרן'!$C$42</f>
        <v>2.0091768293771259E-4</v>
      </c>
    </row>
    <row r="62" spans="2:15">
      <c r="B62" s="86" t="s">
        <v>1258</v>
      </c>
      <c r="C62" s="87" t="s">
        <v>1259</v>
      </c>
      <c r="D62" s="88" t="s">
        <v>120</v>
      </c>
      <c r="E62" s="88" t="s">
        <v>28</v>
      </c>
      <c r="F62" s="87" t="s">
        <v>792</v>
      </c>
      <c r="G62" s="88" t="s">
        <v>341</v>
      </c>
      <c r="H62" s="88" t="s">
        <v>133</v>
      </c>
      <c r="I62" s="90">
        <v>22356.569951000005</v>
      </c>
      <c r="J62" s="102">
        <v>125.9</v>
      </c>
      <c r="K62" s="90"/>
      <c r="L62" s="90">
        <v>28.146921569000003</v>
      </c>
      <c r="M62" s="91">
        <v>7.0877367345049261E-6</v>
      </c>
      <c r="N62" s="91">
        <f t="shared" si="1"/>
        <v>2.5780913733268458E-3</v>
      </c>
      <c r="O62" s="91">
        <f>L62/'סכום נכסי הקרן'!$C$42</f>
        <v>2.1925053533483748E-4</v>
      </c>
    </row>
    <row r="63" spans="2:15">
      <c r="B63" s="86" t="s">
        <v>1260</v>
      </c>
      <c r="C63" s="87" t="s">
        <v>1261</v>
      </c>
      <c r="D63" s="88" t="s">
        <v>120</v>
      </c>
      <c r="E63" s="88" t="s">
        <v>28</v>
      </c>
      <c r="F63" s="87" t="s">
        <v>643</v>
      </c>
      <c r="G63" s="88" t="s">
        <v>624</v>
      </c>
      <c r="H63" s="88" t="s">
        <v>133</v>
      </c>
      <c r="I63" s="90">
        <v>3047.4667380000005</v>
      </c>
      <c r="J63" s="102">
        <v>1167</v>
      </c>
      <c r="K63" s="90"/>
      <c r="L63" s="90">
        <v>35.563936829000006</v>
      </c>
      <c r="M63" s="91">
        <v>1.7068793944222665E-5</v>
      </c>
      <c r="N63" s="91">
        <f t="shared" si="1"/>
        <v>3.2574460590875645E-3</v>
      </c>
      <c r="O63" s="91">
        <f>L63/'סכום נכסי הקרן'!$C$42</f>
        <v>2.7702539935878391E-4</v>
      </c>
    </row>
    <row r="64" spans="2:15">
      <c r="B64" s="86" t="s">
        <v>1262</v>
      </c>
      <c r="C64" s="87" t="s">
        <v>1263</v>
      </c>
      <c r="D64" s="88" t="s">
        <v>120</v>
      </c>
      <c r="E64" s="88" t="s">
        <v>28</v>
      </c>
      <c r="F64" s="87" t="s">
        <v>583</v>
      </c>
      <c r="G64" s="88" t="s">
        <v>572</v>
      </c>
      <c r="H64" s="88" t="s">
        <v>133</v>
      </c>
      <c r="I64" s="90">
        <v>38068.660712000004</v>
      </c>
      <c r="J64" s="102">
        <v>58.3</v>
      </c>
      <c r="K64" s="90"/>
      <c r="L64" s="90">
        <v>22.194029196000002</v>
      </c>
      <c r="M64" s="91">
        <v>3.009485899034829E-5</v>
      </c>
      <c r="N64" s="91">
        <f t="shared" si="1"/>
        <v>2.0328416757514913E-3</v>
      </c>
      <c r="O64" s="91">
        <f>L64/'סכום נכסי הקרן'!$C$42</f>
        <v>1.7288046120891981E-4</v>
      </c>
    </row>
    <row r="65" spans="2:15">
      <c r="B65" s="86" t="s">
        <v>1264</v>
      </c>
      <c r="C65" s="87" t="s">
        <v>1265</v>
      </c>
      <c r="D65" s="88" t="s">
        <v>120</v>
      </c>
      <c r="E65" s="88" t="s">
        <v>28</v>
      </c>
      <c r="F65" s="87" t="s">
        <v>1266</v>
      </c>
      <c r="G65" s="88" t="s">
        <v>691</v>
      </c>
      <c r="H65" s="88" t="s">
        <v>133</v>
      </c>
      <c r="I65" s="90">
        <v>2181.2488700000004</v>
      </c>
      <c r="J65" s="102">
        <v>794.8</v>
      </c>
      <c r="K65" s="90"/>
      <c r="L65" s="90">
        <v>17.336566019000006</v>
      </c>
      <c r="M65" s="91">
        <v>1.2273315791152528E-5</v>
      </c>
      <c r="N65" s="91">
        <f t="shared" si="1"/>
        <v>1.5879268070978314E-3</v>
      </c>
      <c r="O65" s="91">
        <f>L65/'סכום נכסי הקרן'!$C$42</f>
        <v>1.3504323629905744E-4</v>
      </c>
    </row>
    <row r="66" spans="2:15">
      <c r="B66" s="86" t="s">
        <v>1267</v>
      </c>
      <c r="C66" s="87" t="s">
        <v>1268</v>
      </c>
      <c r="D66" s="88" t="s">
        <v>120</v>
      </c>
      <c r="E66" s="88" t="s">
        <v>28</v>
      </c>
      <c r="F66" s="87" t="s">
        <v>1269</v>
      </c>
      <c r="G66" s="88" t="s">
        <v>128</v>
      </c>
      <c r="H66" s="88" t="s">
        <v>133</v>
      </c>
      <c r="I66" s="90">
        <v>93.28585200000002</v>
      </c>
      <c r="J66" s="102">
        <v>3186</v>
      </c>
      <c r="K66" s="90"/>
      <c r="L66" s="90">
        <v>2.9720872340000004</v>
      </c>
      <c r="M66" s="91">
        <v>3.3999877683928426E-6</v>
      </c>
      <c r="N66" s="91">
        <f t="shared" si="1"/>
        <v>2.7222559454563019E-4</v>
      </c>
      <c r="O66" s="91">
        <f>L66/'סכום נכסי הקרן'!$C$42</f>
        <v>2.3151082988557442E-5</v>
      </c>
    </row>
    <row r="67" spans="2:15">
      <c r="B67" s="86" t="s">
        <v>1270</v>
      </c>
      <c r="C67" s="87" t="s">
        <v>1271</v>
      </c>
      <c r="D67" s="88" t="s">
        <v>120</v>
      </c>
      <c r="E67" s="88" t="s">
        <v>28</v>
      </c>
      <c r="F67" s="87" t="s">
        <v>1272</v>
      </c>
      <c r="G67" s="88" t="s">
        <v>154</v>
      </c>
      <c r="H67" s="88" t="s">
        <v>133</v>
      </c>
      <c r="I67" s="90">
        <v>217.59020300000003</v>
      </c>
      <c r="J67" s="102">
        <v>14760</v>
      </c>
      <c r="K67" s="90"/>
      <c r="L67" s="90">
        <v>32.116313988000009</v>
      </c>
      <c r="M67" s="91">
        <v>8.4604299810545495E-6</v>
      </c>
      <c r="N67" s="91">
        <f t="shared" si="1"/>
        <v>2.9416642183247035E-3</v>
      </c>
      <c r="O67" s="91">
        <f>L67/'סכום נכסי הקרן'!$C$42</f>
        <v>2.5017013024280441E-4</v>
      </c>
    </row>
    <row r="68" spans="2:15">
      <c r="B68" s="86" t="s">
        <v>1273</v>
      </c>
      <c r="C68" s="87" t="s">
        <v>1274</v>
      </c>
      <c r="D68" s="88" t="s">
        <v>120</v>
      </c>
      <c r="E68" s="88" t="s">
        <v>28</v>
      </c>
      <c r="F68" s="87" t="s">
        <v>797</v>
      </c>
      <c r="G68" s="88" t="s">
        <v>637</v>
      </c>
      <c r="H68" s="88" t="s">
        <v>133</v>
      </c>
      <c r="I68" s="90">
        <v>236.49096500000005</v>
      </c>
      <c r="J68" s="102">
        <v>24790</v>
      </c>
      <c r="K68" s="90"/>
      <c r="L68" s="90">
        <v>58.62611019700001</v>
      </c>
      <c r="M68" s="91">
        <v>1.2641254849362604E-5</v>
      </c>
      <c r="N68" s="91">
        <f t="shared" si="1"/>
        <v>5.3698046011915806E-3</v>
      </c>
      <c r="O68" s="91">
        <f>L68/'סכום נכסי הקרן'!$C$42</f>
        <v>4.5666827236439745E-4</v>
      </c>
    </row>
    <row r="69" spans="2:15">
      <c r="B69" s="86" t="s">
        <v>1275</v>
      </c>
      <c r="C69" s="87" t="s">
        <v>1276</v>
      </c>
      <c r="D69" s="88" t="s">
        <v>120</v>
      </c>
      <c r="E69" s="88" t="s">
        <v>28</v>
      </c>
      <c r="F69" s="87" t="s">
        <v>1277</v>
      </c>
      <c r="G69" s="88" t="s">
        <v>129</v>
      </c>
      <c r="H69" s="88" t="s">
        <v>133</v>
      </c>
      <c r="I69" s="90">
        <v>134.71627100000003</v>
      </c>
      <c r="J69" s="102">
        <v>31220</v>
      </c>
      <c r="K69" s="90"/>
      <c r="L69" s="90">
        <v>42.058419786000002</v>
      </c>
      <c r="M69" s="91">
        <v>2.3167741706924432E-5</v>
      </c>
      <c r="N69" s="91">
        <f t="shared" si="1"/>
        <v>3.8523022476982739E-3</v>
      </c>
      <c r="O69" s="91">
        <f>L69/'סכום נכסי הקרן'!$C$42</f>
        <v>3.2761419506614395E-4</v>
      </c>
    </row>
    <row r="70" spans="2:15">
      <c r="B70" s="86" t="s">
        <v>1278</v>
      </c>
      <c r="C70" s="87" t="s">
        <v>1279</v>
      </c>
      <c r="D70" s="88" t="s">
        <v>120</v>
      </c>
      <c r="E70" s="88" t="s">
        <v>28</v>
      </c>
      <c r="F70" s="87" t="s">
        <v>1280</v>
      </c>
      <c r="G70" s="88" t="s">
        <v>637</v>
      </c>
      <c r="H70" s="88" t="s">
        <v>133</v>
      </c>
      <c r="I70" s="90">
        <v>180.51853200000002</v>
      </c>
      <c r="J70" s="102">
        <v>9978</v>
      </c>
      <c r="K70" s="90"/>
      <c r="L70" s="90">
        <v>18.012139171000001</v>
      </c>
      <c r="M70" s="91">
        <v>5.768981107264134E-6</v>
      </c>
      <c r="N70" s="91">
        <f t="shared" si="1"/>
        <v>1.6498053081251212E-3</v>
      </c>
      <c r="O70" s="91">
        <f>L70/'סכום נכסי הקרן'!$C$42</f>
        <v>1.4030561552126608E-4</v>
      </c>
    </row>
    <row r="71" spans="2:15">
      <c r="B71" s="86" t="s">
        <v>1281</v>
      </c>
      <c r="C71" s="87" t="s">
        <v>1282</v>
      </c>
      <c r="D71" s="88" t="s">
        <v>120</v>
      </c>
      <c r="E71" s="88" t="s">
        <v>28</v>
      </c>
      <c r="F71" s="87" t="s">
        <v>646</v>
      </c>
      <c r="G71" s="88" t="s">
        <v>330</v>
      </c>
      <c r="H71" s="88" t="s">
        <v>133</v>
      </c>
      <c r="I71" s="90">
        <v>262.51154900000006</v>
      </c>
      <c r="J71" s="102">
        <v>3380</v>
      </c>
      <c r="K71" s="90"/>
      <c r="L71" s="90">
        <v>8.8728903700000004</v>
      </c>
      <c r="M71" s="91">
        <v>7.0588337996619558E-6</v>
      </c>
      <c r="N71" s="91">
        <f t="shared" si="1"/>
        <v>8.1270422640341872E-4</v>
      </c>
      <c r="O71" s="91">
        <f>L71/'סכום נכסי הקרן'!$C$42</f>
        <v>6.911540783672776E-5</v>
      </c>
    </row>
    <row r="72" spans="2:15">
      <c r="B72" s="86" t="s">
        <v>1283</v>
      </c>
      <c r="C72" s="87" t="s">
        <v>1284</v>
      </c>
      <c r="D72" s="88" t="s">
        <v>120</v>
      </c>
      <c r="E72" s="88" t="s">
        <v>28</v>
      </c>
      <c r="F72" s="87" t="s">
        <v>1285</v>
      </c>
      <c r="G72" s="88" t="s">
        <v>1286</v>
      </c>
      <c r="H72" s="88" t="s">
        <v>133</v>
      </c>
      <c r="I72" s="90">
        <v>2066.3210650000005</v>
      </c>
      <c r="J72" s="102">
        <v>4801</v>
      </c>
      <c r="K72" s="90"/>
      <c r="L72" s="90">
        <v>99.204074349000038</v>
      </c>
      <c r="M72" s="91">
        <v>2.8891622843095193E-5</v>
      </c>
      <c r="N72" s="91">
        <f t="shared" si="1"/>
        <v>9.0865058777764782E-3</v>
      </c>
      <c r="O72" s="91">
        <f>L72/'סכום נכסי הקרן'!$C$42</f>
        <v>7.7275045354766394E-4</v>
      </c>
    </row>
    <row r="73" spans="2:15">
      <c r="B73" s="86" t="s">
        <v>1287</v>
      </c>
      <c r="C73" s="87" t="s">
        <v>1288</v>
      </c>
      <c r="D73" s="88" t="s">
        <v>120</v>
      </c>
      <c r="E73" s="88" t="s">
        <v>28</v>
      </c>
      <c r="F73" s="87" t="s">
        <v>1289</v>
      </c>
      <c r="G73" s="88" t="s">
        <v>155</v>
      </c>
      <c r="H73" s="88" t="s">
        <v>133</v>
      </c>
      <c r="I73" s="90">
        <v>998.87042500000007</v>
      </c>
      <c r="J73" s="102">
        <v>2246</v>
      </c>
      <c r="K73" s="90"/>
      <c r="L73" s="90">
        <v>22.434629755000007</v>
      </c>
      <c r="M73" s="91">
        <v>6.880916831989682E-6</v>
      </c>
      <c r="N73" s="91">
        <f t="shared" si="1"/>
        <v>2.0548792624927245E-3</v>
      </c>
      <c r="O73" s="91">
        <f>L73/'סכום נכסי הקרן'!$C$42</f>
        <v>1.7475462003063307E-4</v>
      </c>
    </row>
    <row r="74" spans="2:15">
      <c r="B74" s="86" t="s">
        <v>1290</v>
      </c>
      <c r="C74" s="87" t="s">
        <v>1291</v>
      </c>
      <c r="D74" s="88" t="s">
        <v>120</v>
      </c>
      <c r="E74" s="88" t="s">
        <v>28</v>
      </c>
      <c r="F74" s="87" t="s">
        <v>1292</v>
      </c>
      <c r="G74" s="88" t="s">
        <v>1286</v>
      </c>
      <c r="H74" s="88" t="s">
        <v>133</v>
      </c>
      <c r="I74" s="90">
        <v>503.53390600000006</v>
      </c>
      <c r="J74" s="102">
        <v>19750</v>
      </c>
      <c r="K74" s="90"/>
      <c r="L74" s="90">
        <v>99.447946392000006</v>
      </c>
      <c r="M74" s="91">
        <v>2.1957048712629582E-5</v>
      </c>
      <c r="N74" s="91">
        <f t="shared" si="1"/>
        <v>9.1088431130834559E-3</v>
      </c>
      <c r="O74" s="91">
        <f>L74/'סכום נכסי הקרן'!$C$42</f>
        <v>7.746500956044292E-4</v>
      </c>
    </row>
    <row r="75" spans="2:15">
      <c r="B75" s="86" t="s">
        <v>1293</v>
      </c>
      <c r="C75" s="87" t="s">
        <v>1294</v>
      </c>
      <c r="D75" s="88" t="s">
        <v>120</v>
      </c>
      <c r="E75" s="88" t="s">
        <v>28</v>
      </c>
      <c r="F75" s="87" t="s">
        <v>1295</v>
      </c>
      <c r="G75" s="88" t="s">
        <v>724</v>
      </c>
      <c r="H75" s="88" t="s">
        <v>133</v>
      </c>
      <c r="I75" s="90">
        <v>246.20455300000006</v>
      </c>
      <c r="J75" s="102">
        <v>15550</v>
      </c>
      <c r="K75" s="90"/>
      <c r="L75" s="90">
        <v>38.284808061999996</v>
      </c>
      <c r="M75" s="91">
        <v>1.6993852301168018E-5</v>
      </c>
      <c r="N75" s="91">
        <f t="shared" si="1"/>
        <v>3.506661755252936E-3</v>
      </c>
      <c r="O75" s="91">
        <f>L75/'סכום נכסי הקרן'!$C$42</f>
        <v>2.9821963450631165E-4</v>
      </c>
    </row>
    <row r="76" spans="2:15">
      <c r="B76" s="86" t="s">
        <v>1296</v>
      </c>
      <c r="C76" s="87" t="s">
        <v>1297</v>
      </c>
      <c r="D76" s="88" t="s">
        <v>120</v>
      </c>
      <c r="E76" s="88" t="s">
        <v>28</v>
      </c>
      <c r="F76" s="87" t="s">
        <v>1298</v>
      </c>
      <c r="G76" s="88" t="s">
        <v>130</v>
      </c>
      <c r="H76" s="88" t="s">
        <v>133</v>
      </c>
      <c r="I76" s="90">
        <v>1359.7252360000002</v>
      </c>
      <c r="J76" s="102">
        <v>1575</v>
      </c>
      <c r="K76" s="90"/>
      <c r="L76" s="90">
        <v>21.415672463000003</v>
      </c>
      <c r="M76" s="91">
        <v>6.7870854877075581E-6</v>
      </c>
      <c r="N76" s="91">
        <f t="shared" si="1"/>
        <v>1.9615488072294769E-3</v>
      </c>
      <c r="O76" s="91">
        <f>L76/'סכום נכסי הקרן'!$C$42</f>
        <v>1.6681744895468884E-4</v>
      </c>
    </row>
    <row r="77" spans="2:15">
      <c r="B77" s="86" t="s">
        <v>1299</v>
      </c>
      <c r="C77" s="87" t="s">
        <v>1300</v>
      </c>
      <c r="D77" s="88" t="s">
        <v>120</v>
      </c>
      <c r="E77" s="88" t="s">
        <v>28</v>
      </c>
      <c r="F77" s="87" t="s">
        <v>1301</v>
      </c>
      <c r="G77" s="88" t="s">
        <v>637</v>
      </c>
      <c r="H77" s="88" t="s">
        <v>133</v>
      </c>
      <c r="I77" s="90">
        <v>3646.3194140000005</v>
      </c>
      <c r="J77" s="102">
        <v>950.7</v>
      </c>
      <c r="K77" s="90"/>
      <c r="L77" s="90">
        <v>34.665558668000003</v>
      </c>
      <c r="M77" s="91">
        <v>1.2050593471300631E-5</v>
      </c>
      <c r="N77" s="91">
        <f t="shared" si="1"/>
        <v>3.1751599383414071E-3</v>
      </c>
      <c r="O77" s="91">
        <f>L77/'סכום נכסי הקרן'!$C$42</f>
        <v>2.7002747980834491E-4</v>
      </c>
    </row>
    <row r="78" spans="2:15">
      <c r="B78" s="86" t="s">
        <v>1302</v>
      </c>
      <c r="C78" s="87" t="s">
        <v>1303</v>
      </c>
      <c r="D78" s="88" t="s">
        <v>120</v>
      </c>
      <c r="E78" s="88" t="s">
        <v>28</v>
      </c>
      <c r="F78" s="87" t="s">
        <v>720</v>
      </c>
      <c r="G78" s="88" t="s">
        <v>127</v>
      </c>
      <c r="H78" s="88" t="s">
        <v>133</v>
      </c>
      <c r="I78" s="90">
        <v>84342.877643999993</v>
      </c>
      <c r="J78" s="102">
        <v>165.6</v>
      </c>
      <c r="K78" s="90"/>
      <c r="L78" s="90">
        <v>139.67180537900003</v>
      </c>
      <c r="M78" s="91">
        <v>3.2559072279442161E-5</v>
      </c>
      <c r="N78" s="91">
        <f t="shared" si="1"/>
        <v>1.279311045301567E-2</v>
      </c>
      <c r="O78" s="91">
        <f>L78/'סכום נכסי הקרן'!$C$42</f>
        <v>1.0879739734755286E-3</v>
      </c>
    </row>
    <row r="79" spans="2:15">
      <c r="B79" s="86" t="s">
        <v>1304</v>
      </c>
      <c r="C79" s="87" t="s">
        <v>1305</v>
      </c>
      <c r="D79" s="88" t="s">
        <v>120</v>
      </c>
      <c r="E79" s="88" t="s">
        <v>28</v>
      </c>
      <c r="F79" s="87" t="s">
        <v>408</v>
      </c>
      <c r="G79" s="88" t="s">
        <v>330</v>
      </c>
      <c r="H79" s="88" t="s">
        <v>133</v>
      </c>
      <c r="I79" s="90">
        <v>53.005739000000005</v>
      </c>
      <c r="J79" s="102">
        <v>71190</v>
      </c>
      <c r="K79" s="90"/>
      <c r="L79" s="90">
        <v>37.734785275000007</v>
      </c>
      <c r="M79" s="91">
        <v>1.0033479610674997E-5</v>
      </c>
      <c r="N79" s="91">
        <f t="shared" si="1"/>
        <v>3.4562829243452034E-3</v>
      </c>
      <c r="O79" s="91">
        <f>L79/'סכום נכסי הקרן'!$C$42</f>
        <v>2.9393523025270676E-4</v>
      </c>
    </row>
    <row r="80" spans="2:15">
      <c r="B80" s="86" t="s">
        <v>1306</v>
      </c>
      <c r="C80" s="87" t="s">
        <v>1307</v>
      </c>
      <c r="D80" s="88" t="s">
        <v>120</v>
      </c>
      <c r="E80" s="88" t="s">
        <v>28</v>
      </c>
      <c r="F80" s="87" t="s">
        <v>748</v>
      </c>
      <c r="G80" s="88" t="s">
        <v>405</v>
      </c>
      <c r="H80" s="88" t="s">
        <v>133</v>
      </c>
      <c r="I80" s="90">
        <v>670.68424700000014</v>
      </c>
      <c r="J80" s="102">
        <v>5901</v>
      </c>
      <c r="K80" s="90"/>
      <c r="L80" s="90">
        <v>39.577077391000003</v>
      </c>
      <c r="M80" s="91">
        <v>8.4863438209519842E-6</v>
      </c>
      <c r="N80" s="91">
        <f t="shared" si="1"/>
        <v>3.6250259749756029E-3</v>
      </c>
      <c r="O80" s="91">
        <f>L80/'סכום נכסי הקרן'!$C$42</f>
        <v>3.0828577056618166E-4</v>
      </c>
    </row>
    <row r="81" spans="2:15">
      <c r="B81" s="86" t="s">
        <v>1308</v>
      </c>
      <c r="C81" s="87" t="s">
        <v>1309</v>
      </c>
      <c r="D81" s="88" t="s">
        <v>120</v>
      </c>
      <c r="E81" s="88" t="s">
        <v>28</v>
      </c>
      <c r="F81" s="87" t="s">
        <v>1310</v>
      </c>
      <c r="G81" s="88" t="s">
        <v>330</v>
      </c>
      <c r="H81" s="88" t="s">
        <v>133</v>
      </c>
      <c r="I81" s="90">
        <v>1342.0801700000002</v>
      </c>
      <c r="J81" s="102">
        <v>858.7</v>
      </c>
      <c r="K81" s="90"/>
      <c r="L81" s="90">
        <v>11.524442418000003</v>
      </c>
      <c r="M81" s="91">
        <v>8.9236186862312313E-6</v>
      </c>
      <c r="N81" s="91">
        <f t="shared" ref="N81:N116" si="2">IFERROR(L81/$L$11,0)</f>
        <v>1.0555706956234417E-3</v>
      </c>
      <c r="O81" s="91">
        <f>L81/'סכום נכסי הקרן'!$C$42</f>
        <v>8.9769680971608259E-5</v>
      </c>
    </row>
    <row r="82" spans="2:15">
      <c r="B82" s="86" t="s">
        <v>1311</v>
      </c>
      <c r="C82" s="87" t="s">
        <v>1312</v>
      </c>
      <c r="D82" s="88" t="s">
        <v>120</v>
      </c>
      <c r="E82" s="88" t="s">
        <v>28</v>
      </c>
      <c r="F82" s="87" t="s">
        <v>533</v>
      </c>
      <c r="G82" s="88" t="s">
        <v>330</v>
      </c>
      <c r="H82" s="88" t="s">
        <v>133</v>
      </c>
      <c r="I82" s="90">
        <v>659.71439500000008</v>
      </c>
      <c r="J82" s="102">
        <v>6819</v>
      </c>
      <c r="K82" s="90"/>
      <c r="L82" s="90">
        <v>44.985924576000002</v>
      </c>
      <c r="M82" s="91">
        <v>1.8069789141364653E-5</v>
      </c>
      <c r="N82" s="91">
        <f t="shared" si="2"/>
        <v>4.1204443543215582E-3</v>
      </c>
      <c r="O82" s="91">
        <f>L82/'סכום נכסי הקרן'!$C$42</f>
        <v>3.5041800296497008E-4</v>
      </c>
    </row>
    <row r="83" spans="2:15">
      <c r="B83" s="86" t="s">
        <v>1313</v>
      </c>
      <c r="C83" s="87" t="s">
        <v>1314</v>
      </c>
      <c r="D83" s="88" t="s">
        <v>120</v>
      </c>
      <c r="E83" s="88" t="s">
        <v>28</v>
      </c>
      <c r="F83" s="87" t="s">
        <v>1315</v>
      </c>
      <c r="G83" s="88" t="s">
        <v>1286</v>
      </c>
      <c r="H83" s="88" t="s">
        <v>133</v>
      </c>
      <c r="I83" s="90">
        <v>1398.0259300000002</v>
      </c>
      <c r="J83" s="102">
        <v>7800</v>
      </c>
      <c r="K83" s="90"/>
      <c r="L83" s="90">
        <v>109.04602253800003</v>
      </c>
      <c r="M83" s="91">
        <v>2.2008505043191604E-5</v>
      </c>
      <c r="N83" s="91">
        <f t="shared" si="2"/>
        <v>9.9879700631435916E-3</v>
      </c>
      <c r="O83" s="91">
        <f>L83/'סכום נכסי הקרן'!$C$42</f>
        <v>8.4941434035625061E-4</v>
      </c>
    </row>
    <row r="84" spans="2:15">
      <c r="B84" s="86" t="s">
        <v>1316</v>
      </c>
      <c r="C84" s="87" t="s">
        <v>1317</v>
      </c>
      <c r="D84" s="88" t="s">
        <v>120</v>
      </c>
      <c r="E84" s="88" t="s">
        <v>28</v>
      </c>
      <c r="F84" s="87" t="s">
        <v>1318</v>
      </c>
      <c r="G84" s="88" t="s">
        <v>1319</v>
      </c>
      <c r="H84" s="88" t="s">
        <v>133</v>
      </c>
      <c r="I84" s="90">
        <v>1529.8859860000002</v>
      </c>
      <c r="J84" s="102">
        <v>4003</v>
      </c>
      <c r="K84" s="90"/>
      <c r="L84" s="90">
        <v>61.241336036000007</v>
      </c>
      <c r="M84" s="91">
        <v>1.3946094292103664E-5</v>
      </c>
      <c r="N84" s="91">
        <f t="shared" si="2"/>
        <v>5.6093438047346445E-3</v>
      </c>
      <c r="O84" s="91">
        <f>L84/'סכום נכסי הקרן'!$C$42</f>
        <v>4.7703958237841189E-4</v>
      </c>
    </row>
    <row r="85" spans="2:15">
      <c r="B85" s="86" t="s">
        <v>1320</v>
      </c>
      <c r="C85" s="87" t="s">
        <v>1321</v>
      </c>
      <c r="D85" s="88" t="s">
        <v>120</v>
      </c>
      <c r="E85" s="88" t="s">
        <v>28</v>
      </c>
      <c r="F85" s="87" t="s">
        <v>598</v>
      </c>
      <c r="G85" s="88" t="s">
        <v>599</v>
      </c>
      <c r="H85" s="88" t="s">
        <v>133</v>
      </c>
      <c r="I85" s="90">
        <v>42.899581000000005</v>
      </c>
      <c r="J85" s="102">
        <v>41100</v>
      </c>
      <c r="K85" s="90"/>
      <c r="L85" s="90">
        <v>17.631727934000001</v>
      </c>
      <c r="M85" s="91">
        <v>1.4508570962823877E-5</v>
      </c>
      <c r="N85" s="91">
        <f t="shared" si="2"/>
        <v>1.6149618910209771E-3</v>
      </c>
      <c r="O85" s="91">
        <f>L85/'סכום נכסי הקרן'!$C$42</f>
        <v>1.3734240097735314E-4</v>
      </c>
    </row>
    <row r="86" spans="2:15">
      <c r="B86" s="86" t="s">
        <v>1322</v>
      </c>
      <c r="C86" s="87" t="s">
        <v>1323</v>
      </c>
      <c r="D86" s="88" t="s">
        <v>120</v>
      </c>
      <c r="E86" s="88" t="s">
        <v>28</v>
      </c>
      <c r="F86" s="87" t="s">
        <v>1324</v>
      </c>
      <c r="G86" s="88" t="s">
        <v>405</v>
      </c>
      <c r="H86" s="88" t="s">
        <v>133</v>
      </c>
      <c r="I86" s="90">
        <v>614.4535820000001</v>
      </c>
      <c r="J86" s="102">
        <v>8890</v>
      </c>
      <c r="K86" s="90"/>
      <c r="L86" s="90">
        <v>54.624923447000008</v>
      </c>
      <c r="M86" s="91">
        <v>9.9292775513020464E-6</v>
      </c>
      <c r="N86" s="91">
        <f t="shared" si="2"/>
        <v>5.0033195837108158E-3</v>
      </c>
      <c r="O86" s="91">
        <f>L86/'סכום נכסי הקרן'!$C$42</f>
        <v>4.2550101541369973E-4</v>
      </c>
    </row>
    <row r="87" spans="2:15">
      <c r="B87" s="86" t="s">
        <v>1325</v>
      </c>
      <c r="C87" s="87" t="s">
        <v>1326</v>
      </c>
      <c r="D87" s="88" t="s">
        <v>120</v>
      </c>
      <c r="E87" s="88" t="s">
        <v>28</v>
      </c>
      <c r="F87" s="87" t="s">
        <v>608</v>
      </c>
      <c r="G87" s="88" t="s">
        <v>330</v>
      </c>
      <c r="H87" s="88" t="s">
        <v>133</v>
      </c>
      <c r="I87" s="90">
        <v>20961.934539000005</v>
      </c>
      <c r="J87" s="102">
        <v>156.1</v>
      </c>
      <c r="K87" s="90"/>
      <c r="L87" s="90">
        <v>32.721579815000005</v>
      </c>
      <c r="M87" s="91">
        <v>3.038032221080206E-5</v>
      </c>
      <c r="N87" s="91">
        <f t="shared" si="2"/>
        <v>2.9971029846328754E-3</v>
      </c>
      <c r="O87" s="91">
        <f>L87/'סכום נכסי הקרן'!$C$42</f>
        <v>2.5488485033268413E-4</v>
      </c>
    </row>
    <row r="88" spans="2:15">
      <c r="B88" s="86" t="s">
        <v>1327</v>
      </c>
      <c r="C88" s="87" t="s">
        <v>1328</v>
      </c>
      <c r="D88" s="88" t="s">
        <v>120</v>
      </c>
      <c r="E88" s="88" t="s">
        <v>28</v>
      </c>
      <c r="F88" s="87" t="s">
        <v>687</v>
      </c>
      <c r="G88" s="88" t="s">
        <v>341</v>
      </c>
      <c r="H88" s="88" t="s">
        <v>133</v>
      </c>
      <c r="I88" s="90">
        <v>4457.4513420000012</v>
      </c>
      <c r="J88" s="102">
        <v>363</v>
      </c>
      <c r="K88" s="90"/>
      <c r="L88" s="90">
        <v>16.180548370000004</v>
      </c>
      <c r="M88" s="91">
        <v>6.2729905830779492E-6</v>
      </c>
      <c r="N88" s="91">
        <f t="shared" si="2"/>
        <v>1.4820424345921394E-3</v>
      </c>
      <c r="O88" s="91">
        <f>L88/'סכום נכסי הקרן'!$C$42</f>
        <v>1.2603843313511499E-4</v>
      </c>
    </row>
    <row r="89" spans="2:15">
      <c r="B89" s="86" t="s">
        <v>1329</v>
      </c>
      <c r="C89" s="87" t="s">
        <v>1330</v>
      </c>
      <c r="D89" s="88" t="s">
        <v>120</v>
      </c>
      <c r="E89" s="88" t="s">
        <v>28</v>
      </c>
      <c r="F89" s="87" t="s">
        <v>1331</v>
      </c>
      <c r="G89" s="88" t="s">
        <v>127</v>
      </c>
      <c r="H89" s="88" t="s">
        <v>133</v>
      </c>
      <c r="I89" s="90">
        <v>727.67144599999995</v>
      </c>
      <c r="J89" s="102">
        <v>2923</v>
      </c>
      <c r="K89" s="90"/>
      <c r="L89" s="90">
        <v>21.269836364000003</v>
      </c>
      <c r="M89" s="91">
        <v>7.7333876261048899E-6</v>
      </c>
      <c r="N89" s="91">
        <f t="shared" si="2"/>
        <v>1.9481910839761593E-3</v>
      </c>
      <c r="O89" s="91">
        <f>L89/'סכום נכסי הקרן'!$C$42</f>
        <v>1.6568145819639184E-4</v>
      </c>
    </row>
    <row r="90" spans="2:15">
      <c r="B90" s="86" t="s">
        <v>1332</v>
      </c>
      <c r="C90" s="87" t="s">
        <v>1333</v>
      </c>
      <c r="D90" s="88" t="s">
        <v>120</v>
      </c>
      <c r="E90" s="88" t="s">
        <v>28</v>
      </c>
      <c r="F90" s="87" t="s">
        <v>1334</v>
      </c>
      <c r="G90" s="88" t="s">
        <v>157</v>
      </c>
      <c r="H90" s="88" t="s">
        <v>133</v>
      </c>
      <c r="I90" s="90">
        <v>151.04365900000002</v>
      </c>
      <c r="J90" s="102">
        <v>8834</v>
      </c>
      <c r="K90" s="90"/>
      <c r="L90" s="90">
        <v>13.343196846000003</v>
      </c>
      <c r="M90" s="91">
        <v>4.5550625078521967E-6</v>
      </c>
      <c r="N90" s="91">
        <f t="shared" si="2"/>
        <v>1.222157833386706E-3</v>
      </c>
      <c r="O90" s="91">
        <f>L90/'סכום נכסי הקרן'!$C$42</f>
        <v>1.0393687438933495E-4</v>
      </c>
    </row>
    <row r="91" spans="2:15">
      <c r="B91" s="86" t="s">
        <v>1335</v>
      </c>
      <c r="C91" s="87" t="s">
        <v>1336</v>
      </c>
      <c r="D91" s="88" t="s">
        <v>120</v>
      </c>
      <c r="E91" s="88" t="s">
        <v>28</v>
      </c>
      <c r="F91" s="87" t="s">
        <v>1337</v>
      </c>
      <c r="G91" s="88" t="s">
        <v>129</v>
      </c>
      <c r="H91" s="88" t="s">
        <v>133</v>
      </c>
      <c r="I91" s="90">
        <v>17070.958296000004</v>
      </c>
      <c r="J91" s="102">
        <v>178.2</v>
      </c>
      <c r="K91" s="90"/>
      <c r="L91" s="90">
        <v>30.42044768200001</v>
      </c>
      <c r="M91" s="91">
        <v>3.3425430064311507E-5</v>
      </c>
      <c r="N91" s="91">
        <f t="shared" si="2"/>
        <v>2.7863329049838681E-3</v>
      </c>
      <c r="O91" s="91">
        <f>L91/'סכום נכסי הקרן'!$C$42</f>
        <v>2.3696017424334188E-4</v>
      </c>
    </row>
    <row r="92" spans="2:15">
      <c r="B92" s="86" t="s">
        <v>1338</v>
      </c>
      <c r="C92" s="87" t="s">
        <v>1339</v>
      </c>
      <c r="D92" s="88" t="s">
        <v>120</v>
      </c>
      <c r="E92" s="88" t="s">
        <v>28</v>
      </c>
      <c r="F92" s="87" t="s">
        <v>690</v>
      </c>
      <c r="G92" s="88" t="s">
        <v>691</v>
      </c>
      <c r="H92" s="88" t="s">
        <v>133</v>
      </c>
      <c r="I92" s="90">
        <v>499.54687300000006</v>
      </c>
      <c r="J92" s="102">
        <v>8861</v>
      </c>
      <c r="K92" s="90"/>
      <c r="L92" s="90">
        <v>44.264848408999995</v>
      </c>
      <c r="M92" s="91">
        <v>1.4055702770967398E-5</v>
      </c>
      <c r="N92" s="91">
        <f t="shared" si="2"/>
        <v>4.0543980465185146E-3</v>
      </c>
      <c r="O92" s="91">
        <f>L92/'סכום נכסי הקרן'!$C$42</f>
        <v>3.4480117786228934E-4</v>
      </c>
    </row>
    <row r="93" spans="2:15">
      <c r="B93" s="86" t="s">
        <v>1340</v>
      </c>
      <c r="C93" s="87" t="s">
        <v>1341</v>
      </c>
      <c r="D93" s="88" t="s">
        <v>120</v>
      </c>
      <c r="E93" s="88" t="s">
        <v>28</v>
      </c>
      <c r="F93" s="87" t="s">
        <v>1342</v>
      </c>
      <c r="G93" s="88" t="s">
        <v>127</v>
      </c>
      <c r="H93" s="88" t="s">
        <v>133</v>
      </c>
      <c r="I93" s="90">
        <v>1562.1004870000002</v>
      </c>
      <c r="J93" s="102">
        <v>2185</v>
      </c>
      <c r="K93" s="90"/>
      <c r="L93" s="90">
        <v>34.131895641</v>
      </c>
      <c r="M93" s="91">
        <v>1.6588628882339011E-5</v>
      </c>
      <c r="N93" s="91">
        <f t="shared" si="2"/>
        <v>3.1262795645925602E-3</v>
      </c>
      <c r="O93" s="91">
        <f>L93/'סכום נכסי הקרן'!$C$42</f>
        <v>2.658705099574385E-4</v>
      </c>
    </row>
    <row r="94" spans="2:15">
      <c r="B94" s="86" t="s">
        <v>1343</v>
      </c>
      <c r="C94" s="87" t="s">
        <v>1344</v>
      </c>
      <c r="D94" s="88" t="s">
        <v>120</v>
      </c>
      <c r="E94" s="88" t="s">
        <v>28</v>
      </c>
      <c r="F94" s="87" t="s">
        <v>1345</v>
      </c>
      <c r="G94" s="88" t="s">
        <v>624</v>
      </c>
      <c r="H94" s="88" t="s">
        <v>133</v>
      </c>
      <c r="I94" s="90">
        <v>436.65660000000008</v>
      </c>
      <c r="J94" s="102">
        <v>4892</v>
      </c>
      <c r="K94" s="90"/>
      <c r="L94" s="90">
        <v>21.361240882999997</v>
      </c>
      <c r="M94" s="91">
        <v>5.9095570079506409E-6</v>
      </c>
      <c r="N94" s="91">
        <f t="shared" si="2"/>
        <v>1.9565631967608309E-3</v>
      </c>
      <c r="O94" s="91">
        <f>L94/'סכום נכסי הקרן'!$C$42</f>
        <v>1.6639345398867215E-4</v>
      </c>
    </row>
    <row r="95" spans="2:15">
      <c r="B95" s="86" t="s">
        <v>1346</v>
      </c>
      <c r="C95" s="87" t="s">
        <v>1347</v>
      </c>
      <c r="D95" s="88" t="s">
        <v>120</v>
      </c>
      <c r="E95" s="88" t="s">
        <v>28</v>
      </c>
      <c r="F95" s="87" t="s">
        <v>615</v>
      </c>
      <c r="G95" s="88" t="s">
        <v>156</v>
      </c>
      <c r="H95" s="88" t="s">
        <v>133</v>
      </c>
      <c r="I95" s="90">
        <v>3184.7357960000004</v>
      </c>
      <c r="J95" s="102">
        <v>1232</v>
      </c>
      <c r="K95" s="90"/>
      <c r="L95" s="90">
        <v>39.235945006000009</v>
      </c>
      <c r="M95" s="91">
        <v>1.9262105187077174E-5</v>
      </c>
      <c r="N95" s="91">
        <f t="shared" si="2"/>
        <v>3.5937802681662474E-3</v>
      </c>
      <c r="O95" s="91">
        <f>L95/'סכום נכסי הקרן'!$C$42</f>
        <v>3.0562851876520056E-4</v>
      </c>
    </row>
    <row r="96" spans="2:15">
      <c r="B96" s="86" t="s">
        <v>1348</v>
      </c>
      <c r="C96" s="87" t="s">
        <v>1349</v>
      </c>
      <c r="D96" s="88" t="s">
        <v>120</v>
      </c>
      <c r="E96" s="88" t="s">
        <v>28</v>
      </c>
      <c r="F96" s="87" t="s">
        <v>1350</v>
      </c>
      <c r="G96" s="88" t="s">
        <v>128</v>
      </c>
      <c r="H96" s="88" t="s">
        <v>133</v>
      </c>
      <c r="I96" s="90">
        <v>214.26610000000005</v>
      </c>
      <c r="J96" s="102">
        <v>11980</v>
      </c>
      <c r="K96" s="90"/>
      <c r="L96" s="90">
        <v>25.669078742000004</v>
      </c>
      <c r="M96" s="91">
        <v>1.7557983906541024E-5</v>
      </c>
      <c r="N96" s="91">
        <f t="shared" si="2"/>
        <v>2.3511356403139636E-3</v>
      </c>
      <c r="O96" s="91">
        <f>L96/'סכום נכסי הקרן'!$C$42</f>
        <v>1.9994937073097285E-4</v>
      </c>
    </row>
    <row r="97" spans="2:15">
      <c r="B97" s="86" t="s">
        <v>1351</v>
      </c>
      <c r="C97" s="87" t="s">
        <v>1352</v>
      </c>
      <c r="D97" s="88" t="s">
        <v>120</v>
      </c>
      <c r="E97" s="88" t="s">
        <v>28</v>
      </c>
      <c r="F97" s="87" t="s">
        <v>1353</v>
      </c>
      <c r="G97" s="88" t="s">
        <v>572</v>
      </c>
      <c r="H97" s="88" t="s">
        <v>133</v>
      </c>
      <c r="I97" s="90">
        <v>164.04010600000001</v>
      </c>
      <c r="J97" s="102">
        <v>42230</v>
      </c>
      <c r="K97" s="90"/>
      <c r="L97" s="90">
        <v>69.274136762000012</v>
      </c>
      <c r="M97" s="91">
        <v>2.5625813069156222E-5</v>
      </c>
      <c r="N97" s="91">
        <f t="shared" si="2"/>
        <v>6.3451007934549565E-3</v>
      </c>
      <c r="O97" s="91">
        <f>L97/'סכום נכסי הקרן'!$C$42</f>
        <v>5.3961110925378035E-4</v>
      </c>
    </row>
    <row r="98" spans="2:15">
      <c r="B98" s="86" t="s">
        <v>1354</v>
      </c>
      <c r="C98" s="87" t="s">
        <v>1355</v>
      </c>
      <c r="D98" s="88" t="s">
        <v>120</v>
      </c>
      <c r="E98" s="88" t="s">
        <v>28</v>
      </c>
      <c r="F98" s="87" t="s">
        <v>1356</v>
      </c>
      <c r="G98" s="88" t="s">
        <v>724</v>
      </c>
      <c r="H98" s="88" t="s">
        <v>133</v>
      </c>
      <c r="I98" s="90">
        <v>108.78637200000001</v>
      </c>
      <c r="J98" s="102">
        <v>26410</v>
      </c>
      <c r="K98" s="90"/>
      <c r="L98" s="90">
        <v>28.730480964000002</v>
      </c>
      <c r="M98" s="91">
        <v>7.8978411145888716E-6</v>
      </c>
      <c r="N98" s="91">
        <f t="shared" si="2"/>
        <v>2.6315419589756262E-3</v>
      </c>
      <c r="O98" s="91">
        <f>L98/'סכום נכסי הקרן'!$C$42</f>
        <v>2.2379617310342169E-4</v>
      </c>
    </row>
    <row r="99" spans="2:15">
      <c r="B99" s="86" t="s">
        <v>1357</v>
      </c>
      <c r="C99" s="87" t="s">
        <v>1358</v>
      </c>
      <c r="D99" s="88" t="s">
        <v>120</v>
      </c>
      <c r="E99" s="88" t="s">
        <v>28</v>
      </c>
      <c r="F99" s="87" t="s">
        <v>618</v>
      </c>
      <c r="G99" s="88" t="s">
        <v>341</v>
      </c>
      <c r="H99" s="88" t="s">
        <v>133</v>
      </c>
      <c r="I99" s="90">
        <v>218.54216400000004</v>
      </c>
      <c r="J99" s="102">
        <v>31450</v>
      </c>
      <c r="K99" s="90"/>
      <c r="L99" s="90">
        <v>68.731510560000004</v>
      </c>
      <c r="M99" s="91">
        <v>2.0554681598870156E-5</v>
      </c>
      <c r="N99" s="91">
        <f t="shared" si="2"/>
        <v>6.2953994459421236E-3</v>
      </c>
      <c r="O99" s="91">
        <f>L99/'סכום נכסי הקרן'!$C$42</f>
        <v>5.3538432072262388E-4</v>
      </c>
    </row>
    <row r="100" spans="2:15">
      <c r="B100" s="86" t="s">
        <v>1359</v>
      </c>
      <c r="C100" s="87" t="s">
        <v>1360</v>
      </c>
      <c r="D100" s="88" t="s">
        <v>120</v>
      </c>
      <c r="E100" s="88" t="s">
        <v>28</v>
      </c>
      <c r="F100" s="87" t="s">
        <v>1361</v>
      </c>
      <c r="G100" s="88" t="s">
        <v>313</v>
      </c>
      <c r="H100" s="88" t="s">
        <v>133</v>
      </c>
      <c r="I100" s="90">
        <v>14.572808000000002</v>
      </c>
      <c r="J100" s="102">
        <v>17300</v>
      </c>
      <c r="K100" s="90"/>
      <c r="L100" s="90">
        <v>2.5210957150000004</v>
      </c>
      <c r="M100" s="91">
        <v>4.1105000925177932E-7</v>
      </c>
      <c r="N100" s="91">
        <f t="shared" si="2"/>
        <v>2.3091744147719578E-4</v>
      </c>
      <c r="O100" s="91">
        <f>L100/'סכום נכסי הקרן'!$C$42</f>
        <v>1.9638083112893437E-5</v>
      </c>
    </row>
    <row r="101" spans="2:15">
      <c r="B101" s="86" t="s">
        <v>1362</v>
      </c>
      <c r="C101" s="87" t="s">
        <v>1363</v>
      </c>
      <c r="D101" s="88" t="s">
        <v>120</v>
      </c>
      <c r="E101" s="88" t="s">
        <v>28</v>
      </c>
      <c r="F101" s="87" t="s">
        <v>1364</v>
      </c>
      <c r="G101" s="88" t="s">
        <v>481</v>
      </c>
      <c r="H101" s="88" t="s">
        <v>133</v>
      </c>
      <c r="I101" s="90">
        <v>127.64397300000002</v>
      </c>
      <c r="J101" s="102">
        <v>15780</v>
      </c>
      <c r="K101" s="90"/>
      <c r="L101" s="90">
        <v>20.142219009000005</v>
      </c>
      <c r="M101" s="91">
        <v>1.3368723773834294E-5</v>
      </c>
      <c r="N101" s="91">
        <f t="shared" si="2"/>
        <v>1.8449080102583961E-3</v>
      </c>
      <c r="O101" s="91">
        <f>L101/'סכום נכסי הקרן'!$C$42</f>
        <v>1.5689787921314367E-4</v>
      </c>
    </row>
    <row r="102" spans="2:15">
      <c r="B102" s="86" t="s">
        <v>1365</v>
      </c>
      <c r="C102" s="87" t="s">
        <v>1366</v>
      </c>
      <c r="D102" s="88" t="s">
        <v>120</v>
      </c>
      <c r="E102" s="88" t="s">
        <v>28</v>
      </c>
      <c r="F102" s="87" t="s">
        <v>819</v>
      </c>
      <c r="G102" s="88" t="s">
        <v>156</v>
      </c>
      <c r="H102" s="88" t="s">
        <v>133</v>
      </c>
      <c r="I102" s="90">
        <v>3599.6100500000002</v>
      </c>
      <c r="J102" s="102">
        <v>1494</v>
      </c>
      <c r="K102" s="90"/>
      <c r="L102" s="90">
        <v>53.778174142000012</v>
      </c>
      <c r="M102" s="91">
        <v>1.9327148383917773E-5</v>
      </c>
      <c r="N102" s="91">
        <f t="shared" si="2"/>
        <v>4.9257623605082875E-3</v>
      </c>
      <c r="O102" s="91">
        <f>L102/'סכום נכסי הקרן'!$C$42</f>
        <v>4.1890525900174032E-4</v>
      </c>
    </row>
    <row r="103" spans="2:15">
      <c r="B103" s="86" t="s">
        <v>1367</v>
      </c>
      <c r="C103" s="87" t="s">
        <v>1368</v>
      </c>
      <c r="D103" s="88" t="s">
        <v>120</v>
      </c>
      <c r="E103" s="88" t="s">
        <v>28</v>
      </c>
      <c r="F103" s="87" t="s">
        <v>1369</v>
      </c>
      <c r="G103" s="88" t="s">
        <v>157</v>
      </c>
      <c r="H103" s="88" t="s">
        <v>133</v>
      </c>
      <c r="I103" s="90">
        <v>6.0619000000000005</v>
      </c>
      <c r="J103" s="102">
        <v>11690</v>
      </c>
      <c r="K103" s="90"/>
      <c r="L103" s="90">
        <v>0.70863611000000015</v>
      </c>
      <c r="M103" s="91">
        <v>1.2886832441713651E-7</v>
      </c>
      <c r="N103" s="91">
        <f t="shared" si="2"/>
        <v>6.490687223255729E-5</v>
      </c>
      <c r="O103" s="91">
        <f>L103/'סכום נכסי הקרן'!$C$42</f>
        <v>5.519923239002251E-6</v>
      </c>
    </row>
    <row r="104" spans="2:15">
      <c r="B104" s="86" t="s">
        <v>1370</v>
      </c>
      <c r="C104" s="87" t="s">
        <v>1371</v>
      </c>
      <c r="D104" s="88" t="s">
        <v>120</v>
      </c>
      <c r="E104" s="88" t="s">
        <v>28</v>
      </c>
      <c r="F104" s="87" t="s">
        <v>1372</v>
      </c>
      <c r="G104" s="88" t="s">
        <v>637</v>
      </c>
      <c r="H104" s="88" t="s">
        <v>133</v>
      </c>
      <c r="I104" s="90">
        <v>207.64820200000003</v>
      </c>
      <c r="J104" s="102">
        <v>8450</v>
      </c>
      <c r="K104" s="90"/>
      <c r="L104" s="90">
        <v>17.546273087000007</v>
      </c>
      <c r="M104" s="91">
        <v>9.8558368821852075E-6</v>
      </c>
      <c r="N104" s="91">
        <f t="shared" si="2"/>
        <v>1.60713473296678E-3</v>
      </c>
      <c r="O104" s="91">
        <f>L104/'סכום נכסי הקרן'!$C$42</f>
        <v>1.36676750174093E-4</v>
      </c>
    </row>
    <row r="105" spans="2:15">
      <c r="B105" s="86" t="s">
        <v>1373</v>
      </c>
      <c r="C105" s="87" t="s">
        <v>1374</v>
      </c>
      <c r="D105" s="88" t="s">
        <v>120</v>
      </c>
      <c r="E105" s="88" t="s">
        <v>28</v>
      </c>
      <c r="F105" s="87" t="s">
        <v>676</v>
      </c>
      <c r="G105" s="88" t="s">
        <v>677</v>
      </c>
      <c r="H105" s="88" t="s">
        <v>133</v>
      </c>
      <c r="I105" s="90">
        <v>382.01471400000008</v>
      </c>
      <c r="J105" s="102">
        <v>38400</v>
      </c>
      <c r="K105" s="90"/>
      <c r="L105" s="90">
        <v>146.69365003800002</v>
      </c>
      <c r="M105" s="91">
        <v>2.3257625817843918E-5</v>
      </c>
      <c r="N105" s="91">
        <f t="shared" si="2"/>
        <v>1.3436269851311893E-2</v>
      </c>
      <c r="O105" s="91">
        <f>L105/'סכום נכסי הקרן'!$C$42</f>
        <v>1.1426706548426098E-3</v>
      </c>
    </row>
    <row r="106" spans="2:15">
      <c r="B106" s="86" t="s">
        <v>1375</v>
      </c>
      <c r="C106" s="87" t="s">
        <v>1376</v>
      </c>
      <c r="D106" s="88" t="s">
        <v>120</v>
      </c>
      <c r="E106" s="88" t="s">
        <v>28</v>
      </c>
      <c r="F106" s="87" t="s">
        <v>1377</v>
      </c>
      <c r="G106" s="88" t="s">
        <v>1191</v>
      </c>
      <c r="H106" s="88" t="s">
        <v>133</v>
      </c>
      <c r="I106" s="90">
        <v>233.34047400000003</v>
      </c>
      <c r="J106" s="102">
        <v>23500</v>
      </c>
      <c r="K106" s="90"/>
      <c r="L106" s="90">
        <v>54.835011443000013</v>
      </c>
      <c r="M106" s="91">
        <v>5.2716247837975157E-6</v>
      </c>
      <c r="N106" s="91">
        <f t="shared" si="2"/>
        <v>5.0225624003293005E-3</v>
      </c>
      <c r="O106" s="91">
        <f>L106/'סכום נכסי הקרן'!$C$42</f>
        <v>4.2713749652860628E-4</v>
      </c>
    </row>
    <row r="107" spans="2:15">
      <c r="B107" s="86" t="s">
        <v>1378</v>
      </c>
      <c r="C107" s="87" t="s">
        <v>1379</v>
      </c>
      <c r="D107" s="88" t="s">
        <v>120</v>
      </c>
      <c r="E107" s="88" t="s">
        <v>28</v>
      </c>
      <c r="F107" s="87" t="s">
        <v>862</v>
      </c>
      <c r="G107" s="88" t="s">
        <v>637</v>
      </c>
      <c r="H107" s="88" t="s">
        <v>133</v>
      </c>
      <c r="I107" s="90">
        <v>860.87030200000027</v>
      </c>
      <c r="J107" s="102">
        <v>2810</v>
      </c>
      <c r="K107" s="90"/>
      <c r="L107" s="90">
        <v>24.190455487000001</v>
      </c>
      <c r="M107" s="91">
        <v>1.5895382030039381E-5</v>
      </c>
      <c r="N107" s="91">
        <f t="shared" si="2"/>
        <v>2.2157025042684789E-3</v>
      </c>
      <c r="O107" s="91">
        <f>L107/'סכום נכסי הקרן'!$C$42</f>
        <v>1.8843163017015998E-4</v>
      </c>
    </row>
    <row r="108" spans="2:15">
      <c r="B108" s="86" t="s">
        <v>1380</v>
      </c>
      <c r="C108" s="87" t="s">
        <v>1381</v>
      </c>
      <c r="D108" s="88" t="s">
        <v>120</v>
      </c>
      <c r="E108" s="88" t="s">
        <v>28</v>
      </c>
      <c r="F108" s="87" t="s">
        <v>463</v>
      </c>
      <c r="G108" s="88" t="s">
        <v>330</v>
      </c>
      <c r="H108" s="88" t="s">
        <v>133</v>
      </c>
      <c r="I108" s="90">
        <v>264.92394300000001</v>
      </c>
      <c r="J108" s="102">
        <v>21760</v>
      </c>
      <c r="K108" s="90"/>
      <c r="L108" s="90">
        <v>57.647450025000005</v>
      </c>
      <c r="M108" s="91">
        <v>2.1716567193995195E-5</v>
      </c>
      <c r="N108" s="91">
        <f t="shared" si="2"/>
        <v>5.2801651235433178E-3</v>
      </c>
      <c r="O108" s="91">
        <f>L108/'סכום נכסי הקרן'!$C$42</f>
        <v>4.4904499583321879E-4</v>
      </c>
    </row>
    <row r="109" spans="2:15">
      <c r="B109" s="86" t="s">
        <v>1382</v>
      </c>
      <c r="C109" s="87" t="s">
        <v>1383</v>
      </c>
      <c r="D109" s="88" t="s">
        <v>120</v>
      </c>
      <c r="E109" s="88" t="s">
        <v>28</v>
      </c>
      <c r="F109" s="87" t="s">
        <v>466</v>
      </c>
      <c r="G109" s="88" t="s">
        <v>330</v>
      </c>
      <c r="H109" s="88" t="s">
        <v>133</v>
      </c>
      <c r="I109" s="90">
        <v>3802.9089600000007</v>
      </c>
      <c r="J109" s="102">
        <v>1555</v>
      </c>
      <c r="K109" s="90"/>
      <c r="L109" s="90">
        <v>59.135234326000003</v>
      </c>
      <c r="M109" s="91">
        <v>1.9575946333834739E-5</v>
      </c>
      <c r="N109" s="91">
        <f t="shared" si="2"/>
        <v>5.4164373571649032E-3</v>
      </c>
      <c r="O109" s="91">
        <f>L109/'סכום נכסי הקרן'!$C$42</f>
        <v>4.606340963910673E-4</v>
      </c>
    </row>
    <row r="110" spans="2:15">
      <c r="B110" s="86" t="s">
        <v>1384</v>
      </c>
      <c r="C110" s="87" t="s">
        <v>1385</v>
      </c>
      <c r="D110" s="88" t="s">
        <v>120</v>
      </c>
      <c r="E110" s="88" t="s">
        <v>28</v>
      </c>
      <c r="F110" s="87" t="s">
        <v>1386</v>
      </c>
      <c r="G110" s="88" t="s">
        <v>724</v>
      </c>
      <c r="H110" s="88" t="s">
        <v>133</v>
      </c>
      <c r="I110" s="90">
        <v>399.36015400000014</v>
      </c>
      <c r="J110" s="102">
        <v>7500</v>
      </c>
      <c r="K110" s="90"/>
      <c r="L110" s="90">
        <v>29.952011571000003</v>
      </c>
      <c r="M110" s="91">
        <v>8.2439319824679477E-6</v>
      </c>
      <c r="N110" s="91">
        <f t="shared" si="2"/>
        <v>2.7434269305680378E-3</v>
      </c>
      <c r="O110" s="91">
        <f>L110/'סכום נכסי הקרן'!$C$42</f>
        <v>2.3331128966265523E-4</v>
      </c>
    </row>
    <row r="111" spans="2:15">
      <c r="B111" s="86" t="s">
        <v>1387</v>
      </c>
      <c r="C111" s="87" t="s">
        <v>1388</v>
      </c>
      <c r="D111" s="88" t="s">
        <v>120</v>
      </c>
      <c r="E111" s="88" t="s">
        <v>28</v>
      </c>
      <c r="F111" s="87" t="s">
        <v>1389</v>
      </c>
      <c r="G111" s="88" t="s">
        <v>724</v>
      </c>
      <c r="H111" s="88" t="s">
        <v>133</v>
      </c>
      <c r="I111" s="90">
        <v>97.334716000000014</v>
      </c>
      <c r="J111" s="102">
        <v>21820</v>
      </c>
      <c r="K111" s="90"/>
      <c r="L111" s="90">
        <v>21.238435014</v>
      </c>
      <c r="M111" s="91">
        <v>7.0657420451824085E-6</v>
      </c>
      <c r="N111" s="91">
        <f t="shared" si="2"/>
        <v>1.9453149062262278E-3</v>
      </c>
      <c r="O111" s="91">
        <f>L111/'סכום נכסי הקרן'!$C$42</f>
        <v>1.654368572804139E-4</v>
      </c>
    </row>
    <row r="112" spans="2:15">
      <c r="B112" s="86" t="s">
        <v>1390</v>
      </c>
      <c r="C112" s="87" t="s">
        <v>1391</v>
      </c>
      <c r="D112" s="88" t="s">
        <v>120</v>
      </c>
      <c r="E112" s="88" t="s">
        <v>28</v>
      </c>
      <c r="F112" s="87" t="s">
        <v>1392</v>
      </c>
      <c r="G112" s="88" t="s">
        <v>127</v>
      </c>
      <c r="H112" s="88" t="s">
        <v>133</v>
      </c>
      <c r="I112" s="90">
        <v>9682.1486490000025</v>
      </c>
      <c r="J112" s="102">
        <v>317.89999999999998</v>
      </c>
      <c r="K112" s="90"/>
      <c r="L112" s="90">
        <v>30.779550555000007</v>
      </c>
      <c r="M112" s="91">
        <v>8.6149988666049471E-6</v>
      </c>
      <c r="N112" s="91">
        <f t="shared" si="2"/>
        <v>2.8192246021006792E-3</v>
      </c>
      <c r="O112" s="91">
        <f>L112/'סכום נכסי הקרן'!$C$42</f>
        <v>2.3975740721791491E-4</v>
      </c>
    </row>
    <row r="113" spans="2:15">
      <c r="B113" s="86" t="s">
        <v>1393</v>
      </c>
      <c r="C113" s="87" t="s">
        <v>1394</v>
      </c>
      <c r="D113" s="88" t="s">
        <v>120</v>
      </c>
      <c r="E113" s="88" t="s">
        <v>28</v>
      </c>
      <c r="F113" s="87" t="s">
        <v>879</v>
      </c>
      <c r="G113" s="88" t="s">
        <v>341</v>
      </c>
      <c r="H113" s="88" t="s">
        <v>133</v>
      </c>
      <c r="I113" s="90">
        <v>13130.959710000001</v>
      </c>
      <c r="J113" s="102">
        <v>297</v>
      </c>
      <c r="K113" s="90"/>
      <c r="L113" s="90">
        <v>38.998950339000004</v>
      </c>
      <c r="M113" s="91">
        <v>1.4322968105506726E-5</v>
      </c>
      <c r="N113" s="91">
        <f t="shared" si="2"/>
        <v>3.5720729597837168E-3</v>
      </c>
      <c r="O113" s="91">
        <f>L113/'סכום נכסי הקרן'!$C$42</f>
        <v>3.0378244805072212E-4</v>
      </c>
    </row>
    <row r="114" spans="2:15">
      <c r="B114" s="86" t="s">
        <v>1395</v>
      </c>
      <c r="C114" s="87" t="s">
        <v>1396</v>
      </c>
      <c r="D114" s="88" t="s">
        <v>120</v>
      </c>
      <c r="E114" s="88" t="s">
        <v>28</v>
      </c>
      <c r="F114" s="87" t="s">
        <v>723</v>
      </c>
      <c r="G114" s="88" t="s">
        <v>724</v>
      </c>
      <c r="H114" s="88" t="s">
        <v>133</v>
      </c>
      <c r="I114" s="90">
        <v>7005.6790440000013</v>
      </c>
      <c r="J114" s="102">
        <v>1769</v>
      </c>
      <c r="K114" s="90"/>
      <c r="L114" s="90">
        <v>123.93046229100001</v>
      </c>
      <c r="M114" s="91">
        <v>2.6370290783266159E-5</v>
      </c>
      <c r="N114" s="91">
        <f t="shared" si="2"/>
        <v>1.1351296621962569E-2</v>
      </c>
      <c r="O114" s="91">
        <f>L114/'סכום נכסי הקרן'!$C$42</f>
        <v>9.6535673128537438E-4</v>
      </c>
    </row>
    <row r="115" spans="2:15">
      <c r="B115" s="86" t="s">
        <v>1397</v>
      </c>
      <c r="C115" s="87" t="s">
        <v>1398</v>
      </c>
      <c r="D115" s="88" t="s">
        <v>120</v>
      </c>
      <c r="E115" s="88" t="s">
        <v>28</v>
      </c>
      <c r="F115" s="87" t="s">
        <v>1399</v>
      </c>
      <c r="G115" s="88" t="s">
        <v>128</v>
      </c>
      <c r="H115" s="88" t="s">
        <v>133</v>
      </c>
      <c r="I115" s="90">
        <v>108.03469700000001</v>
      </c>
      <c r="J115" s="102">
        <v>26950</v>
      </c>
      <c r="K115" s="90"/>
      <c r="L115" s="90">
        <v>29.115350801000005</v>
      </c>
      <c r="M115" s="91">
        <v>1.2582656000156535E-5</v>
      </c>
      <c r="N115" s="91">
        <f t="shared" si="2"/>
        <v>2.6667937574428595E-3</v>
      </c>
      <c r="O115" s="91">
        <f>L115/'סכום נכסי הקרן'!$C$42</f>
        <v>2.2679411792625513E-4</v>
      </c>
    </row>
    <row r="116" spans="2:15">
      <c r="B116" s="86" t="s">
        <v>1400</v>
      </c>
      <c r="C116" s="87" t="s">
        <v>1401</v>
      </c>
      <c r="D116" s="88" t="s">
        <v>120</v>
      </c>
      <c r="E116" s="88" t="s">
        <v>28</v>
      </c>
      <c r="F116" s="87" t="s">
        <v>1402</v>
      </c>
      <c r="G116" s="88" t="s">
        <v>1218</v>
      </c>
      <c r="H116" s="88" t="s">
        <v>133</v>
      </c>
      <c r="I116" s="90">
        <v>1314.0118760000003</v>
      </c>
      <c r="J116" s="102">
        <v>864</v>
      </c>
      <c r="K116" s="90"/>
      <c r="L116" s="90">
        <v>11.353062605000002</v>
      </c>
      <c r="M116" s="91">
        <v>1.3128988528684924E-5</v>
      </c>
      <c r="N116" s="91">
        <f t="shared" si="2"/>
        <v>1.0398733193979616E-3</v>
      </c>
      <c r="O116" s="91">
        <f>L116/'סכום נכסי הקרן'!$C$42</f>
        <v>8.8434717371637937E-5</v>
      </c>
    </row>
    <row r="117" spans="2:15">
      <c r="B117" s="92"/>
      <c r="C117" s="87"/>
      <c r="D117" s="87"/>
      <c r="E117" s="87"/>
      <c r="F117" s="87"/>
      <c r="G117" s="87"/>
      <c r="H117" s="87"/>
      <c r="I117" s="90"/>
      <c r="J117" s="102"/>
      <c r="K117" s="87"/>
      <c r="L117" s="87"/>
      <c r="M117" s="87"/>
      <c r="N117" s="91"/>
      <c r="O117" s="87"/>
    </row>
    <row r="118" spans="2:15">
      <c r="B118" s="85" t="s">
        <v>29</v>
      </c>
      <c r="C118" s="80"/>
      <c r="D118" s="81"/>
      <c r="E118" s="81"/>
      <c r="F118" s="80"/>
      <c r="G118" s="81"/>
      <c r="H118" s="81"/>
      <c r="I118" s="83"/>
      <c r="J118" s="100"/>
      <c r="K118" s="83">
        <v>0.57259969600000005</v>
      </c>
      <c r="L118" s="83">
        <f>SUM(L119:L186)</f>
        <v>472.32408250000015</v>
      </c>
      <c r="M118" s="84"/>
      <c r="N118" s="84">
        <f t="shared" ref="N118:N149" si="3">IFERROR(L118/$L$11,0)</f>
        <v>4.3262089586695425E-2</v>
      </c>
      <c r="O118" s="84">
        <f>L118/'סכום נכסי הקרן'!$C$42</f>
        <v>3.6791699470863355E-3</v>
      </c>
    </row>
    <row r="119" spans="2:15">
      <c r="B119" s="86" t="s">
        <v>1403</v>
      </c>
      <c r="C119" s="87" t="s">
        <v>1404</v>
      </c>
      <c r="D119" s="88" t="s">
        <v>120</v>
      </c>
      <c r="E119" s="88" t="s">
        <v>28</v>
      </c>
      <c r="F119" s="87" t="s">
        <v>1405</v>
      </c>
      <c r="G119" s="88" t="s">
        <v>1406</v>
      </c>
      <c r="H119" s="88" t="s">
        <v>133</v>
      </c>
      <c r="I119" s="90">
        <v>5865.2982769999999</v>
      </c>
      <c r="J119" s="102">
        <v>165.9</v>
      </c>
      <c r="K119" s="90"/>
      <c r="L119" s="90">
        <v>9.730529842000001</v>
      </c>
      <c r="M119" s="91">
        <v>1.9758251930920566E-5</v>
      </c>
      <c r="N119" s="91">
        <f t="shared" si="3"/>
        <v>8.9125892442847693E-4</v>
      </c>
      <c r="O119" s="91">
        <f>L119/'סכום נכסי הקרן'!$C$42</f>
        <v>7.5795993239267324E-5</v>
      </c>
    </row>
    <row r="120" spans="2:15">
      <c r="B120" s="86" t="s">
        <v>1407</v>
      </c>
      <c r="C120" s="87" t="s">
        <v>1408</v>
      </c>
      <c r="D120" s="88" t="s">
        <v>120</v>
      </c>
      <c r="E120" s="88" t="s">
        <v>28</v>
      </c>
      <c r="F120" s="87" t="s">
        <v>1409</v>
      </c>
      <c r="G120" s="88" t="s">
        <v>624</v>
      </c>
      <c r="H120" s="88" t="s">
        <v>133</v>
      </c>
      <c r="I120" s="90">
        <v>2376.0327500000003</v>
      </c>
      <c r="J120" s="102">
        <v>435.2</v>
      </c>
      <c r="K120" s="90"/>
      <c r="L120" s="90">
        <v>10.340494531000003</v>
      </c>
      <c r="M120" s="91">
        <v>1.4412816687482368E-5</v>
      </c>
      <c r="N120" s="91">
        <f t="shared" si="3"/>
        <v>9.471280786764796E-4</v>
      </c>
      <c r="O120" s="91">
        <f>L120/'סכום נכסי הקרן'!$C$42</f>
        <v>8.0547315129682833E-5</v>
      </c>
    </row>
    <row r="121" spans="2:15">
      <c r="B121" s="86" t="s">
        <v>1410</v>
      </c>
      <c r="C121" s="87" t="s">
        <v>1411</v>
      </c>
      <c r="D121" s="88" t="s">
        <v>120</v>
      </c>
      <c r="E121" s="88" t="s">
        <v>28</v>
      </c>
      <c r="F121" s="87" t="s">
        <v>1412</v>
      </c>
      <c r="G121" s="88" t="s">
        <v>1413</v>
      </c>
      <c r="H121" s="88" t="s">
        <v>133</v>
      </c>
      <c r="I121" s="90">
        <v>80.974860000000021</v>
      </c>
      <c r="J121" s="102">
        <v>1868</v>
      </c>
      <c r="K121" s="90"/>
      <c r="L121" s="90">
        <v>1.5126103890000002</v>
      </c>
      <c r="M121" s="91">
        <v>1.8119250945850035E-5</v>
      </c>
      <c r="N121" s="91">
        <f t="shared" si="3"/>
        <v>1.3854615630081536E-4</v>
      </c>
      <c r="O121" s="91">
        <f>L121/'סכום נכסי הקרן'!$C$42</f>
        <v>1.1782483449506029E-5</v>
      </c>
    </row>
    <row r="122" spans="2:15">
      <c r="B122" s="86" t="s">
        <v>1414</v>
      </c>
      <c r="C122" s="87" t="s">
        <v>1415</v>
      </c>
      <c r="D122" s="88" t="s">
        <v>120</v>
      </c>
      <c r="E122" s="88" t="s">
        <v>28</v>
      </c>
      <c r="F122" s="87" t="s">
        <v>1416</v>
      </c>
      <c r="G122" s="88" t="s">
        <v>129</v>
      </c>
      <c r="H122" s="88" t="s">
        <v>133</v>
      </c>
      <c r="I122" s="90">
        <v>1058.4281080000003</v>
      </c>
      <c r="J122" s="102">
        <v>426.8</v>
      </c>
      <c r="K122" s="90"/>
      <c r="L122" s="90">
        <v>4.5173711640000001</v>
      </c>
      <c r="M122" s="91">
        <v>1.9240117837865925E-5</v>
      </c>
      <c r="N122" s="91">
        <f t="shared" si="3"/>
        <v>4.1376445376003568E-4</v>
      </c>
      <c r="O122" s="91">
        <f>L122/'סכום נכסי הקרן'!$C$42</f>
        <v>3.5188077089893492E-5</v>
      </c>
    </row>
    <row r="123" spans="2:15">
      <c r="B123" s="86" t="s">
        <v>1417</v>
      </c>
      <c r="C123" s="87" t="s">
        <v>1418</v>
      </c>
      <c r="D123" s="88" t="s">
        <v>120</v>
      </c>
      <c r="E123" s="88" t="s">
        <v>28</v>
      </c>
      <c r="F123" s="87" t="s">
        <v>1419</v>
      </c>
      <c r="G123" s="88" t="s">
        <v>129</v>
      </c>
      <c r="H123" s="88" t="s">
        <v>133</v>
      </c>
      <c r="I123" s="90">
        <v>465.42346800000007</v>
      </c>
      <c r="J123" s="102">
        <v>2113</v>
      </c>
      <c r="K123" s="90"/>
      <c r="L123" s="90">
        <v>9.8343978770000007</v>
      </c>
      <c r="M123" s="91">
        <v>2.7544170863725433E-5</v>
      </c>
      <c r="N123" s="91">
        <f t="shared" si="3"/>
        <v>9.0077262148914713E-4</v>
      </c>
      <c r="O123" s="91">
        <f>L123/'סכום נכסי הקרן'!$C$42</f>
        <v>7.6605073629181408E-5</v>
      </c>
    </row>
    <row r="124" spans="2:15">
      <c r="B124" s="86" t="s">
        <v>1420</v>
      </c>
      <c r="C124" s="87" t="s">
        <v>1421</v>
      </c>
      <c r="D124" s="88" t="s">
        <v>120</v>
      </c>
      <c r="E124" s="88" t="s">
        <v>28</v>
      </c>
      <c r="F124" s="87" t="s">
        <v>1422</v>
      </c>
      <c r="G124" s="88" t="s">
        <v>128</v>
      </c>
      <c r="H124" s="88" t="s">
        <v>133</v>
      </c>
      <c r="I124" s="90">
        <v>581.94240000000013</v>
      </c>
      <c r="J124" s="102">
        <v>542.5</v>
      </c>
      <c r="K124" s="90"/>
      <c r="L124" s="90">
        <v>3.1570375200000003</v>
      </c>
      <c r="M124" s="91">
        <v>1.0240162259641189E-5</v>
      </c>
      <c r="N124" s="91">
        <f t="shared" si="3"/>
        <v>2.8916594575462644E-4</v>
      </c>
      <c r="O124" s="91">
        <f>L124/'סכום נכסי הקרן'!$C$42</f>
        <v>2.4591753831243557E-5</v>
      </c>
    </row>
    <row r="125" spans="2:15">
      <c r="B125" s="86" t="s">
        <v>1423</v>
      </c>
      <c r="C125" s="87" t="s">
        <v>1424</v>
      </c>
      <c r="D125" s="88" t="s">
        <v>120</v>
      </c>
      <c r="E125" s="88" t="s">
        <v>28</v>
      </c>
      <c r="F125" s="87" t="s">
        <v>1425</v>
      </c>
      <c r="G125" s="88" t="s">
        <v>128</v>
      </c>
      <c r="H125" s="88" t="s">
        <v>133</v>
      </c>
      <c r="I125" s="90">
        <v>3.4900000000000008E-4</v>
      </c>
      <c r="J125" s="102">
        <v>6848</v>
      </c>
      <c r="K125" s="90"/>
      <c r="L125" s="90">
        <v>2.3971000000000005E-5</v>
      </c>
      <c r="M125" s="91">
        <v>3.1193838242698259E-11</v>
      </c>
      <c r="N125" s="91">
        <f t="shared" si="3"/>
        <v>2.195601680934141E-9</v>
      </c>
      <c r="O125" s="91">
        <f>L125/'סכום נכסי הקרן'!$C$42</f>
        <v>1.8672218095423188E-10</v>
      </c>
    </row>
    <row r="126" spans="2:15">
      <c r="B126" s="86" t="s">
        <v>1426</v>
      </c>
      <c r="C126" s="87" t="s">
        <v>1427</v>
      </c>
      <c r="D126" s="88" t="s">
        <v>120</v>
      </c>
      <c r="E126" s="88" t="s">
        <v>28</v>
      </c>
      <c r="F126" s="87" t="s">
        <v>882</v>
      </c>
      <c r="G126" s="88" t="s">
        <v>691</v>
      </c>
      <c r="H126" s="88" t="s">
        <v>133</v>
      </c>
      <c r="I126" s="90">
        <v>46.984332000000016</v>
      </c>
      <c r="J126" s="102">
        <v>5877</v>
      </c>
      <c r="K126" s="90"/>
      <c r="L126" s="90">
        <v>2.761269194</v>
      </c>
      <c r="M126" s="91">
        <v>3.655632855180496E-6</v>
      </c>
      <c r="N126" s="91">
        <f t="shared" si="3"/>
        <v>2.5291591021893369E-4</v>
      </c>
      <c r="O126" s="91">
        <f>L126/'סכום נכסי הקרן'!$C$42</f>
        <v>2.1508915193584492E-5</v>
      </c>
    </row>
    <row r="127" spans="2:15">
      <c r="B127" s="86" t="s">
        <v>1428</v>
      </c>
      <c r="C127" s="87" t="s">
        <v>1429</v>
      </c>
      <c r="D127" s="88" t="s">
        <v>120</v>
      </c>
      <c r="E127" s="88" t="s">
        <v>28</v>
      </c>
      <c r="F127" s="87" t="s">
        <v>1430</v>
      </c>
      <c r="G127" s="88" t="s">
        <v>1431</v>
      </c>
      <c r="H127" s="88" t="s">
        <v>133</v>
      </c>
      <c r="I127" s="90">
        <v>530.30640800000003</v>
      </c>
      <c r="J127" s="102">
        <v>514.70000000000005</v>
      </c>
      <c r="K127" s="90"/>
      <c r="L127" s="90">
        <v>2.7294870840000001</v>
      </c>
      <c r="M127" s="91">
        <v>2.7302539996218981E-5</v>
      </c>
      <c r="N127" s="91">
        <f t="shared" si="3"/>
        <v>2.5000485710727238E-4</v>
      </c>
      <c r="O127" s="91">
        <f>L127/'סכום נכסי הקרן'!$C$42</f>
        <v>2.1261348346372142E-5</v>
      </c>
    </row>
    <row r="128" spans="2:15">
      <c r="B128" s="86" t="s">
        <v>1432</v>
      </c>
      <c r="C128" s="87" t="s">
        <v>1433</v>
      </c>
      <c r="D128" s="88" t="s">
        <v>120</v>
      </c>
      <c r="E128" s="88" t="s">
        <v>28</v>
      </c>
      <c r="F128" s="87" t="s">
        <v>1434</v>
      </c>
      <c r="G128" s="88" t="s">
        <v>341</v>
      </c>
      <c r="H128" s="88" t="s">
        <v>133</v>
      </c>
      <c r="I128" s="90">
        <v>303.01910500000008</v>
      </c>
      <c r="J128" s="102">
        <v>3094</v>
      </c>
      <c r="K128" s="90"/>
      <c r="L128" s="90">
        <v>9.3754111090000016</v>
      </c>
      <c r="M128" s="91">
        <v>1.8893020186199866E-5</v>
      </c>
      <c r="N128" s="91">
        <f t="shared" si="3"/>
        <v>8.5873215094777096E-4</v>
      </c>
      <c r="O128" s="91">
        <f>L128/'סכום נכסי הקרן'!$C$42</f>
        <v>7.3029794735931492E-5</v>
      </c>
    </row>
    <row r="129" spans="2:15">
      <c r="B129" s="86" t="s">
        <v>1435</v>
      </c>
      <c r="C129" s="87" t="s">
        <v>1436</v>
      </c>
      <c r="D129" s="88" t="s">
        <v>120</v>
      </c>
      <c r="E129" s="88" t="s">
        <v>28</v>
      </c>
      <c r="F129" s="87" t="s">
        <v>1437</v>
      </c>
      <c r="G129" s="88" t="s">
        <v>155</v>
      </c>
      <c r="H129" s="88" t="s">
        <v>133</v>
      </c>
      <c r="I129" s="90">
        <v>11.333328000000002</v>
      </c>
      <c r="J129" s="102">
        <v>7518</v>
      </c>
      <c r="K129" s="90"/>
      <c r="L129" s="90">
        <v>0.85203961700000008</v>
      </c>
      <c r="M129" s="91">
        <v>9.9871350952469122E-7</v>
      </c>
      <c r="N129" s="91">
        <f t="shared" si="3"/>
        <v>7.8041784460710088E-5</v>
      </c>
      <c r="O129" s="91">
        <f>L129/'סכום נכסי הקרן'!$C$42</f>
        <v>6.6369653141566226E-6</v>
      </c>
    </row>
    <row r="130" spans="2:15">
      <c r="B130" s="86" t="s">
        <v>1438</v>
      </c>
      <c r="C130" s="87" t="s">
        <v>1439</v>
      </c>
      <c r="D130" s="88" t="s">
        <v>120</v>
      </c>
      <c r="E130" s="88" t="s">
        <v>28</v>
      </c>
      <c r="F130" s="87" t="s">
        <v>1440</v>
      </c>
      <c r="G130" s="88" t="s">
        <v>1413</v>
      </c>
      <c r="H130" s="88" t="s">
        <v>133</v>
      </c>
      <c r="I130" s="90">
        <v>318.28846900000008</v>
      </c>
      <c r="J130" s="102">
        <v>472.1</v>
      </c>
      <c r="K130" s="90"/>
      <c r="L130" s="90">
        <v>1.5026398600000002</v>
      </c>
      <c r="M130" s="91">
        <v>6.1302610566961465E-6</v>
      </c>
      <c r="N130" s="91">
        <f t="shared" si="3"/>
        <v>1.3763291487441668E-4</v>
      </c>
      <c r="O130" s="91">
        <f>L130/'סכום נכסי הקרן'!$C$42</f>
        <v>1.1704817982060057E-5</v>
      </c>
    </row>
    <row r="131" spans="2:15">
      <c r="B131" s="86" t="s">
        <v>1441</v>
      </c>
      <c r="C131" s="87" t="s">
        <v>1442</v>
      </c>
      <c r="D131" s="88" t="s">
        <v>120</v>
      </c>
      <c r="E131" s="88" t="s">
        <v>28</v>
      </c>
      <c r="F131" s="87" t="s">
        <v>1443</v>
      </c>
      <c r="G131" s="88" t="s">
        <v>572</v>
      </c>
      <c r="H131" s="88" t="s">
        <v>133</v>
      </c>
      <c r="I131" s="90">
        <v>333.66128200000009</v>
      </c>
      <c r="J131" s="102">
        <v>2414</v>
      </c>
      <c r="K131" s="90"/>
      <c r="L131" s="90">
        <v>8.0545833500000015</v>
      </c>
      <c r="M131" s="91">
        <v>1.1919124659647538E-5</v>
      </c>
      <c r="N131" s="91">
        <f t="shared" si="3"/>
        <v>7.3775214811581263E-4</v>
      </c>
      <c r="O131" s="91">
        <f>L131/'סכום נכסי הקרן'!$C$42</f>
        <v>6.2741202694490967E-5</v>
      </c>
    </row>
    <row r="132" spans="2:15">
      <c r="B132" s="86" t="s">
        <v>1444</v>
      </c>
      <c r="C132" s="87" t="s">
        <v>1445</v>
      </c>
      <c r="D132" s="88" t="s">
        <v>120</v>
      </c>
      <c r="E132" s="88" t="s">
        <v>28</v>
      </c>
      <c r="F132" s="87" t="s">
        <v>1446</v>
      </c>
      <c r="G132" s="88" t="s">
        <v>129</v>
      </c>
      <c r="H132" s="88" t="s">
        <v>133</v>
      </c>
      <c r="I132" s="90">
        <v>178.12190000000001</v>
      </c>
      <c r="J132" s="102">
        <v>1871</v>
      </c>
      <c r="K132" s="90"/>
      <c r="L132" s="90">
        <v>3.3326607430000004</v>
      </c>
      <c r="M132" s="91">
        <v>2.7284405027249649E-5</v>
      </c>
      <c r="N132" s="91">
        <f t="shared" si="3"/>
        <v>3.0525199321321689E-4</v>
      </c>
      <c r="O132" s="91">
        <f>L132/'סכום נכסי הקרן'!$C$42</f>
        <v>2.5959771486943004E-5</v>
      </c>
    </row>
    <row r="133" spans="2:15">
      <c r="B133" s="86" t="s">
        <v>1447</v>
      </c>
      <c r="C133" s="87" t="s">
        <v>1448</v>
      </c>
      <c r="D133" s="88" t="s">
        <v>120</v>
      </c>
      <c r="E133" s="88" t="s">
        <v>28</v>
      </c>
      <c r="F133" s="87" t="s">
        <v>1449</v>
      </c>
      <c r="G133" s="88" t="s">
        <v>572</v>
      </c>
      <c r="H133" s="88" t="s">
        <v>133</v>
      </c>
      <c r="I133" s="90">
        <v>77.654893000000015</v>
      </c>
      <c r="J133" s="102">
        <v>11370</v>
      </c>
      <c r="K133" s="90"/>
      <c r="L133" s="90">
        <v>8.8293613740000012</v>
      </c>
      <c r="M133" s="91">
        <v>1.5343741985301764E-5</v>
      </c>
      <c r="N133" s="91">
        <f t="shared" si="3"/>
        <v>8.0871722808098848E-4</v>
      </c>
      <c r="O133" s="91">
        <f>L133/'סכום נכסי הקרן'!$C$42</f>
        <v>6.8776338583552342E-5</v>
      </c>
    </row>
    <row r="134" spans="2:15">
      <c r="B134" s="86" t="s">
        <v>1450</v>
      </c>
      <c r="C134" s="87" t="s">
        <v>1451</v>
      </c>
      <c r="D134" s="88" t="s">
        <v>120</v>
      </c>
      <c r="E134" s="88" t="s">
        <v>28</v>
      </c>
      <c r="F134" s="87" t="s">
        <v>1452</v>
      </c>
      <c r="G134" s="88" t="s">
        <v>1453</v>
      </c>
      <c r="H134" s="88" t="s">
        <v>133</v>
      </c>
      <c r="I134" s="90">
        <v>239.16329300000004</v>
      </c>
      <c r="J134" s="102">
        <v>129.5</v>
      </c>
      <c r="K134" s="90"/>
      <c r="L134" s="90">
        <v>0.30971646400000002</v>
      </c>
      <c r="M134" s="91">
        <v>8.0743021721079524E-6</v>
      </c>
      <c r="N134" s="91">
        <f t="shared" si="3"/>
        <v>2.8368194442091622E-5</v>
      </c>
      <c r="O134" s="91">
        <f>L134/'סכום נכסי הקרן'!$C$42</f>
        <v>2.4125373841522185E-6</v>
      </c>
    </row>
    <row r="135" spans="2:15">
      <c r="B135" s="86" t="s">
        <v>1454</v>
      </c>
      <c r="C135" s="87" t="s">
        <v>1455</v>
      </c>
      <c r="D135" s="88" t="s">
        <v>120</v>
      </c>
      <c r="E135" s="88" t="s">
        <v>28</v>
      </c>
      <c r="F135" s="87" t="s">
        <v>1456</v>
      </c>
      <c r="G135" s="88" t="s">
        <v>691</v>
      </c>
      <c r="H135" s="88" t="s">
        <v>133</v>
      </c>
      <c r="I135" s="90">
        <v>484.95200000000006</v>
      </c>
      <c r="J135" s="102">
        <v>1258</v>
      </c>
      <c r="K135" s="90"/>
      <c r="L135" s="90">
        <v>6.1006961600000009</v>
      </c>
      <c r="M135" s="91">
        <v>1.0635275186144511E-5</v>
      </c>
      <c r="N135" s="91">
        <f t="shared" si="3"/>
        <v>5.5878764939987734E-4</v>
      </c>
      <c r="O135" s="91">
        <f>L135/'סכום נכסי הקרן'!$C$42</f>
        <v>4.7521392196166509E-5</v>
      </c>
    </row>
    <row r="136" spans="2:15">
      <c r="B136" s="86" t="s">
        <v>1457</v>
      </c>
      <c r="C136" s="87" t="s">
        <v>1458</v>
      </c>
      <c r="D136" s="88" t="s">
        <v>120</v>
      </c>
      <c r="E136" s="88" t="s">
        <v>28</v>
      </c>
      <c r="F136" s="87" t="s">
        <v>1459</v>
      </c>
      <c r="G136" s="88" t="s">
        <v>1319</v>
      </c>
      <c r="H136" s="88" t="s">
        <v>133</v>
      </c>
      <c r="I136" s="90">
        <v>491.3817360000001</v>
      </c>
      <c r="J136" s="102">
        <v>171.5</v>
      </c>
      <c r="K136" s="90"/>
      <c r="L136" s="90">
        <v>0.84271967900000011</v>
      </c>
      <c r="M136" s="91">
        <v>4.9928317179218764E-6</v>
      </c>
      <c r="N136" s="91">
        <f t="shared" si="3"/>
        <v>7.7188133318121049E-5</v>
      </c>
      <c r="O136" s="91">
        <f>L136/'סכום נכסי הקרן'!$C$42</f>
        <v>6.5643676273801753E-6</v>
      </c>
    </row>
    <row r="137" spans="2:15">
      <c r="B137" s="86" t="s">
        <v>1460</v>
      </c>
      <c r="C137" s="87" t="s">
        <v>1461</v>
      </c>
      <c r="D137" s="88" t="s">
        <v>120</v>
      </c>
      <c r="E137" s="88" t="s">
        <v>28</v>
      </c>
      <c r="F137" s="87" t="s">
        <v>1462</v>
      </c>
      <c r="G137" s="88" t="s">
        <v>1453</v>
      </c>
      <c r="H137" s="88" t="s">
        <v>133</v>
      </c>
      <c r="I137" s="90">
        <v>533.58250199999998</v>
      </c>
      <c r="J137" s="102">
        <v>5999</v>
      </c>
      <c r="K137" s="90"/>
      <c r="L137" s="90">
        <v>32.009614271000004</v>
      </c>
      <c r="M137" s="91">
        <v>2.1575689239718297E-5</v>
      </c>
      <c r="N137" s="91">
        <f t="shared" si="3"/>
        <v>2.9318911559576598E-3</v>
      </c>
      <c r="O137" s="91">
        <f>L137/'סכום נכסי הקרן'!$C$42</f>
        <v>2.493389924569198E-4</v>
      </c>
    </row>
    <row r="138" spans="2:15">
      <c r="B138" s="86" t="s">
        <v>1463</v>
      </c>
      <c r="C138" s="87" t="s">
        <v>1464</v>
      </c>
      <c r="D138" s="88" t="s">
        <v>120</v>
      </c>
      <c r="E138" s="88" t="s">
        <v>28</v>
      </c>
      <c r="F138" s="87" t="s">
        <v>1465</v>
      </c>
      <c r="G138" s="88" t="s">
        <v>825</v>
      </c>
      <c r="H138" s="88" t="s">
        <v>133</v>
      </c>
      <c r="I138" s="90">
        <v>161.76301400000003</v>
      </c>
      <c r="J138" s="102">
        <v>9300</v>
      </c>
      <c r="K138" s="90"/>
      <c r="L138" s="90">
        <v>15.043960291000001</v>
      </c>
      <c r="M138" s="91">
        <v>1.8277119170223407E-5</v>
      </c>
      <c r="N138" s="91">
        <f t="shared" si="3"/>
        <v>1.3779376956666832E-3</v>
      </c>
      <c r="O138" s="91">
        <f>L138/'סכום נכסי הקרן'!$C$42</f>
        <v>1.1718497666865714E-4</v>
      </c>
    </row>
    <row r="139" spans="2:15">
      <c r="B139" s="86" t="s">
        <v>1466</v>
      </c>
      <c r="C139" s="87" t="s">
        <v>1467</v>
      </c>
      <c r="D139" s="88" t="s">
        <v>120</v>
      </c>
      <c r="E139" s="88" t="s">
        <v>28</v>
      </c>
      <c r="F139" s="87" t="s">
        <v>1468</v>
      </c>
      <c r="G139" s="88" t="s">
        <v>128</v>
      </c>
      <c r="H139" s="88" t="s">
        <v>133</v>
      </c>
      <c r="I139" s="90">
        <v>2007.7012800000002</v>
      </c>
      <c r="J139" s="102">
        <v>192.8</v>
      </c>
      <c r="K139" s="90"/>
      <c r="L139" s="90">
        <v>3.8708480680000004</v>
      </c>
      <c r="M139" s="91">
        <v>1.3407626374828433E-5</v>
      </c>
      <c r="N139" s="91">
        <f t="shared" si="3"/>
        <v>3.5454676587299118E-4</v>
      </c>
      <c r="O139" s="91">
        <f>L139/'סכום נכסי הקרן'!$C$42</f>
        <v>3.0151983371550405E-5</v>
      </c>
    </row>
    <row r="140" spans="2:15">
      <c r="B140" s="86" t="s">
        <v>1469</v>
      </c>
      <c r="C140" s="87" t="s">
        <v>1470</v>
      </c>
      <c r="D140" s="88" t="s">
        <v>120</v>
      </c>
      <c r="E140" s="88" t="s">
        <v>28</v>
      </c>
      <c r="F140" s="87" t="s">
        <v>1471</v>
      </c>
      <c r="G140" s="88" t="s">
        <v>129</v>
      </c>
      <c r="H140" s="88" t="s">
        <v>133</v>
      </c>
      <c r="I140" s="90">
        <v>1891.3128000000004</v>
      </c>
      <c r="J140" s="102">
        <v>405.3</v>
      </c>
      <c r="K140" s="90"/>
      <c r="L140" s="90">
        <v>7.6654907780000014</v>
      </c>
      <c r="M140" s="91">
        <v>2.3720406365825192E-5</v>
      </c>
      <c r="N140" s="91">
        <f t="shared" si="3"/>
        <v>7.0211357212306353E-4</v>
      </c>
      <c r="O140" s="91">
        <f>L140/'סכום נכסי הקרן'!$C$42</f>
        <v>5.9710364863906872E-5</v>
      </c>
    </row>
    <row r="141" spans="2:15">
      <c r="B141" s="86" t="s">
        <v>1472</v>
      </c>
      <c r="C141" s="87" t="s">
        <v>1473</v>
      </c>
      <c r="D141" s="88" t="s">
        <v>120</v>
      </c>
      <c r="E141" s="88" t="s">
        <v>28</v>
      </c>
      <c r="F141" s="87" t="s">
        <v>1474</v>
      </c>
      <c r="G141" s="88" t="s">
        <v>155</v>
      </c>
      <c r="H141" s="88" t="s">
        <v>133</v>
      </c>
      <c r="I141" s="90">
        <v>1956.9314130000002</v>
      </c>
      <c r="J141" s="102">
        <v>129.69999999999999</v>
      </c>
      <c r="K141" s="90"/>
      <c r="L141" s="90">
        <v>2.5381400410000006</v>
      </c>
      <c r="M141" s="91">
        <v>1.8089999032146512E-5</v>
      </c>
      <c r="N141" s="91">
        <f t="shared" si="3"/>
        <v>2.3247860082874515E-4</v>
      </c>
      <c r="O141" s="91">
        <f>L141/'סכום נכסי הקרן'!$C$42</f>
        <v>1.9770849944632411E-5</v>
      </c>
    </row>
    <row r="142" spans="2:15">
      <c r="B142" s="86" t="s">
        <v>1475</v>
      </c>
      <c r="C142" s="87" t="s">
        <v>1476</v>
      </c>
      <c r="D142" s="88" t="s">
        <v>120</v>
      </c>
      <c r="E142" s="88" t="s">
        <v>28</v>
      </c>
      <c r="F142" s="87" t="s">
        <v>1477</v>
      </c>
      <c r="G142" s="88" t="s">
        <v>481</v>
      </c>
      <c r="H142" s="88" t="s">
        <v>133</v>
      </c>
      <c r="I142" s="90">
        <v>656.30608900000004</v>
      </c>
      <c r="J142" s="102">
        <v>1146</v>
      </c>
      <c r="K142" s="90"/>
      <c r="L142" s="90">
        <v>7.5212677850000009</v>
      </c>
      <c r="M142" s="91">
        <v>1.9172388260309017E-5</v>
      </c>
      <c r="N142" s="91">
        <f t="shared" si="3"/>
        <v>6.8890359982903522E-4</v>
      </c>
      <c r="O142" s="91">
        <f>L142/'סכום נכסי הקרן'!$C$42</f>
        <v>5.8586939399941791E-5</v>
      </c>
    </row>
    <row r="143" spans="2:15">
      <c r="B143" s="86" t="s">
        <v>1478</v>
      </c>
      <c r="C143" s="87" t="s">
        <v>1479</v>
      </c>
      <c r="D143" s="88" t="s">
        <v>120</v>
      </c>
      <c r="E143" s="88" t="s">
        <v>28</v>
      </c>
      <c r="F143" s="87" t="s">
        <v>1480</v>
      </c>
      <c r="G143" s="88" t="s">
        <v>157</v>
      </c>
      <c r="H143" s="88" t="s">
        <v>133</v>
      </c>
      <c r="I143" s="90">
        <v>162.82020900000003</v>
      </c>
      <c r="J143" s="102">
        <v>2240</v>
      </c>
      <c r="K143" s="90"/>
      <c r="L143" s="90">
        <v>3.6471726870000007</v>
      </c>
      <c r="M143" s="91">
        <v>1.37521667954435E-5</v>
      </c>
      <c r="N143" s="91">
        <f t="shared" si="3"/>
        <v>3.3405942523191722E-4</v>
      </c>
      <c r="O143" s="91">
        <f>L143/'סכום נכסי הקרן'!$C$42</f>
        <v>2.8409663277850157E-5</v>
      </c>
    </row>
    <row r="144" spans="2:15">
      <c r="B144" s="86" t="s">
        <v>1481</v>
      </c>
      <c r="C144" s="87" t="s">
        <v>1482</v>
      </c>
      <c r="D144" s="88" t="s">
        <v>120</v>
      </c>
      <c r="E144" s="88" t="s">
        <v>28</v>
      </c>
      <c r="F144" s="87" t="s">
        <v>1483</v>
      </c>
      <c r="G144" s="88" t="s">
        <v>481</v>
      </c>
      <c r="H144" s="88" t="s">
        <v>133</v>
      </c>
      <c r="I144" s="90">
        <v>409.74782600000003</v>
      </c>
      <c r="J144" s="102">
        <v>702.3</v>
      </c>
      <c r="K144" s="90"/>
      <c r="L144" s="90">
        <v>2.8776589840000004</v>
      </c>
      <c r="M144" s="91">
        <v>2.6993024728245172E-5</v>
      </c>
      <c r="N144" s="91">
        <f t="shared" si="3"/>
        <v>2.6357652590320105E-4</v>
      </c>
      <c r="O144" s="91">
        <f>L144/'סכום נכסי הקרן'!$C$42</f>
        <v>2.2415533834008551E-5</v>
      </c>
    </row>
    <row r="145" spans="2:15">
      <c r="B145" s="86" t="s">
        <v>1484</v>
      </c>
      <c r="C145" s="87" t="s">
        <v>1485</v>
      </c>
      <c r="D145" s="88" t="s">
        <v>120</v>
      </c>
      <c r="E145" s="88" t="s">
        <v>28</v>
      </c>
      <c r="F145" s="87" t="s">
        <v>1486</v>
      </c>
      <c r="G145" s="88" t="s">
        <v>129</v>
      </c>
      <c r="H145" s="88" t="s">
        <v>133</v>
      </c>
      <c r="I145" s="90">
        <v>2745.0113890000002</v>
      </c>
      <c r="J145" s="102">
        <v>500.1</v>
      </c>
      <c r="K145" s="90"/>
      <c r="L145" s="90">
        <v>13.727801960000003</v>
      </c>
      <c r="M145" s="91">
        <v>2.9984702501809426E-5</v>
      </c>
      <c r="N145" s="91">
        <f t="shared" si="3"/>
        <v>1.2573853847944181E-3</v>
      </c>
      <c r="O145" s="91">
        <f>L145/'סכום נכסי הקרן'!$C$42</f>
        <v>1.0693275715151553E-4</v>
      </c>
    </row>
    <row r="146" spans="2:15">
      <c r="B146" s="86" t="s">
        <v>1487</v>
      </c>
      <c r="C146" s="87" t="s">
        <v>1488</v>
      </c>
      <c r="D146" s="88" t="s">
        <v>120</v>
      </c>
      <c r="E146" s="88" t="s">
        <v>28</v>
      </c>
      <c r="F146" s="87" t="s">
        <v>1489</v>
      </c>
      <c r="G146" s="88" t="s">
        <v>155</v>
      </c>
      <c r="H146" s="88" t="s">
        <v>133</v>
      </c>
      <c r="I146" s="90">
        <v>492.85671800000006</v>
      </c>
      <c r="J146" s="102">
        <v>372.1</v>
      </c>
      <c r="K146" s="90"/>
      <c r="L146" s="90">
        <v>1.8339198460000001</v>
      </c>
      <c r="M146" s="91">
        <v>2.049693005628688E-5</v>
      </c>
      <c r="N146" s="91">
        <f t="shared" si="3"/>
        <v>1.6797620026599142E-4</v>
      </c>
      <c r="O146" s="91">
        <f>L146/'סכום נכסי הקרן'!$C$42</f>
        <v>1.4285324489606983E-5</v>
      </c>
    </row>
    <row r="147" spans="2:15">
      <c r="B147" s="86" t="s">
        <v>1490</v>
      </c>
      <c r="C147" s="87" t="s">
        <v>1491</v>
      </c>
      <c r="D147" s="88" t="s">
        <v>120</v>
      </c>
      <c r="E147" s="88" t="s">
        <v>28</v>
      </c>
      <c r="F147" s="87" t="s">
        <v>1492</v>
      </c>
      <c r="G147" s="88" t="s">
        <v>1319</v>
      </c>
      <c r="H147" s="88" t="s">
        <v>133</v>
      </c>
      <c r="I147" s="90">
        <v>2040.2643520000001</v>
      </c>
      <c r="J147" s="102">
        <v>17.600000000000001</v>
      </c>
      <c r="K147" s="90"/>
      <c r="L147" s="90">
        <v>0.35908652500000005</v>
      </c>
      <c r="M147" s="91">
        <v>1.9593502595356162E-5</v>
      </c>
      <c r="N147" s="91">
        <f t="shared" si="3"/>
        <v>3.2890199736798605E-5</v>
      </c>
      <c r="O147" s="91">
        <f>L147/'סכום נכסי הקרן'!$C$42</f>
        <v>2.7971056317749073E-6</v>
      </c>
    </row>
    <row r="148" spans="2:15">
      <c r="B148" s="86" t="s">
        <v>1493</v>
      </c>
      <c r="C148" s="87" t="s">
        <v>1494</v>
      </c>
      <c r="D148" s="88" t="s">
        <v>120</v>
      </c>
      <c r="E148" s="88" t="s">
        <v>28</v>
      </c>
      <c r="F148" s="87" t="s">
        <v>1495</v>
      </c>
      <c r="G148" s="88" t="s">
        <v>724</v>
      </c>
      <c r="H148" s="88" t="s">
        <v>133</v>
      </c>
      <c r="I148" s="90">
        <v>1225.7629780000002</v>
      </c>
      <c r="J148" s="102">
        <v>93.6</v>
      </c>
      <c r="K148" s="90"/>
      <c r="L148" s="90">
        <v>1.1473141480000002</v>
      </c>
      <c r="M148" s="91">
        <v>7.010367438706747E-6</v>
      </c>
      <c r="N148" s="91">
        <f t="shared" si="3"/>
        <v>1.050871833427192E-4</v>
      </c>
      <c r="O148" s="91">
        <f>L148/'סכום נכסי הקרן'!$C$42</f>
        <v>8.9370072151435634E-6</v>
      </c>
    </row>
    <row r="149" spans="2:15">
      <c r="B149" s="86" t="s">
        <v>1496</v>
      </c>
      <c r="C149" s="87" t="s">
        <v>1497</v>
      </c>
      <c r="D149" s="88" t="s">
        <v>120</v>
      </c>
      <c r="E149" s="88" t="s">
        <v>28</v>
      </c>
      <c r="F149" s="87" t="s">
        <v>1498</v>
      </c>
      <c r="G149" s="88" t="s">
        <v>1218</v>
      </c>
      <c r="H149" s="88" t="s">
        <v>133</v>
      </c>
      <c r="I149" s="90">
        <v>284.24127900000008</v>
      </c>
      <c r="J149" s="102">
        <v>1966</v>
      </c>
      <c r="K149" s="90">
        <v>0.31949998800000001</v>
      </c>
      <c r="L149" s="90">
        <v>5.9076835250000013</v>
      </c>
      <c r="M149" s="91">
        <v>1.9968748669587411E-5</v>
      </c>
      <c r="N149" s="91">
        <f t="shared" si="3"/>
        <v>5.4110883475520137E-4</v>
      </c>
      <c r="O149" s="91">
        <f>L149/'סכום נכסי הקרן'!$C$42</f>
        <v>4.601791966023046E-5</v>
      </c>
    </row>
    <row r="150" spans="2:15">
      <c r="B150" s="86" t="s">
        <v>1499</v>
      </c>
      <c r="C150" s="87" t="s">
        <v>1500</v>
      </c>
      <c r="D150" s="88" t="s">
        <v>120</v>
      </c>
      <c r="E150" s="88" t="s">
        <v>28</v>
      </c>
      <c r="F150" s="87" t="s">
        <v>1501</v>
      </c>
      <c r="G150" s="88" t="s">
        <v>1502</v>
      </c>
      <c r="H150" s="88" t="s">
        <v>133</v>
      </c>
      <c r="I150" s="90">
        <v>1741.0506650000002</v>
      </c>
      <c r="J150" s="102">
        <v>669.3</v>
      </c>
      <c r="K150" s="90"/>
      <c r="L150" s="90">
        <v>11.652852102000002</v>
      </c>
      <c r="M150" s="91">
        <v>1.8502264203156389E-5</v>
      </c>
      <c r="N150" s="91">
        <f t="shared" ref="N150:N186" si="4">IFERROR(L150/$L$11,0)</f>
        <v>1.067332262434948E-3</v>
      </c>
      <c r="O150" s="91">
        <f>L150/'סכום נכסי הקרן'!$C$42</f>
        <v>9.0769928614682123E-5</v>
      </c>
    </row>
    <row r="151" spans="2:15">
      <c r="B151" s="86" t="s">
        <v>1503</v>
      </c>
      <c r="C151" s="87" t="s">
        <v>1504</v>
      </c>
      <c r="D151" s="88" t="s">
        <v>120</v>
      </c>
      <c r="E151" s="88" t="s">
        <v>28</v>
      </c>
      <c r="F151" s="87" t="s">
        <v>1505</v>
      </c>
      <c r="G151" s="88" t="s">
        <v>825</v>
      </c>
      <c r="H151" s="88" t="s">
        <v>133</v>
      </c>
      <c r="I151" s="90">
        <v>245.71167200000002</v>
      </c>
      <c r="J151" s="102">
        <v>226</v>
      </c>
      <c r="K151" s="90"/>
      <c r="L151" s="90">
        <v>0.55530838000000005</v>
      </c>
      <c r="M151" s="91">
        <v>3.3346982553584374E-6</v>
      </c>
      <c r="N151" s="91">
        <f t="shared" si="4"/>
        <v>5.0862959933453529E-5</v>
      </c>
      <c r="O151" s="91">
        <f>L151/'סכום נכסי הקרן'!$C$42</f>
        <v>4.3255763971365963E-6</v>
      </c>
    </row>
    <row r="152" spans="2:15">
      <c r="B152" s="86" t="s">
        <v>1506</v>
      </c>
      <c r="C152" s="87" t="s">
        <v>1507</v>
      </c>
      <c r="D152" s="88" t="s">
        <v>120</v>
      </c>
      <c r="E152" s="88" t="s">
        <v>28</v>
      </c>
      <c r="F152" s="87" t="s">
        <v>1508</v>
      </c>
      <c r="G152" s="88" t="s">
        <v>691</v>
      </c>
      <c r="H152" s="88" t="s">
        <v>133</v>
      </c>
      <c r="I152" s="90">
        <v>555.0823640000001</v>
      </c>
      <c r="J152" s="102">
        <v>670.4</v>
      </c>
      <c r="K152" s="90"/>
      <c r="L152" s="90">
        <v>3.7212721640000006</v>
      </c>
      <c r="M152" s="91">
        <v>7.629150482153304E-6</v>
      </c>
      <c r="N152" s="91">
        <f t="shared" si="4"/>
        <v>3.408464986229956E-4</v>
      </c>
      <c r="O152" s="91">
        <f>L152/'סכום נכסי הקרן'!$C$42</f>
        <v>2.8986861390278001E-5</v>
      </c>
    </row>
    <row r="153" spans="2:15">
      <c r="B153" s="86" t="s">
        <v>1509</v>
      </c>
      <c r="C153" s="87" t="s">
        <v>1510</v>
      </c>
      <c r="D153" s="88" t="s">
        <v>120</v>
      </c>
      <c r="E153" s="88" t="s">
        <v>28</v>
      </c>
      <c r="F153" s="87" t="s">
        <v>1511</v>
      </c>
      <c r="G153" s="88" t="s">
        <v>724</v>
      </c>
      <c r="H153" s="88" t="s">
        <v>133</v>
      </c>
      <c r="I153" s="90">
        <v>815.11459600000012</v>
      </c>
      <c r="J153" s="102">
        <v>268</v>
      </c>
      <c r="K153" s="90"/>
      <c r="L153" s="90">
        <v>2.1845071170000008</v>
      </c>
      <c r="M153" s="91">
        <v>6.5273985269564572E-6</v>
      </c>
      <c r="N153" s="91">
        <f t="shared" si="4"/>
        <v>2.0008791865578387E-4</v>
      </c>
      <c r="O153" s="91">
        <f>L153/'סכום נכסי הקרן'!$C$42</f>
        <v>1.7016225155240976E-5</v>
      </c>
    </row>
    <row r="154" spans="2:15">
      <c r="B154" s="86" t="s">
        <v>1512</v>
      </c>
      <c r="C154" s="87" t="s">
        <v>1513</v>
      </c>
      <c r="D154" s="88" t="s">
        <v>120</v>
      </c>
      <c r="E154" s="88" t="s">
        <v>28</v>
      </c>
      <c r="F154" s="87" t="s">
        <v>1514</v>
      </c>
      <c r="G154" s="88" t="s">
        <v>677</v>
      </c>
      <c r="H154" s="88" t="s">
        <v>133</v>
      </c>
      <c r="I154" s="90">
        <v>195.54525500000003</v>
      </c>
      <c r="J154" s="102">
        <v>6895</v>
      </c>
      <c r="K154" s="90"/>
      <c r="L154" s="90">
        <v>13.482845343000001</v>
      </c>
      <c r="M154" s="91">
        <v>3.2960328151584447E-6</v>
      </c>
      <c r="N154" s="91">
        <f t="shared" si="4"/>
        <v>1.2349488089302011E-3</v>
      </c>
      <c r="O154" s="91">
        <f>L154/'סכום נכסי הקרן'!$C$42</f>
        <v>1.0502466680211791E-4</v>
      </c>
    </row>
    <row r="155" spans="2:15">
      <c r="B155" s="86" t="s">
        <v>1515</v>
      </c>
      <c r="C155" s="87" t="s">
        <v>1516</v>
      </c>
      <c r="D155" s="88" t="s">
        <v>120</v>
      </c>
      <c r="E155" s="88" t="s">
        <v>28</v>
      </c>
      <c r="F155" s="87" t="s">
        <v>1517</v>
      </c>
      <c r="G155" s="88" t="s">
        <v>129</v>
      </c>
      <c r="H155" s="88" t="s">
        <v>133</v>
      </c>
      <c r="I155" s="90">
        <v>284.47696500000006</v>
      </c>
      <c r="J155" s="102">
        <v>1493</v>
      </c>
      <c r="K155" s="90"/>
      <c r="L155" s="90">
        <v>4.2472410920000003</v>
      </c>
      <c r="M155" s="91">
        <v>2.468416161981474E-5</v>
      </c>
      <c r="N155" s="91">
        <f t="shared" si="4"/>
        <v>3.8902213845595741E-4</v>
      </c>
      <c r="O155" s="91">
        <f>L155/'סכום נכסי הקרן'!$C$42</f>
        <v>3.3083898032483969E-5</v>
      </c>
    </row>
    <row r="156" spans="2:15">
      <c r="B156" s="86" t="s">
        <v>1518</v>
      </c>
      <c r="C156" s="87" t="s">
        <v>1519</v>
      </c>
      <c r="D156" s="88" t="s">
        <v>120</v>
      </c>
      <c r="E156" s="88" t="s">
        <v>28</v>
      </c>
      <c r="F156" s="87" t="s">
        <v>1520</v>
      </c>
      <c r="G156" s="88" t="s">
        <v>637</v>
      </c>
      <c r="H156" s="88" t="s">
        <v>133</v>
      </c>
      <c r="I156" s="90">
        <v>119.32971400000001</v>
      </c>
      <c r="J156" s="102">
        <v>27970</v>
      </c>
      <c r="K156" s="90"/>
      <c r="L156" s="90">
        <v>33.376520972000002</v>
      </c>
      <c r="M156" s="91">
        <v>3.2691352674051119E-5</v>
      </c>
      <c r="N156" s="91">
        <f t="shared" si="4"/>
        <v>3.057091717068825E-3</v>
      </c>
      <c r="O156" s="91">
        <f>L156/'סכום נכסי הקרן'!$C$42</f>
        <v>2.5998651656403561E-4</v>
      </c>
    </row>
    <row r="157" spans="2:15">
      <c r="B157" s="86" t="s">
        <v>1521</v>
      </c>
      <c r="C157" s="87" t="s">
        <v>1522</v>
      </c>
      <c r="D157" s="88" t="s">
        <v>120</v>
      </c>
      <c r="E157" s="88" t="s">
        <v>28</v>
      </c>
      <c r="F157" s="87" t="s">
        <v>1523</v>
      </c>
      <c r="G157" s="88" t="s">
        <v>1319</v>
      </c>
      <c r="H157" s="88" t="s">
        <v>133</v>
      </c>
      <c r="I157" s="90">
        <v>326.98810000000003</v>
      </c>
      <c r="J157" s="102">
        <v>591.1</v>
      </c>
      <c r="K157" s="90"/>
      <c r="L157" s="90">
        <v>1.9328266600000001</v>
      </c>
      <c r="M157" s="91">
        <v>1.4949706579614453E-5</v>
      </c>
      <c r="N157" s="91">
        <f t="shared" si="4"/>
        <v>1.7703547885571403E-4</v>
      </c>
      <c r="O157" s="91">
        <f>L157/'סכום נכסי הקרן'!$C$42</f>
        <v>1.5055759432718015E-5</v>
      </c>
    </row>
    <row r="158" spans="2:15">
      <c r="B158" s="86" t="s">
        <v>1524</v>
      </c>
      <c r="C158" s="87" t="s">
        <v>1525</v>
      </c>
      <c r="D158" s="88" t="s">
        <v>120</v>
      </c>
      <c r="E158" s="88" t="s">
        <v>28</v>
      </c>
      <c r="F158" s="87" t="s">
        <v>1526</v>
      </c>
      <c r="G158" s="88" t="s">
        <v>1218</v>
      </c>
      <c r="H158" s="88" t="s">
        <v>133</v>
      </c>
      <c r="I158" s="90">
        <v>11.987085000000002</v>
      </c>
      <c r="J158" s="102">
        <v>14700</v>
      </c>
      <c r="K158" s="90"/>
      <c r="L158" s="90">
        <v>1.7621014590000004</v>
      </c>
      <c r="M158" s="91">
        <v>3.6053291843417884E-6</v>
      </c>
      <c r="N158" s="91">
        <f t="shared" si="4"/>
        <v>1.6139806121383764E-4</v>
      </c>
      <c r="O158" s="91">
        <f>L158/'סכום נכסי הקרן'!$C$42</f>
        <v>1.3725894935009552E-5</v>
      </c>
    </row>
    <row r="159" spans="2:15">
      <c r="B159" s="86" t="s">
        <v>1527</v>
      </c>
      <c r="C159" s="87" t="s">
        <v>1528</v>
      </c>
      <c r="D159" s="88" t="s">
        <v>120</v>
      </c>
      <c r="E159" s="88" t="s">
        <v>28</v>
      </c>
      <c r="F159" s="87" t="s">
        <v>1529</v>
      </c>
      <c r="G159" s="88" t="s">
        <v>128</v>
      </c>
      <c r="H159" s="88" t="s">
        <v>133</v>
      </c>
      <c r="I159" s="90">
        <v>770.89497500000016</v>
      </c>
      <c r="J159" s="102">
        <v>759.4</v>
      </c>
      <c r="K159" s="90"/>
      <c r="L159" s="90">
        <v>5.8541764410000008</v>
      </c>
      <c r="M159" s="91">
        <v>1.9457165398367051E-5</v>
      </c>
      <c r="N159" s="91">
        <f t="shared" si="4"/>
        <v>5.3620790264672508E-4</v>
      </c>
      <c r="O159" s="91">
        <f>L159/'סכום נכסי הקרן'!$C$42</f>
        <v>4.5601126058754458E-5</v>
      </c>
    </row>
    <row r="160" spans="2:15">
      <c r="B160" s="86" t="s">
        <v>1532</v>
      </c>
      <c r="C160" s="87" t="s">
        <v>1533</v>
      </c>
      <c r="D160" s="88" t="s">
        <v>120</v>
      </c>
      <c r="E160" s="88" t="s">
        <v>28</v>
      </c>
      <c r="F160" s="87" t="s">
        <v>1534</v>
      </c>
      <c r="G160" s="88" t="s">
        <v>572</v>
      </c>
      <c r="H160" s="88" t="s">
        <v>133</v>
      </c>
      <c r="I160" s="90">
        <v>383.26556700000003</v>
      </c>
      <c r="J160" s="102">
        <v>9315</v>
      </c>
      <c r="K160" s="90"/>
      <c r="L160" s="90">
        <v>35.701187595</v>
      </c>
      <c r="M160" s="91">
        <v>1.533062268E-5</v>
      </c>
      <c r="N160" s="91">
        <f t="shared" si="4"/>
        <v>3.2700174166671015E-3</v>
      </c>
      <c r="O160" s="91">
        <f>L160/'סכום נכסי הקרן'!$C$42</f>
        <v>2.7809451463829487E-4</v>
      </c>
    </row>
    <row r="161" spans="2:15">
      <c r="B161" s="86" t="s">
        <v>1535</v>
      </c>
      <c r="C161" s="87" t="s">
        <v>1536</v>
      </c>
      <c r="D161" s="88" t="s">
        <v>120</v>
      </c>
      <c r="E161" s="88" t="s">
        <v>28</v>
      </c>
      <c r="F161" s="87" t="s">
        <v>1537</v>
      </c>
      <c r="G161" s="88" t="s">
        <v>724</v>
      </c>
      <c r="H161" s="88" t="s">
        <v>133</v>
      </c>
      <c r="I161" s="90">
        <v>1084.2501050000001</v>
      </c>
      <c r="J161" s="102">
        <v>716.9</v>
      </c>
      <c r="K161" s="90"/>
      <c r="L161" s="90">
        <v>7.7729890000000008</v>
      </c>
      <c r="M161" s="91">
        <v>7.7822319542439687E-6</v>
      </c>
      <c r="N161" s="91">
        <f t="shared" si="4"/>
        <v>7.1195977282059936E-4</v>
      </c>
      <c r="O161" s="91">
        <f>L161/'סכום נכסי הקרן'!$C$42</f>
        <v>6.054772260703574E-5</v>
      </c>
    </row>
    <row r="162" spans="2:15">
      <c r="B162" s="86" t="s">
        <v>1538</v>
      </c>
      <c r="C162" s="87" t="s">
        <v>1539</v>
      </c>
      <c r="D162" s="88" t="s">
        <v>120</v>
      </c>
      <c r="E162" s="88" t="s">
        <v>28</v>
      </c>
      <c r="F162" s="87" t="s">
        <v>1540</v>
      </c>
      <c r="G162" s="88" t="s">
        <v>155</v>
      </c>
      <c r="H162" s="88" t="s">
        <v>133</v>
      </c>
      <c r="I162" s="90">
        <v>160.03416000000004</v>
      </c>
      <c r="J162" s="102">
        <v>540</v>
      </c>
      <c r="K162" s="90"/>
      <c r="L162" s="90">
        <v>0.86418446400000015</v>
      </c>
      <c r="M162" s="91">
        <v>2.1111443838528767E-5</v>
      </c>
      <c r="N162" s="91">
        <f t="shared" si="4"/>
        <v>7.9154180542971491E-5</v>
      </c>
      <c r="O162" s="91">
        <f>L162/'סכום נכסי הקרן'!$C$42</f>
        <v>6.7315676385984675E-6</v>
      </c>
    </row>
    <row r="163" spans="2:15">
      <c r="B163" s="86" t="s">
        <v>1541</v>
      </c>
      <c r="C163" s="87" t="s">
        <v>1542</v>
      </c>
      <c r="D163" s="88" t="s">
        <v>120</v>
      </c>
      <c r="E163" s="88" t="s">
        <v>28</v>
      </c>
      <c r="F163" s="87" t="s">
        <v>1543</v>
      </c>
      <c r="G163" s="88" t="s">
        <v>691</v>
      </c>
      <c r="H163" s="88" t="s">
        <v>133</v>
      </c>
      <c r="I163" s="90">
        <v>524.19019400000013</v>
      </c>
      <c r="J163" s="102">
        <v>571.70000000000005</v>
      </c>
      <c r="K163" s="90"/>
      <c r="L163" s="90">
        <v>2.9967953370000004</v>
      </c>
      <c r="M163" s="91">
        <v>8.9720743156337587E-6</v>
      </c>
      <c r="N163" s="91">
        <f t="shared" si="4"/>
        <v>2.7448871049738416E-4</v>
      </c>
      <c r="O163" s="91">
        <f>L163/'סכום נכסי הקרן'!$C$42</f>
        <v>2.3343546835681124E-5</v>
      </c>
    </row>
    <row r="164" spans="2:15">
      <c r="B164" s="86" t="s">
        <v>1544</v>
      </c>
      <c r="C164" s="87" t="s">
        <v>1545</v>
      </c>
      <c r="D164" s="88" t="s">
        <v>120</v>
      </c>
      <c r="E164" s="88" t="s">
        <v>28</v>
      </c>
      <c r="F164" s="87" t="s">
        <v>1546</v>
      </c>
      <c r="G164" s="88" t="s">
        <v>157</v>
      </c>
      <c r="H164" s="88" t="s">
        <v>133</v>
      </c>
      <c r="I164" s="90">
        <v>3198.9875650000004</v>
      </c>
      <c r="J164" s="102">
        <v>53.2</v>
      </c>
      <c r="K164" s="90"/>
      <c r="L164" s="90">
        <v>1.7018613840000003</v>
      </c>
      <c r="M164" s="91">
        <v>2.3301218159497292E-5</v>
      </c>
      <c r="N164" s="91">
        <f t="shared" si="4"/>
        <v>1.5588042699208641E-4</v>
      </c>
      <c r="O164" s="91">
        <f>L164/'סכום נכסי הקרן'!$C$42</f>
        <v>1.3256654678664531E-5</v>
      </c>
    </row>
    <row r="165" spans="2:15">
      <c r="B165" s="86" t="s">
        <v>1547</v>
      </c>
      <c r="C165" s="87" t="s">
        <v>1548</v>
      </c>
      <c r="D165" s="88" t="s">
        <v>120</v>
      </c>
      <c r="E165" s="88" t="s">
        <v>28</v>
      </c>
      <c r="F165" s="87" t="s">
        <v>1549</v>
      </c>
      <c r="G165" s="88" t="s">
        <v>1406</v>
      </c>
      <c r="H165" s="88" t="s">
        <v>133</v>
      </c>
      <c r="I165" s="90">
        <v>1.6000000000000004E-4</v>
      </c>
      <c r="J165" s="102">
        <v>967.1</v>
      </c>
      <c r="K165" s="90"/>
      <c r="L165" s="90">
        <v>1.5470000000000004E-6</v>
      </c>
      <c r="M165" s="91">
        <v>8.5802358771194409E-12</v>
      </c>
      <c r="N165" s="91">
        <f t="shared" si="4"/>
        <v>1.4169604106650188E-10</v>
      </c>
      <c r="O165" s="91">
        <f>L165/'סכום נכסי הקרן'!$C$42</f>
        <v>1.2050361434074369E-11</v>
      </c>
    </row>
    <row r="166" spans="2:15">
      <c r="B166" s="86" t="s">
        <v>1550</v>
      </c>
      <c r="C166" s="87" t="s">
        <v>1551</v>
      </c>
      <c r="D166" s="88" t="s">
        <v>120</v>
      </c>
      <c r="E166" s="88" t="s">
        <v>28</v>
      </c>
      <c r="F166" s="87" t="s">
        <v>1552</v>
      </c>
      <c r="G166" s="88" t="s">
        <v>481</v>
      </c>
      <c r="H166" s="88" t="s">
        <v>133</v>
      </c>
      <c r="I166" s="90">
        <v>3125.6116600000005</v>
      </c>
      <c r="J166" s="102">
        <v>1040</v>
      </c>
      <c r="K166" s="90"/>
      <c r="L166" s="90">
        <v>32.506361269000003</v>
      </c>
      <c r="M166" s="91">
        <v>2.9286087474732113E-5</v>
      </c>
      <c r="N166" s="91">
        <f t="shared" si="4"/>
        <v>2.9773902400095469E-3</v>
      </c>
      <c r="O166" s="91">
        <f>L166/'סכום נכסי הקרן'!$C$42</f>
        <v>2.5320840478218899E-4</v>
      </c>
    </row>
    <row r="167" spans="2:15">
      <c r="B167" s="86" t="s">
        <v>1553</v>
      </c>
      <c r="C167" s="87" t="s">
        <v>1554</v>
      </c>
      <c r="D167" s="88" t="s">
        <v>120</v>
      </c>
      <c r="E167" s="88" t="s">
        <v>28</v>
      </c>
      <c r="F167" s="87" t="s">
        <v>1555</v>
      </c>
      <c r="G167" s="88" t="s">
        <v>155</v>
      </c>
      <c r="H167" s="88" t="s">
        <v>133</v>
      </c>
      <c r="I167" s="90">
        <v>1304.5453700000003</v>
      </c>
      <c r="J167" s="102">
        <v>241</v>
      </c>
      <c r="K167" s="90"/>
      <c r="L167" s="90">
        <v>3.1439543419999998</v>
      </c>
      <c r="M167" s="91">
        <v>1.7055425590628984E-5</v>
      </c>
      <c r="N167" s="91">
        <f t="shared" si="4"/>
        <v>2.879676041081052E-4</v>
      </c>
      <c r="O167" s="91">
        <f>L167/'סכום נכסי הקרן'!$C$42</f>
        <v>2.4489842374484452E-5</v>
      </c>
    </row>
    <row r="168" spans="2:15">
      <c r="B168" s="86" t="s">
        <v>1556</v>
      </c>
      <c r="C168" s="87" t="s">
        <v>1557</v>
      </c>
      <c r="D168" s="88" t="s">
        <v>120</v>
      </c>
      <c r="E168" s="88" t="s">
        <v>28</v>
      </c>
      <c r="F168" s="87" t="s">
        <v>1558</v>
      </c>
      <c r="G168" s="88" t="s">
        <v>637</v>
      </c>
      <c r="H168" s="88" t="s">
        <v>133</v>
      </c>
      <c r="I168" s="90">
        <v>3.7081930000000005</v>
      </c>
      <c r="J168" s="102">
        <v>136.9</v>
      </c>
      <c r="K168" s="90"/>
      <c r="L168" s="90">
        <v>5.0765160000000005E-3</v>
      </c>
      <c r="M168" s="91">
        <v>5.4089961160236383E-7</v>
      </c>
      <c r="N168" s="91">
        <f t="shared" si="4"/>
        <v>4.649788103495499E-7</v>
      </c>
      <c r="O168" s="91">
        <f>L168/'סכום נכסי הקרן'!$C$42</f>
        <v>3.9543537573278266E-8</v>
      </c>
    </row>
    <row r="169" spans="2:15">
      <c r="B169" s="86" t="s">
        <v>1559</v>
      </c>
      <c r="C169" s="87" t="s">
        <v>1560</v>
      </c>
      <c r="D169" s="88" t="s">
        <v>120</v>
      </c>
      <c r="E169" s="88" t="s">
        <v>28</v>
      </c>
      <c r="F169" s="87" t="s">
        <v>1561</v>
      </c>
      <c r="G169" s="88" t="s">
        <v>1562</v>
      </c>
      <c r="H169" s="88" t="s">
        <v>133</v>
      </c>
      <c r="I169" s="90">
        <v>394.02350000000007</v>
      </c>
      <c r="J169" s="102">
        <v>738.2</v>
      </c>
      <c r="K169" s="90"/>
      <c r="L169" s="90">
        <v>2.908681477</v>
      </c>
      <c r="M169" s="91">
        <v>7.8855157838397649E-6</v>
      </c>
      <c r="N169" s="91">
        <f t="shared" si="4"/>
        <v>2.6641800259493548E-4</v>
      </c>
      <c r="O169" s="91">
        <f>L169/'סכום נכסי הקרן'!$C$42</f>
        <v>2.2657183642176644E-5</v>
      </c>
    </row>
    <row r="170" spans="2:15">
      <c r="B170" s="86" t="s">
        <v>1563</v>
      </c>
      <c r="C170" s="87" t="s">
        <v>1564</v>
      </c>
      <c r="D170" s="88" t="s">
        <v>120</v>
      </c>
      <c r="E170" s="88" t="s">
        <v>28</v>
      </c>
      <c r="F170" s="87" t="s">
        <v>1565</v>
      </c>
      <c r="G170" s="88" t="s">
        <v>481</v>
      </c>
      <c r="H170" s="88" t="s">
        <v>133</v>
      </c>
      <c r="I170" s="90">
        <v>179.02172800000005</v>
      </c>
      <c r="J170" s="102">
        <v>535.29999999999995</v>
      </c>
      <c r="K170" s="90"/>
      <c r="L170" s="90">
        <v>0.95830331000000024</v>
      </c>
      <c r="M170" s="91">
        <v>1.1927726219017247E-5</v>
      </c>
      <c r="N170" s="91">
        <f t="shared" si="4"/>
        <v>8.7774909610811034E-5</v>
      </c>
      <c r="O170" s="91">
        <f>L170/'סכום נכסי הקרן'!$C$42</f>
        <v>7.4647066897025307E-6</v>
      </c>
    </row>
    <row r="171" spans="2:15">
      <c r="B171" s="86" t="s">
        <v>1566</v>
      </c>
      <c r="C171" s="87" t="s">
        <v>1567</v>
      </c>
      <c r="D171" s="88" t="s">
        <v>120</v>
      </c>
      <c r="E171" s="88" t="s">
        <v>28</v>
      </c>
      <c r="F171" s="87" t="s">
        <v>1568</v>
      </c>
      <c r="G171" s="88" t="s">
        <v>481</v>
      </c>
      <c r="H171" s="88" t="s">
        <v>133</v>
      </c>
      <c r="I171" s="90">
        <v>392.76674700000001</v>
      </c>
      <c r="J171" s="102">
        <v>3273</v>
      </c>
      <c r="K171" s="90"/>
      <c r="L171" s="90">
        <v>12.855255626000003</v>
      </c>
      <c r="M171" s="91">
        <v>1.5267611726845057E-5</v>
      </c>
      <c r="N171" s="91">
        <f t="shared" si="4"/>
        <v>1.1774653064654656E-3</v>
      </c>
      <c r="O171" s="91">
        <f>L171/'סכום נכסי הקרן'!$C$42</f>
        <v>1.0013605469988234E-4</v>
      </c>
    </row>
    <row r="172" spans="2:15">
      <c r="B172" s="86" t="s">
        <v>1569</v>
      </c>
      <c r="C172" s="87" t="s">
        <v>1570</v>
      </c>
      <c r="D172" s="88" t="s">
        <v>120</v>
      </c>
      <c r="E172" s="88" t="s">
        <v>28</v>
      </c>
      <c r="F172" s="87" t="s">
        <v>1571</v>
      </c>
      <c r="G172" s="88" t="s">
        <v>599</v>
      </c>
      <c r="H172" s="88" t="s">
        <v>133</v>
      </c>
      <c r="I172" s="90">
        <v>5449.1376880000007</v>
      </c>
      <c r="J172" s="102">
        <v>161.5</v>
      </c>
      <c r="K172" s="90"/>
      <c r="L172" s="90">
        <v>8.8003573670000002</v>
      </c>
      <c r="M172" s="91">
        <v>2.3821514192878991E-5</v>
      </c>
      <c r="N172" s="91">
        <f t="shared" si="4"/>
        <v>8.0606063275651195E-4</v>
      </c>
      <c r="O172" s="91">
        <f>L172/'סכום נכסי הקרן'!$C$42</f>
        <v>6.8550411778519092E-5</v>
      </c>
    </row>
    <row r="173" spans="2:15">
      <c r="B173" s="86" t="s">
        <v>1572</v>
      </c>
      <c r="C173" s="87" t="s">
        <v>1573</v>
      </c>
      <c r="D173" s="88" t="s">
        <v>120</v>
      </c>
      <c r="E173" s="88" t="s">
        <v>28</v>
      </c>
      <c r="F173" s="87" t="s">
        <v>1574</v>
      </c>
      <c r="G173" s="88" t="s">
        <v>825</v>
      </c>
      <c r="H173" s="88" t="s">
        <v>133</v>
      </c>
      <c r="I173" s="90">
        <v>2182.2840000000006</v>
      </c>
      <c r="J173" s="102">
        <v>424.7</v>
      </c>
      <c r="K173" s="90"/>
      <c r="L173" s="90">
        <v>9.2681601480000033</v>
      </c>
      <c r="M173" s="91">
        <v>7.5902890334249263E-6</v>
      </c>
      <c r="N173" s="91">
        <f t="shared" si="4"/>
        <v>8.4890859789393933E-4</v>
      </c>
      <c r="O173" s="91">
        <f>L173/'סכום נכסי הקרן'!$C$42</f>
        <v>7.2194363033150749E-5</v>
      </c>
    </row>
    <row r="174" spans="2:15">
      <c r="B174" s="86" t="s">
        <v>1575</v>
      </c>
      <c r="C174" s="87" t="s">
        <v>1576</v>
      </c>
      <c r="D174" s="88" t="s">
        <v>120</v>
      </c>
      <c r="E174" s="88" t="s">
        <v>28</v>
      </c>
      <c r="F174" s="87" t="s">
        <v>1577</v>
      </c>
      <c r="G174" s="88" t="s">
        <v>572</v>
      </c>
      <c r="H174" s="88" t="s">
        <v>133</v>
      </c>
      <c r="I174" s="90">
        <v>1833.6035120000001</v>
      </c>
      <c r="J174" s="102">
        <v>570</v>
      </c>
      <c r="K174" s="90">
        <v>0.18035690800000004</v>
      </c>
      <c r="L174" s="90">
        <v>10.631896926000001</v>
      </c>
      <c r="M174" s="91">
        <v>1.2023812269987079E-5</v>
      </c>
      <c r="N174" s="91">
        <f t="shared" si="4"/>
        <v>9.7381881282566961E-4</v>
      </c>
      <c r="O174" s="91">
        <f>L174/'סכום נכסי הקרן'!$C$42</f>
        <v>8.2817195014947784E-5</v>
      </c>
    </row>
    <row r="175" spans="2:15">
      <c r="B175" s="86" t="s">
        <v>1578</v>
      </c>
      <c r="C175" s="87" t="s">
        <v>1579</v>
      </c>
      <c r="D175" s="88" t="s">
        <v>120</v>
      </c>
      <c r="E175" s="88" t="s">
        <v>28</v>
      </c>
      <c r="F175" s="87" t="s">
        <v>1580</v>
      </c>
      <c r="G175" s="88" t="s">
        <v>825</v>
      </c>
      <c r="H175" s="88" t="s">
        <v>133</v>
      </c>
      <c r="I175" s="90">
        <v>34.042903000000003</v>
      </c>
      <c r="J175" s="102">
        <v>18850</v>
      </c>
      <c r="K175" s="90"/>
      <c r="L175" s="90">
        <v>6.4170872100000009</v>
      </c>
      <c r="M175" s="91">
        <v>1.5121549746722316E-5</v>
      </c>
      <c r="N175" s="91">
        <f t="shared" si="4"/>
        <v>5.8776719640302763E-4</v>
      </c>
      <c r="O175" s="91">
        <f>L175/'סכום נכסי הקרן'!$C$42</f>
        <v>4.9985921289253968E-5</v>
      </c>
    </row>
    <row r="176" spans="2:15">
      <c r="B176" s="86" t="s">
        <v>1581</v>
      </c>
      <c r="C176" s="87" t="s">
        <v>1582</v>
      </c>
      <c r="D176" s="88" t="s">
        <v>120</v>
      </c>
      <c r="E176" s="88" t="s">
        <v>28</v>
      </c>
      <c r="F176" s="87" t="s">
        <v>1583</v>
      </c>
      <c r="G176" s="88" t="s">
        <v>1584</v>
      </c>
      <c r="H176" s="88" t="s">
        <v>133</v>
      </c>
      <c r="I176" s="90">
        <v>160.92525900000004</v>
      </c>
      <c r="J176" s="102">
        <v>2052</v>
      </c>
      <c r="K176" s="90"/>
      <c r="L176" s="90">
        <v>3.3021863210000006</v>
      </c>
      <c r="M176" s="91">
        <v>2.7999751434640237E-6</v>
      </c>
      <c r="N176" s="91">
        <f t="shared" si="4"/>
        <v>3.0246071658025645E-4</v>
      </c>
      <c r="O176" s="91">
        <f>L176/'סכום נכסי הקרן'!$C$42</f>
        <v>2.5722390879577456E-5</v>
      </c>
    </row>
    <row r="177" spans="2:15">
      <c r="B177" s="86" t="s">
        <v>1585</v>
      </c>
      <c r="C177" s="87" t="s">
        <v>1586</v>
      </c>
      <c r="D177" s="88" t="s">
        <v>120</v>
      </c>
      <c r="E177" s="88" t="s">
        <v>28</v>
      </c>
      <c r="F177" s="87" t="s">
        <v>694</v>
      </c>
      <c r="G177" s="88" t="s">
        <v>572</v>
      </c>
      <c r="H177" s="88" t="s">
        <v>133</v>
      </c>
      <c r="I177" s="90">
        <v>259.90763600000008</v>
      </c>
      <c r="J177" s="102">
        <v>7</v>
      </c>
      <c r="K177" s="90"/>
      <c r="L177" s="90">
        <v>1.8193534000000004E-2</v>
      </c>
      <c r="M177" s="91">
        <v>1.0574003256567136E-5</v>
      </c>
      <c r="N177" s="91">
        <f t="shared" si="4"/>
        <v>1.6664200005228171E-6</v>
      </c>
      <c r="O177" s="91">
        <f>L177/'סכום נכסי הקרן'!$C$42</f>
        <v>1.4171859112031079E-7</v>
      </c>
    </row>
    <row r="178" spans="2:15">
      <c r="B178" s="86" t="s">
        <v>1587</v>
      </c>
      <c r="C178" s="87" t="s">
        <v>1588</v>
      </c>
      <c r="D178" s="88" t="s">
        <v>120</v>
      </c>
      <c r="E178" s="88" t="s">
        <v>28</v>
      </c>
      <c r="F178" s="87" t="s">
        <v>876</v>
      </c>
      <c r="G178" s="88" t="s">
        <v>637</v>
      </c>
      <c r="H178" s="88" t="s">
        <v>133</v>
      </c>
      <c r="I178" s="90">
        <v>484.95200000000006</v>
      </c>
      <c r="J178" s="102">
        <v>429</v>
      </c>
      <c r="K178" s="90"/>
      <c r="L178" s="90">
        <v>2.0804440800000008</v>
      </c>
      <c r="M178" s="91">
        <v>2.6248053108282227E-6</v>
      </c>
      <c r="N178" s="91">
        <f t="shared" si="4"/>
        <v>1.9055636056641289E-4</v>
      </c>
      <c r="O178" s="91">
        <f>L178/'סכום נכסי הקרן'!$C$42</f>
        <v>1.6205625796625943E-5</v>
      </c>
    </row>
    <row r="179" spans="2:15">
      <c r="B179" s="86" t="s">
        <v>1589</v>
      </c>
      <c r="C179" s="87" t="s">
        <v>1590</v>
      </c>
      <c r="D179" s="88" t="s">
        <v>120</v>
      </c>
      <c r="E179" s="88" t="s">
        <v>28</v>
      </c>
      <c r="F179" s="87" t="s">
        <v>1591</v>
      </c>
      <c r="G179" s="88" t="s">
        <v>1218</v>
      </c>
      <c r="H179" s="88" t="s">
        <v>133</v>
      </c>
      <c r="I179" s="90">
        <v>206.93823200000003</v>
      </c>
      <c r="J179" s="102">
        <v>8299</v>
      </c>
      <c r="K179" s="90"/>
      <c r="L179" s="90">
        <v>17.173803914000004</v>
      </c>
      <c r="M179" s="91">
        <v>1.6453005175736358E-5</v>
      </c>
      <c r="N179" s="91">
        <f t="shared" si="4"/>
        <v>1.5730187619044567E-3</v>
      </c>
      <c r="O179" s="91">
        <f>L179/'סכום נכסי הקרן'!$C$42</f>
        <v>1.3377540036303882E-4</v>
      </c>
    </row>
    <row r="180" spans="2:15">
      <c r="B180" s="86" t="s">
        <v>1592</v>
      </c>
      <c r="C180" s="87" t="s">
        <v>1593</v>
      </c>
      <c r="D180" s="88" t="s">
        <v>120</v>
      </c>
      <c r="E180" s="88" t="s">
        <v>28</v>
      </c>
      <c r="F180" s="87" t="s">
        <v>1594</v>
      </c>
      <c r="G180" s="88" t="s">
        <v>481</v>
      </c>
      <c r="H180" s="88" t="s">
        <v>133</v>
      </c>
      <c r="I180" s="90">
        <v>2007.6387210000003</v>
      </c>
      <c r="J180" s="102">
        <v>279.10000000000002</v>
      </c>
      <c r="K180" s="90"/>
      <c r="L180" s="90">
        <v>5.6033196700000012</v>
      </c>
      <c r="M180" s="91">
        <v>2.3509463324996047E-5</v>
      </c>
      <c r="N180" s="91">
        <f t="shared" si="4"/>
        <v>5.1323090760766496E-4</v>
      </c>
      <c r="O180" s="91">
        <f>L180/'סכום נכסי הקרן'!$C$42</f>
        <v>4.3647076440955607E-5</v>
      </c>
    </row>
    <row r="181" spans="2:15">
      <c r="B181" s="86" t="s">
        <v>1595</v>
      </c>
      <c r="C181" s="87" t="s">
        <v>1596</v>
      </c>
      <c r="D181" s="88" t="s">
        <v>120</v>
      </c>
      <c r="E181" s="88" t="s">
        <v>28</v>
      </c>
      <c r="F181" s="87" t="s">
        <v>889</v>
      </c>
      <c r="G181" s="88" t="s">
        <v>330</v>
      </c>
      <c r="H181" s="88" t="s">
        <v>133</v>
      </c>
      <c r="I181" s="90">
        <v>2691.4836000000005</v>
      </c>
      <c r="J181" s="102">
        <v>470.9</v>
      </c>
      <c r="K181" s="90"/>
      <c r="L181" s="90">
        <v>12.674196272</v>
      </c>
      <c r="M181" s="91">
        <v>3.7854785822041065E-5</v>
      </c>
      <c r="N181" s="91">
        <f t="shared" si="4"/>
        <v>1.1608813415916073E-3</v>
      </c>
      <c r="O181" s="91">
        <f>L181/'סכום נכסי הקרן'!$C$42</f>
        <v>9.8725692284420112E-5</v>
      </c>
    </row>
    <row r="182" spans="2:15">
      <c r="B182" s="86" t="s">
        <v>1597</v>
      </c>
      <c r="C182" s="87" t="s">
        <v>1598</v>
      </c>
      <c r="D182" s="88" t="s">
        <v>120</v>
      </c>
      <c r="E182" s="88" t="s">
        <v>28</v>
      </c>
      <c r="F182" s="87" t="s">
        <v>1599</v>
      </c>
      <c r="G182" s="88" t="s">
        <v>157</v>
      </c>
      <c r="H182" s="88" t="s">
        <v>133</v>
      </c>
      <c r="I182" s="90">
        <v>456.09735600000005</v>
      </c>
      <c r="J182" s="102">
        <v>47.4</v>
      </c>
      <c r="K182" s="90"/>
      <c r="L182" s="90">
        <v>0.21619014700000003</v>
      </c>
      <c r="M182" s="91">
        <v>1.1616515240187172E-5</v>
      </c>
      <c r="N182" s="91">
        <f t="shared" si="4"/>
        <v>1.9801737522614783E-5</v>
      </c>
      <c r="O182" s="91">
        <f>L182/'סכום נכסי הקרן'!$C$42</f>
        <v>1.684013839583496E-6</v>
      </c>
    </row>
    <row r="183" spans="2:15">
      <c r="B183" s="86" t="s">
        <v>1600</v>
      </c>
      <c r="C183" s="87" t="s">
        <v>1601</v>
      </c>
      <c r="D183" s="88" t="s">
        <v>120</v>
      </c>
      <c r="E183" s="88" t="s">
        <v>28</v>
      </c>
      <c r="F183" s="87" t="s">
        <v>1602</v>
      </c>
      <c r="G183" s="88" t="s">
        <v>637</v>
      </c>
      <c r="H183" s="88" t="s">
        <v>133</v>
      </c>
      <c r="I183" s="90">
        <v>556.28819700000008</v>
      </c>
      <c r="J183" s="102">
        <v>3146</v>
      </c>
      <c r="K183" s="90"/>
      <c r="L183" s="90">
        <v>17.500826669000002</v>
      </c>
      <c r="M183" s="91">
        <v>1.5586668450546373E-5</v>
      </c>
      <c r="N183" s="91">
        <f t="shared" si="4"/>
        <v>1.6029721101411473E-3</v>
      </c>
      <c r="O183" s="91">
        <f>L183/'סכום נכסי הקרן'!$C$42</f>
        <v>1.3632274515613303E-4</v>
      </c>
    </row>
    <row r="184" spans="2:15">
      <c r="B184" s="86" t="s">
        <v>1603</v>
      </c>
      <c r="C184" s="87" t="s">
        <v>1604</v>
      </c>
      <c r="D184" s="88" t="s">
        <v>120</v>
      </c>
      <c r="E184" s="88" t="s">
        <v>28</v>
      </c>
      <c r="F184" s="87" t="s">
        <v>1605</v>
      </c>
      <c r="G184" s="88" t="s">
        <v>481</v>
      </c>
      <c r="H184" s="88" t="s">
        <v>133</v>
      </c>
      <c r="I184" s="90">
        <v>121.23800000000001</v>
      </c>
      <c r="J184" s="102">
        <v>5515</v>
      </c>
      <c r="K184" s="90">
        <v>7.274280000000001E-2</v>
      </c>
      <c r="L184" s="90">
        <v>6.7590185000000007</v>
      </c>
      <c r="M184" s="91">
        <v>1.4426568933101694E-5</v>
      </c>
      <c r="N184" s="91">
        <f t="shared" si="4"/>
        <v>6.1908607818050789E-4</v>
      </c>
      <c r="O184" s="91">
        <f>L184/'סכום נכסי הקרן'!$C$42</f>
        <v>5.2649396163280664E-5</v>
      </c>
    </row>
    <row r="185" spans="2:15">
      <c r="B185" s="86" t="s">
        <v>1606</v>
      </c>
      <c r="C185" s="87" t="s">
        <v>1607</v>
      </c>
      <c r="D185" s="88" t="s">
        <v>120</v>
      </c>
      <c r="E185" s="88" t="s">
        <v>28</v>
      </c>
      <c r="F185" s="87" t="s">
        <v>1608</v>
      </c>
      <c r="G185" s="88" t="s">
        <v>481</v>
      </c>
      <c r="H185" s="88" t="s">
        <v>133</v>
      </c>
      <c r="I185" s="90">
        <v>475.3965060000001</v>
      </c>
      <c r="J185" s="102">
        <v>1053</v>
      </c>
      <c r="K185" s="90"/>
      <c r="L185" s="90">
        <v>5.0059252060000006</v>
      </c>
      <c r="M185" s="91">
        <v>2.8511177015288443E-5</v>
      </c>
      <c r="N185" s="91">
        <f t="shared" si="4"/>
        <v>4.5851311154829525E-4</v>
      </c>
      <c r="O185" s="91">
        <f>L185/'סכום נכסי הקרן'!$C$42</f>
        <v>3.8993670358269672E-5</v>
      </c>
    </row>
    <row r="186" spans="2:15">
      <c r="B186" s="86" t="s">
        <v>1609</v>
      </c>
      <c r="C186" s="87" t="s">
        <v>1610</v>
      </c>
      <c r="D186" s="88" t="s">
        <v>120</v>
      </c>
      <c r="E186" s="88" t="s">
        <v>28</v>
      </c>
      <c r="F186" s="87" t="s">
        <v>1611</v>
      </c>
      <c r="G186" s="88" t="s">
        <v>127</v>
      </c>
      <c r="H186" s="88" t="s">
        <v>133</v>
      </c>
      <c r="I186" s="90">
        <v>385.65807800000005</v>
      </c>
      <c r="J186" s="102">
        <v>1233</v>
      </c>
      <c r="K186" s="90"/>
      <c r="L186" s="90">
        <v>4.7551641020000011</v>
      </c>
      <c r="M186" s="91">
        <v>1.9281939803009852E-5</v>
      </c>
      <c r="N186" s="91">
        <f t="shared" si="4"/>
        <v>4.3554487904004361E-4</v>
      </c>
      <c r="O186" s="91">
        <f>L186/'סכום נכסי הקרן'!$C$42</f>
        <v>3.704036593887245E-5</v>
      </c>
    </row>
    <row r="187" spans="2:15">
      <c r="B187" s="92"/>
      <c r="C187" s="87"/>
      <c r="D187" s="87"/>
      <c r="E187" s="87"/>
      <c r="F187" s="87"/>
      <c r="G187" s="87"/>
      <c r="H187" s="87"/>
      <c r="I187" s="90"/>
      <c r="J187" s="102"/>
      <c r="K187" s="87"/>
      <c r="L187" s="87"/>
      <c r="M187" s="87"/>
      <c r="N187" s="91"/>
      <c r="O187" s="87"/>
    </row>
    <row r="188" spans="2:15">
      <c r="B188" s="79" t="s">
        <v>198</v>
      </c>
      <c r="C188" s="80"/>
      <c r="D188" s="81"/>
      <c r="E188" s="81"/>
      <c r="F188" s="80"/>
      <c r="G188" s="81"/>
      <c r="H188" s="81"/>
      <c r="I188" s="83"/>
      <c r="J188" s="100"/>
      <c r="K188" s="83">
        <v>0.37449792900000006</v>
      </c>
      <c r="L188" s="83">
        <f>L189+L221</f>
        <v>3150.5970072150008</v>
      </c>
      <c r="M188" s="84"/>
      <c r="N188" s="84">
        <f t="shared" ref="N188:N218" si="5">IFERROR(L188/$L$11,0)</f>
        <v>0.28857603291424339</v>
      </c>
      <c r="O188" s="84">
        <f>L188/'סכום נכסי הקרן'!$C$42</f>
        <v>2.4541585436363131E-2</v>
      </c>
    </row>
    <row r="189" spans="2:15">
      <c r="B189" s="85" t="s">
        <v>66</v>
      </c>
      <c r="C189" s="80"/>
      <c r="D189" s="81"/>
      <c r="E189" s="81"/>
      <c r="F189" s="80"/>
      <c r="G189" s="81"/>
      <c r="H189" s="81"/>
      <c r="I189" s="83"/>
      <c r="J189" s="100"/>
      <c r="K189" s="83"/>
      <c r="L189" s="83">
        <f>SUM(L190:L218)</f>
        <v>970.96219100100018</v>
      </c>
      <c r="M189" s="84"/>
      <c r="N189" s="84">
        <f t="shared" si="5"/>
        <v>8.8934388164252309E-2</v>
      </c>
      <c r="O189" s="84">
        <f>L189/'סכום נכסי הקרן'!$C$42</f>
        <v>7.563313083634649E-3</v>
      </c>
    </row>
    <row r="190" spans="2:15">
      <c r="B190" s="86" t="s">
        <v>1612</v>
      </c>
      <c r="C190" s="87" t="s">
        <v>1613</v>
      </c>
      <c r="D190" s="88" t="s">
        <v>1614</v>
      </c>
      <c r="E190" s="88" t="s">
        <v>28</v>
      </c>
      <c r="F190" s="87" t="s">
        <v>1615</v>
      </c>
      <c r="G190" s="88" t="s">
        <v>1616</v>
      </c>
      <c r="H190" s="88" t="s">
        <v>132</v>
      </c>
      <c r="I190" s="90">
        <v>339.46640000000008</v>
      </c>
      <c r="J190" s="102">
        <v>233</v>
      </c>
      <c r="K190" s="90"/>
      <c r="L190" s="90">
        <v>3.0246184669999998</v>
      </c>
      <c r="M190" s="91">
        <v>4.379990070179677E-6</v>
      </c>
      <c r="N190" s="91">
        <f t="shared" si="5"/>
        <v>2.770371444799818E-4</v>
      </c>
      <c r="O190" s="91">
        <f>L190/'סכום נכסי הקרן'!$C$42</f>
        <v>2.3560275195556516E-5</v>
      </c>
    </row>
    <row r="191" spans="2:15">
      <c r="B191" s="86" t="s">
        <v>1617</v>
      </c>
      <c r="C191" s="87" t="s">
        <v>1618</v>
      </c>
      <c r="D191" s="88" t="s">
        <v>1614</v>
      </c>
      <c r="E191" s="88" t="s">
        <v>28</v>
      </c>
      <c r="F191" s="87" t="s">
        <v>1619</v>
      </c>
      <c r="G191" s="88" t="s">
        <v>155</v>
      </c>
      <c r="H191" s="88" t="s">
        <v>132</v>
      </c>
      <c r="I191" s="90">
        <v>234.40765000000002</v>
      </c>
      <c r="J191" s="102">
        <v>68.599999999999994</v>
      </c>
      <c r="K191" s="90"/>
      <c r="L191" s="90">
        <v>0.61491314900000005</v>
      </c>
      <c r="M191" s="91">
        <v>1.3081860081571443E-5</v>
      </c>
      <c r="N191" s="91">
        <f t="shared" si="5"/>
        <v>5.6322403886901077E-5</v>
      </c>
      <c r="O191" s="91">
        <f>L191/'סכום נכסי הקרן'!$C$42</f>
        <v>4.7898679353683424E-6</v>
      </c>
    </row>
    <row r="192" spans="2:15">
      <c r="B192" s="86" t="s">
        <v>1620</v>
      </c>
      <c r="C192" s="87" t="s">
        <v>1621</v>
      </c>
      <c r="D192" s="88" t="s">
        <v>1614</v>
      </c>
      <c r="E192" s="88" t="s">
        <v>28</v>
      </c>
      <c r="F192" s="87" t="s">
        <v>1377</v>
      </c>
      <c r="G192" s="88" t="s">
        <v>1191</v>
      </c>
      <c r="H192" s="88" t="s">
        <v>132</v>
      </c>
      <c r="I192" s="90">
        <v>273.50638099999998</v>
      </c>
      <c r="J192" s="102">
        <v>6226</v>
      </c>
      <c r="K192" s="90"/>
      <c r="L192" s="90">
        <v>65.117011878</v>
      </c>
      <c r="M192" s="91">
        <v>6.1160937887697629E-6</v>
      </c>
      <c r="N192" s="91">
        <f t="shared" si="5"/>
        <v>5.9643327661234487E-3</v>
      </c>
      <c r="O192" s="91">
        <f>L192/'סכום נכסי הקרן'!$C$42</f>
        <v>5.0722917171093322E-4</v>
      </c>
    </row>
    <row r="193" spans="2:15">
      <c r="B193" s="86" t="s">
        <v>1622</v>
      </c>
      <c r="C193" s="87" t="s">
        <v>1623</v>
      </c>
      <c r="D193" s="88" t="s">
        <v>1614</v>
      </c>
      <c r="E193" s="88" t="s">
        <v>28</v>
      </c>
      <c r="F193" s="87" t="s">
        <v>1624</v>
      </c>
      <c r="G193" s="88" t="s">
        <v>1010</v>
      </c>
      <c r="H193" s="88" t="s">
        <v>132</v>
      </c>
      <c r="I193" s="90">
        <v>21.822839999999999</v>
      </c>
      <c r="J193" s="102">
        <v>13328</v>
      </c>
      <c r="K193" s="90"/>
      <c r="L193" s="90">
        <v>11.122287993</v>
      </c>
      <c r="M193" s="91">
        <v>1.865299658018481E-7</v>
      </c>
      <c r="N193" s="91">
        <f t="shared" si="5"/>
        <v>1.0187357312279174E-3</v>
      </c>
      <c r="O193" s="91">
        <f>L193/'סכום נכסי הקרן'!$C$42</f>
        <v>8.6637097795420556E-5</v>
      </c>
    </row>
    <row r="194" spans="2:15">
      <c r="B194" s="86" t="s">
        <v>1625</v>
      </c>
      <c r="C194" s="87" t="s">
        <v>1626</v>
      </c>
      <c r="D194" s="88" t="s">
        <v>1614</v>
      </c>
      <c r="E194" s="88" t="s">
        <v>28</v>
      </c>
      <c r="F194" s="87" t="s">
        <v>1627</v>
      </c>
      <c r="G194" s="88" t="s">
        <v>1010</v>
      </c>
      <c r="H194" s="88" t="s">
        <v>132</v>
      </c>
      <c r="I194" s="90">
        <v>22.792744000000003</v>
      </c>
      <c r="J194" s="102">
        <v>16377</v>
      </c>
      <c r="K194" s="90"/>
      <c r="L194" s="90">
        <v>14.274103627000002</v>
      </c>
      <c r="M194" s="91">
        <v>5.4573705210953106E-7</v>
      </c>
      <c r="N194" s="91">
        <f t="shared" si="5"/>
        <v>1.30742338314085E-3</v>
      </c>
      <c r="O194" s="91">
        <f>L194/'סכום נכסי הקרן'!$C$42</f>
        <v>1.111881757290122E-4</v>
      </c>
    </row>
    <row r="195" spans="2:15">
      <c r="B195" s="86" t="s">
        <v>1628</v>
      </c>
      <c r="C195" s="87" t="s">
        <v>1629</v>
      </c>
      <c r="D195" s="88" t="s">
        <v>1614</v>
      </c>
      <c r="E195" s="88" t="s">
        <v>28</v>
      </c>
      <c r="F195" s="87" t="s">
        <v>892</v>
      </c>
      <c r="G195" s="88" t="s">
        <v>702</v>
      </c>
      <c r="H195" s="88" t="s">
        <v>132</v>
      </c>
      <c r="I195" s="90">
        <v>1.6973320000000003</v>
      </c>
      <c r="J195" s="102">
        <v>19798</v>
      </c>
      <c r="K195" s="90"/>
      <c r="L195" s="90">
        <v>1.2850085070000001</v>
      </c>
      <c r="M195" s="91">
        <v>3.8225864182031593E-8</v>
      </c>
      <c r="N195" s="91">
        <f t="shared" si="5"/>
        <v>1.1769917141478747E-4</v>
      </c>
      <c r="O195" s="91">
        <f>L195/'סכום נכסי הקרן'!$C$42</f>
        <v>1.000957786374291E-5</v>
      </c>
    </row>
    <row r="196" spans="2:15">
      <c r="B196" s="86" t="s">
        <v>1632</v>
      </c>
      <c r="C196" s="87" t="s">
        <v>1633</v>
      </c>
      <c r="D196" s="88" t="s">
        <v>1614</v>
      </c>
      <c r="E196" s="88" t="s">
        <v>28</v>
      </c>
      <c r="F196" s="87" t="s">
        <v>840</v>
      </c>
      <c r="G196" s="88" t="s">
        <v>691</v>
      </c>
      <c r="H196" s="88" t="s">
        <v>132</v>
      </c>
      <c r="I196" s="90">
        <v>395.41070500000006</v>
      </c>
      <c r="J196" s="102">
        <v>1569</v>
      </c>
      <c r="K196" s="90"/>
      <c r="L196" s="90">
        <v>23.724072920000001</v>
      </c>
      <c r="M196" s="91">
        <v>3.3549957894839738E-6</v>
      </c>
      <c r="N196" s="91">
        <f t="shared" si="5"/>
        <v>2.1729846223251482E-3</v>
      </c>
      <c r="O196" s="91">
        <f>L196/'סכום נכסי הקרן'!$C$42</f>
        <v>1.8479874167701103E-4</v>
      </c>
    </row>
    <row r="197" spans="2:15">
      <c r="B197" s="86" t="s">
        <v>1634</v>
      </c>
      <c r="C197" s="87" t="s">
        <v>1635</v>
      </c>
      <c r="D197" s="88" t="s">
        <v>1636</v>
      </c>
      <c r="E197" s="88" t="s">
        <v>28</v>
      </c>
      <c r="F197" s="87" t="s">
        <v>1637</v>
      </c>
      <c r="G197" s="88" t="s">
        <v>1007</v>
      </c>
      <c r="H197" s="88" t="s">
        <v>132</v>
      </c>
      <c r="I197" s="90">
        <v>85.583117000000016</v>
      </c>
      <c r="J197" s="102">
        <v>2447</v>
      </c>
      <c r="K197" s="90"/>
      <c r="L197" s="90">
        <v>8.0082929299999996</v>
      </c>
      <c r="M197" s="91">
        <v>2.2386665681738083E-6</v>
      </c>
      <c r="N197" s="91">
        <f t="shared" si="5"/>
        <v>7.3351221970385024E-4</v>
      </c>
      <c r="O197" s="91">
        <f>L197/'סכום נכסי הקרן'!$C$42</f>
        <v>6.2380623320260122E-5</v>
      </c>
    </row>
    <row r="198" spans="2:15">
      <c r="B198" s="86" t="s">
        <v>1638</v>
      </c>
      <c r="C198" s="87" t="s">
        <v>1639</v>
      </c>
      <c r="D198" s="88" t="s">
        <v>1614</v>
      </c>
      <c r="E198" s="88" t="s">
        <v>28</v>
      </c>
      <c r="F198" s="87" t="s">
        <v>1640</v>
      </c>
      <c r="G198" s="88" t="s">
        <v>1641</v>
      </c>
      <c r="H198" s="88" t="s">
        <v>132</v>
      </c>
      <c r="I198" s="90">
        <v>116.87343200000001</v>
      </c>
      <c r="J198" s="102">
        <v>3974</v>
      </c>
      <c r="K198" s="90"/>
      <c r="L198" s="90">
        <v>17.760759918000005</v>
      </c>
      <c r="M198" s="91">
        <v>7.1154281983329109E-7</v>
      </c>
      <c r="N198" s="91">
        <f t="shared" si="5"/>
        <v>1.626780456828189E-3</v>
      </c>
      <c r="O198" s="91">
        <f>L198/'סכום נכסי הקרן'!$C$42</f>
        <v>1.3834749602826185E-4</v>
      </c>
    </row>
    <row r="199" spans="2:15">
      <c r="B199" s="86" t="s">
        <v>1642</v>
      </c>
      <c r="C199" s="87" t="s">
        <v>1643</v>
      </c>
      <c r="D199" s="88" t="s">
        <v>1614</v>
      </c>
      <c r="E199" s="88" t="s">
        <v>28</v>
      </c>
      <c r="F199" s="87" t="s">
        <v>1644</v>
      </c>
      <c r="G199" s="88" t="s">
        <v>1055</v>
      </c>
      <c r="H199" s="88" t="s">
        <v>132</v>
      </c>
      <c r="I199" s="90">
        <v>179.23001500000001</v>
      </c>
      <c r="J199" s="102">
        <v>3046</v>
      </c>
      <c r="K199" s="90"/>
      <c r="L199" s="90">
        <v>20.876540088000006</v>
      </c>
      <c r="M199" s="91">
        <v>2.1572903842848457E-6</v>
      </c>
      <c r="N199" s="91">
        <f t="shared" si="5"/>
        <v>1.9121674735848226E-3</v>
      </c>
      <c r="O199" s="91">
        <f>L199/'סכום נכסי הקרן'!$C$42</f>
        <v>1.6261787560009229E-4</v>
      </c>
    </row>
    <row r="200" spans="2:15">
      <c r="B200" s="86" t="s">
        <v>1645</v>
      </c>
      <c r="C200" s="87" t="s">
        <v>1646</v>
      </c>
      <c r="D200" s="88" t="s">
        <v>1614</v>
      </c>
      <c r="E200" s="88" t="s">
        <v>28</v>
      </c>
      <c r="F200" s="87" t="s">
        <v>1647</v>
      </c>
      <c r="G200" s="88" t="s">
        <v>1616</v>
      </c>
      <c r="H200" s="88" t="s">
        <v>132</v>
      </c>
      <c r="I200" s="90">
        <v>1017.1868200000001</v>
      </c>
      <c r="J200" s="102">
        <v>195</v>
      </c>
      <c r="K200" s="90"/>
      <c r="L200" s="90">
        <v>7.5849586790000023</v>
      </c>
      <c r="M200" s="91">
        <v>6.221734315253822E-6</v>
      </c>
      <c r="N200" s="91">
        <f t="shared" si="5"/>
        <v>6.9473730864079105E-4</v>
      </c>
      <c r="O200" s="91">
        <f>L200/'סכום נכסי הקרן'!$C$42</f>
        <v>5.9083059821893522E-5</v>
      </c>
    </row>
    <row r="201" spans="2:15">
      <c r="B201" s="86" t="s">
        <v>1648</v>
      </c>
      <c r="C201" s="87" t="s">
        <v>1649</v>
      </c>
      <c r="D201" s="88" t="s">
        <v>1614</v>
      </c>
      <c r="E201" s="88" t="s">
        <v>28</v>
      </c>
      <c r="F201" s="87" t="s">
        <v>1650</v>
      </c>
      <c r="G201" s="88" t="s">
        <v>1010</v>
      </c>
      <c r="H201" s="88" t="s">
        <v>132</v>
      </c>
      <c r="I201" s="90">
        <v>93.122180000000014</v>
      </c>
      <c r="J201" s="102">
        <v>2536</v>
      </c>
      <c r="K201" s="90"/>
      <c r="L201" s="90">
        <v>9.0306761610000006</v>
      </c>
      <c r="M201" s="91">
        <v>8.9722933357885814E-7</v>
      </c>
      <c r="N201" s="91">
        <f t="shared" si="5"/>
        <v>8.2715647069640287E-4</v>
      </c>
      <c r="O201" s="91">
        <f>L201/'סכום נכסי הקרן'!$C$42</f>
        <v>7.0344480758971657E-5</v>
      </c>
    </row>
    <row r="202" spans="2:15">
      <c r="B202" s="86" t="s">
        <v>1651</v>
      </c>
      <c r="C202" s="87" t="s">
        <v>1652</v>
      </c>
      <c r="D202" s="88" t="s">
        <v>1614</v>
      </c>
      <c r="E202" s="88" t="s">
        <v>28</v>
      </c>
      <c r="F202" s="87" t="s">
        <v>1653</v>
      </c>
      <c r="G202" s="88" t="s">
        <v>964</v>
      </c>
      <c r="H202" s="88" t="s">
        <v>132</v>
      </c>
      <c r="I202" s="90">
        <v>113.64413700000001</v>
      </c>
      <c r="J202" s="102">
        <v>1891</v>
      </c>
      <c r="K202" s="90"/>
      <c r="L202" s="90">
        <v>8.217816624000001</v>
      </c>
      <c r="M202" s="91">
        <v>2.2676321285117165E-6</v>
      </c>
      <c r="N202" s="91">
        <f t="shared" si="5"/>
        <v>7.5270334960005536E-4</v>
      </c>
      <c r="O202" s="91">
        <f>L202/'סכום נכסי הקרן'!$C$42</f>
        <v>6.4012708802937835E-5</v>
      </c>
    </row>
    <row r="203" spans="2:15">
      <c r="B203" s="86" t="s">
        <v>1654</v>
      </c>
      <c r="C203" s="87" t="s">
        <v>1655</v>
      </c>
      <c r="D203" s="88" t="s">
        <v>1614</v>
      </c>
      <c r="E203" s="88" t="s">
        <v>28</v>
      </c>
      <c r="F203" s="87" t="s">
        <v>1656</v>
      </c>
      <c r="G203" s="88" t="s">
        <v>972</v>
      </c>
      <c r="H203" s="88" t="s">
        <v>132</v>
      </c>
      <c r="I203" s="90">
        <v>64.789587000000012</v>
      </c>
      <c r="J203" s="102">
        <v>4155</v>
      </c>
      <c r="K203" s="90"/>
      <c r="L203" s="90">
        <v>10.294236099000001</v>
      </c>
      <c r="M203" s="91">
        <v>6.8806445353963584E-7</v>
      </c>
      <c r="N203" s="91">
        <f t="shared" si="5"/>
        <v>9.4289108017593388E-4</v>
      </c>
      <c r="O203" s="91">
        <f>L203/'סכום נכסי הקרן'!$C$42</f>
        <v>8.0186984926080006E-5</v>
      </c>
    </row>
    <row r="204" spans="2:15">
      <c r="B204" s="86" t="s">
        <v>1657</v>
      </c>
      <c r="C204" s="87" t="s">
        <v>1658</v>
      </c>
      <c r="D204" s="88" t="s">
        <v>1614</v>
      </c>
      <c r="E204" s="88" t="s">
        <v>28</v>
      </c>
      <c r="F204" s="87" t="s">
        <v>1659</v>
      </c>
      <c r="G204" s="88" t="s">
        <v>1010</v>
      </c>
      <c r="H204" s="88" t="s">
        <v>132</v>
      </c>
      <c r="I204" s="90">
        <v>23.924864000000003</v>
      </c>
      <c r="J204" s="102">
        <v>15922</v>
      </c>
      <c r="K204" s="90"/>
      <c r="L204" s="90">
        <v>14.566827890000004</v>
      </c>
      <c r="M204" s="91">
        <v>5.0117160657447043E-7</v>
      </c>
      <c r="N204" s="91">
        <f t="shared" si="5"/>
        <v>1.3342351925727891E-3</v>
      </c>
      <c r="O204" s="91">
        <f>L204/'סכום נכסי הקרן'!$C$42</f>
        <v>1.1346835230927921E-4</v>
      </c>
    </row>
    <row r="205" spans="2:15">
      <c r="B205" s="86" t="s">
        <v>1660</v>
      </c>
      <c r="C205" s="87" t="s">
        <v>1661</v>
      </c>
      <c r="D205" s="88" t="s">
        <v>1614</v>
      </c>
      <c r="E205" s="88" t="s">
        <v>28</v>
      </c>
      <c r="F205" s="87" t="s">
        <v>1210</v>
      </c>
      <c r="G205" s="88" t="s">
        <v>157</v>
      </c>
      <c r="H205" s="88" t="s">
        <v>132</v>
      </c>
      <c r="I205" s="90">
        <v>280.48896300000001</v>
      </c>
      <c r="J205" s="102">
        <v>17000</v>
      </c>
      <c r="K205" s="90"/>
      <c r="L205" s="90">
        <v>182.34026475500002</v>
      </c>
      <c r="M205" s="91">
        <v>4.4289753643117694E-6</v>
      </c>
      <c r="N205" s="91">
        <f t="shared" si="5"/>
        <v>1.6701288715450097E-2</v>
      </c>
      <c r="O205" s="91">
        <f>L205/'סכום נכסי הקרן'!$C$42</f>
        <v>1.4203400738736663E-3</v>
      </c>
    </row>
    <row r="206" spans="2:15">
      <c r="B206" s="86" t="s">
        <v>1662</v>
      </c>
      <c r="C206" s="87" t="s">
        <v>1663</v>
      </c>
      <c r="D206" s="88" t="s">
        <v>1614</v>
      </c>
      <c r="E206" s="88" t="s">
        <v>28</v>
      </c>
      <c r="F206" s="87" t="s">
        <v>1204</v>
      </c>
      <c r="G206" s="88" t="s">
        <v>1191</v>
      </c>
      <c r="H206" s="88" t="s">
        <v>132</v>
      </c>
      <c r="I206" s="90">
        <v>251.37123200000002</v>
      </c>
      <c r="J206" s="102">
        <v>11244</v>
      </c>
      <c r="K206" s="90"/>
      <c r="L206" s="90">
        <v>108.08222941600002</v>
      </c>
      <c r="M206" s="91">
        <v>8.7266269827011453E-6</v>
      </c>
      <c r="N206" s="91">
        <f t="shared" si="5"/>
        <v>9.8996923192557276E-3</v>
      </c>
      <c r="O206" s="91">
        <f>L206/'סכום נכסי הקרן'!$C$42</f>
        <v>8.4190687075846459E-4</v>
      </c>
    </row>
    <row r="207" spans="2:15">
      <c r="B207" s="86" t="s">
        <v>1666</v>
      </c>
      <c r="C207" s="87" t="s">
        <v>1667</v>
      </c>
      <c r="D207" s="88" t="s">
        <v>1614</v>
      </c>
      <c r="E207" s="88" t="s">
        <v>28</v>
      </c>
      <c r="F207" s="87" t="s">
        <v>1369</v>
      </c>
      <c r="G207" s="88" t="s">
        <v>157</v>
      </c>
      <c r="H207" s="88" t="s">
        <v>132</v>
      </c>
      <c r="I207" s="90">
        <v>494.41802100000007</v>
      </c>
      <c r="J207" s="102">
        <v>3063</v>
      </c>
      <c r="K207" s="90"/>
      <c r="L207" s="90">
        <v>57.910747662000013</v>
      </c>
      <c r="M207" s="91">
        <v>1.0510701583316554E-5</v>
      </c>
      <c r="N207" s="91">
        <f t="shared" si="5"/>
        <v>5.3042816282524753E-3</v>
      </c>
      <c r="O207" s="91">
        <f>L207/'סכום נכסי הקרן'!$C$42</f>
        <v>4.5109595361640415E-4</v>
      </c>
    </row>
    <row r="208" spans="2:15">
      <c r="B208" s="86" t="s">
        <v>1668</v>
      </c>
      <c r="C208" s="87" t="s">
        <v>1669</v>
      </c>
      <c r="D208" s="88" t="s">
        <v>1636</v>
      </c>
      <c r="E208" s="88" t="s">
        <v>28</v>
      </c>
      <c r="F208" s="87" t="s">
        <v>1670</v>
      </c>
      <c r="G208" s="88" t="s">
        <v>1010</v>
      </c>
      <c r="H208" s="88" t="s">
        <v>132</v>
      </c>
      <c r="I208" s="90">
        <v>179.08040700000004</v>
      </c>
      <c r="J208" s="102">
        <v>448</v>
      </c>
      <c r="K208" s="90"/>
      <c r="L208" s="90">
        <v>3.0679195790000002</v>
      </c>
      <c r="M208" s="91">
        <v>1.5550942376456131E-6</v>
      </c>
      <c r="N208" s="91">
        <f t="shared" si="5"/>
        <v>2.8100326997718752E-4</v>
      </c>
      <c r="O208" s="91">
        <f>L208/'סכום נכסי הקרן'!$C$42</f>
        <v>2.3897569345587116E-5</v>
      </c>
    </row>
    <row r="209" spans="2:15">
      <c r="B209" s="86" t="s">
        <v>1671</v>
      </c>
      <c r="C209" s="87" t="s">
        <v>1672</v>
      </c>
      <c r="D209" s="88" t="s">
        <v>1636</v>
      </c>
      <c r="E209" s="88" t="s">
        <v>28</v>
      </c>
      <c r="F209" s="87" t="s">
        <v>1673</v>
      </c>
      <c r="G209" s="88" t="s">
        <v>1010</v>
      </c>
      <c r="H209" s="88" t="s">
        <v>132</v>
      </c>
      <c r="I209" s="90">
        <v>384.79728800000004</v>
      </c>
      <c r="J209" s="102">
        <v>648</v>
      </c>
      <c r="K209" s="90"/>
      <c r="L209" s="90">
        <v>9.5350920980000016</v>
      </c>
      <c r="M209" s="91">
        <v>4.9353548987032439E-6</v>
      </c>
      <c r="N209" s="91">
        <f t="shared" si="5"/>
        <v>8.7335798415713334E-4</v>
      </c>
      <c r="O209" s="91">
        <f>L209/'סכום נכסי הקרן'!$C$42</f>
        <v>7.4273630309041016E-5</v>
      </c>
    </row>
    <row r="210" spans="2:15">
      <c r="B210" s="86" t="s">
        <v>1674</v>
      </c>
      <c r="C210" s="87" t="s">
        <v>1675</v>
      </c>
      <c r="D210" s="88" t="s">
        <v>1614</v>
      </c>
      <c r="E210" s="88" t="s">
        <v>28</v>
      </c>
      <c r="F210" s="87" t="s">
        <v>1676</v>
      </c>
      <c r="G210" s="88" t="s">
        <v>1052</v>
      </c>
      <c r="H210" s="88" t="s">
        <v>132</v>
      </c>
      <c r="I210" s="90">
        <v>298.39969500000007</v>
      </c>
      <c r="J210" s="102">
        <v>163</v>
      </c>
      <c r="K210" s="90"/>
      <c r="L210" s="90">
        <v>1.8599611040000004</v>
      </c>
      <c r="M210" s="91">
        <v>1.0731503583728868E-5</v>
      </c>
      <c r="N210" s="91">
        <f t="shared" si="5"/>
        <v>1.7036142532287016E-4</v>
      </c>
      <c r="O210" s="91">
        <f>L210/'סכום נכסי הקרן'!$C$42</f>
        <v>1.4488172951855195E-5</v>
      </c>
    </row>
    <row r="211" spans="2:15">
      <c r="B211" s="86" t="s">
        <v>1677</v>
      </c>
      <c r="C211" s="87" t="s">
        <v>1678</v>
      </c>
      <c r="D211" s="88" t="s">
        <v>1614</v>
      </c>
      <c r="E211" s="88" t="s">
        <v>28</v>
      </c>
      <c r="F211" s="87" t="s">
        <v>1679</v>
      </c>
      <c r="G211" s="88" t="s">
        <v>1680</v>
      </c>
      <c r="H211" s="88" t="s">
        <v>132</v>
      </c>
      <c r="I211" s="90">
        <v>111.01957600000001</v>
      </c>
      <c r="J211" s="102">
        <v>12951</v>
      </c>
      <c r="K211" s="90"/>
      <c r="L211" s="90">
        <v>54.982027782000003</v>
      </c>
      <c r="M211" s="91">
        <v>1.9629395873419159E-6</v>
      </c>
      <c r="N211" s="91">
        <f t="shared" si="5"/>
        <v>5.0360282265790677E-3</v>
      </c>
      <c r="O211" s="91">
        <f>L211/'סכום נכסי הקרן'!$C$42</f>
        <v>4.2828268077014755E-4</v>
      </c>
    </row>
    <row r="212" spans="2:15">
      <c r="B212" s="86" t="s">
        <v>1681</v>
      </c>
      <c r="C212" s="87" t="s">
        <v>1682</v>
      </c>
      <c r="D212" s="88" t="s">
        <v>123</v>
      </c>
      <c r="E212" s="88" t="s">
        <v>28</v>
      </c>
      <c r="F212" s="87" t="s">
        <v>1683</v>
      </c>
      <c r="G212" s="88" t="s">
        <v>1010</v>
      </c>
      <c r="H212" s="88" t="s">
        <v>136</v>
      </c>
      <c r="I212" s="90">
        <v>3224.9308000000005</v>
      </c>
      <c r="J212" s="102">
        <v>3.7</v>
      </c>
      <c r="K212" s="90"/>
      <c r="L212" s="90">
        <v>0.29560941200000002</v>
      </c>
      <c r="M212" s="91">
        <v>5.8287075446583928E-6</v>
      </c>
      <c r="N212" s="91">
        <f t="shared" si="5"/>
        <v>2.7076071998963452E-5</v>
      </c>
      <c r="O212" s="91">
        <f>L212/'סכום נכסי הקרן'!$C$42</f>
        <v>2.302650457604525E-6</v>
      </c>
    </row>
    <row r="213" spans="2:15">
      <c r="B213" s="86" t="s">
        <v>1684</v>
      </c>
      <c r="C213" s="87" t="s">
        <v>1685</v>
      </c>
      <c r="D213" s="88" t="s">
        <v>1614</v>
      </c>
      <c r="E213" s="88" t="s">
        <v>28</v>
      </c>
      <c r="F213" s="87" t="s">
        <v>1686</v>
      </c>
      <c r="G213" s="88" t="s">
        <v>1616</v>
      </c>
      <c r="H213" s="88" t="s">
        <v>132</v>
      </c>
      <c r="I213" s="90">
        <v>225.15836400000003</v>
      </c>
      <c r="J213" s="102">
        <v>1361</v>
      </c>
      <c r="K213" s="90"/>
      <c r="L213" s="90">
        <v>11.718286001000003</v>
      </c>
      <c r="M213" s="91">
        <v>3.266512681787953E-6</v>
      </c>
      <c r="N213" s="91">
        <f t="shared" si="5"/>
        <v>1.073325620185333E-3</v>
      </c>
      <c r="O213" s="91">
        <f>L213/'סכום נכסי הקרן'!$C$42</f>
        <v>9.1279626179640574E-5</v>
      </c>
    </row>
    <row r="214" spans="2:15">
      <c r="B214" s="86" t="s">
        <v>1687</v>
      </c>
      <c r="C214" s="87" t="s">
        <v>1688</v>
      </c>
      <c r="D214" s="88" t="s">
        <v>1636</v>
      </c>
      <c r="E214" s="88" t="s">
        <v>28</v>
      </c>
      <c r="F214" s="87" t="s">
        <v>923</v>
      </c>
      <c r="G214" s="88" t="s">
        <v>924</v>
      </c>
      <c r="H214" s="88" t="s">
        <v>132</v>
      </c>
      <c r="I214" s="90">
        <v>6552.3804530000016</v>
      </c>
      <c r="J214" s="102">
        <v>1020</v>
      </c>
      <c r="K214" s="90"/>
      <c r="L214" s="90">
        <v>255.57428908500006</v>
      </c>
      <c r="M214" s="91">
        <v>5.8482206709644588E-6</v>
      </c>
      <c r="N214" s="91">
        <f t="shared" si="5"/>
        <v>2.3409091765824293E-2</v>
      </c>
      <c r="O214" s="91">
        <f>L214/'סכום נכסי הקרן'!$C$42</f>
        <v>1.9907967399682342E-3</v>
      </c>
    </row>
    <row r="215" spans="2:15">
      <c r="B215" s="86" t="s">
        <v>1689</v>
      </c>
      <c r="C215" s="87" t="s">
        <v>1690</v>
      </c>
      <c r="D215" s="88" t="s">
        <v>1614</v>
      </c>
      <c r="E215" s="88" t="s">
        <v>28</v>
      </c>
      <c r="F215" s="87" t="s">
        <v>1190</v>
      </c>
      <c r="G215" s="88" t="s">
        <v>1191</v>
      </c>
      <c r="H215" s="88" t="s">
        <v>132</v>
      </c>
      <c r="I215" s="90">
        <v>313.71690400000006</v>
      </c>
      <c r="J215" s="102">
        <v>2456</v>
      </c>
      <c r="K215" s="90"/>
      <c r="L215" s="90">
        <v>29.463488477000002</v>
      </c>
      <c r="M215" s="91">
        <v>2.839789621760948E-6</v>
      </c>
      <c r="N215" s="91">
        <f t="shared" si="5"/>
        <v>2.6986811074333522E-3</v>
      </c>
      <c r="O215" s="91">
        <f>L215/'סכום נכסי הקרן'!$C$42</f>
        <v>2.2950593746382374E-4</v>
      </c>
    </row>
    <row r="216" spans="2:15">
      <c r="B216" s="86" t="s">
        <v>1691</v>
      </c>
      <c r="C216" s="87" t="s">
        <v>1692</v>
      </c>
      <c r="D216" s="88" t="s">
        <v>1614</v>
      </c>
      <c r="E216" s="88" t="s">
        <v>28</v>
      </c>
      <c r="F216" s="87" t="s">
        <v>1693</v>
      </c>
      <c r="G216" s="88" t="s">
        <v>1052</v>
      </c>
      <c r="H216" s="88" t="s">
        <v>132</v>
      </c>
      <c r="I216" s="90">
        <v>157.19767600000003</v>
      </c>
      <c r="J216" s="102">
        <v>1401</v>
      </c>
      <c r="K216" s="90"/>
      <c r="L216" s="90">
        <v>8.4217460080000013</v>
      </c>
      <c r="M216" s="91">
        <v>5.102662775644839E-6</v>
      </c>
      <c r="N216" s="91">
        <f t="shared" si="5"/>
        <v>7.713820738210834E-4</v>
      </c>
      <c r="O216" s="91">
        <f>L216/'סכום נכסי הקרן'!$C$42</f>
        <v>6.560121739002777E-5</v>
      </c>
    </row>
    <row r="217" spans="2:15">
      <c r="B217" s="86" t="s">
        <v>1696</v>
      </c>
      <c r="C217" s="87" t="s">
        <v>1697</v>
      </c>
      <c r="D217" s="88" t="s">
        <v>1614</v>
      </c>
      <c r="E217" s="88" t="s">
        <v>28</v>
      </c>
      <c r="F217" s="87" t="s">
        <v>1698</v>
      </c>
      <c r="G217" s="88" t="s">
        <v>1010</v>
      </c>
      <c r="H217" s="88" t="s">
        <v>132</v>
      </c>
      <c r="I217" s="90">
        <v>61.112196000000004</v>
      </c>
      <c r="J217" s="102">
        <v>9180</v>
      </c>
      <c r="K217" s="90"/>
      <c r="L217" s="90">
        <v>21.453020908000003</v>
      </c>
      <c r="M217" s="91">
        <v>1.0691223372095368E-6</v>
      </c>
      <c r="N217" s="91">
        <f t="shared" si="5"/>
        <v>1.9649697036719397E-3</v>
      </c>
      <c r="O217" s="91">
        <f>L217/'סכום נכסי הקרן'!$C$42</f>
        <v>1.6710837478613722E-4</v>
      </c>
    </row>
    <row r="218" spans="2:15">
      <c r="B218" s="86" t="s">
        <v>1699</v>
      </c>
      <c r="C218" s="87" t="s">
        <v>1700</v>
      </c>
      <c r="D218" s="88" t="s">
        <v>1636</v>
      </c>
      <c r="E218" s="88" t="s">
        <v>28</v>
      </c>
      <c r="F218" s="87" t="s">
        <v>1701</v>
      </c>
      <c r="G218" s="88" t="s">
        <v>1702</v>
      </c>
      <c r="H218" s="88" t="s">
        <v>132</v>
      </c>
      <c r="I218" s="90">
        <v>269.14836000000008</v>
      </c>
      <c r="J218" s="102">
        <v>1045</v>
      </c>
      <c r="K218" s="90"/>
      <c r="L218" s="90">
        <v>10.755383783999999</v>
      </c>
      <c r="M218" s="91">
        <v>2.2388306603135012E-6</v>
      </c>
      <c r="N218" s="91">
        <f t="shared" si="5"/>
        <v>9.8512947792091265E-4</v>
      </c>
      <c r="O218" s="91">
        <f>L218/'סכום נכסי הקרן'!$C$42</f>
        <v>8.377909628919355E-5</v>
      </c>
    </row>
    <row r="219" spans="2:15">
      <c r="B219" s="93"/>
      <c r="C219" s="93"/>
      <c r="D219" s="93"/>
      <c r="E219" s="93"/>
      <c r="F219" s="93"/>
      <c r="G219" s="93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2"/>
      <c r="C220" s="87"/>
      <c r="D220" s="87"/>
      <c r="E220" s="87"/>
      <c r="F220" s="87"/>
      <c r="G220" s="87"/>
      <c r="H220" s="87"/>
      <c r="I220" s="90"/>
      <c r="J220" s="102"/>
      <c r="K220" s="87"/>
      <c r="L220" s="87"/>
      <c r="M220" s="87"/>
      <c r="N220" s="91"/>
      <c r="O220" s="87"/>
    </row>
    <row r="221" spans="2:15">
      <c r="B221" s="85" t="s">
        <v>65</v>
      </c>
      <c r="C221" s="80"/>
      <c r="D221" s="81"/>
      <c r="E221" s="81"/>
      <c r="F221" s="80"/>
      <c r="G221" s="81"/>
      <c r="H221" s="81"/>
      <c r="I221" s="83"/>
      <c r="J221" s="100"/>
      <c r="K221" s="83">
        <v>0.37449792900000006</v>
      </c>
      <c r="L221" s="83">
        <f>SUM(L222:L269)</f>
        <v>2179.6348162140007</v>
      </c>
      <c r="M221" s="84"/>
      <c r="N221" s="84">
        <f t="shared" ref="N221" si="6">IFERROR(L221/$L$11,0)</f>
        <v>0.1996416447499911</v>
      </c>
      <c r="O221" s="84">
        <f>L221/'סכום נכסי הקרן'!$C$42</f>
        <v>1.6978272352728484E-2</v>
      </c>
    </row>
    <row r="222" spans="2:15">
      <c r="B222" s="86" t="s">
        <v>1703</v>
      </c>
      <c r="C222" s="87" t="s">
        <v>1704</v>
      </c>
      <c r="D222" s="88" t="s">
        <v>1614</v>
      </c>
      <c r="E222" s="88" t="s">
        <v>28</v>
      </c>
      <c r="F222" s="87"/>
      <c r="G222" s="88" t="s">
        <v>1010</v>
      </c>
      <c r="H222" s="88" t="s">
        <v>132</v>
      </c>
      <c r="I222" s="90">
        <v>19.188972000000003</v>
      </c>
      <c r="J222" s="102">
        <v>50990</v>
      </c>
      <c r="K222" s="90"/>
      <c r="L222" s="90">
        <v>37.415762890000003</v>
      </c>
      <c r="M222" s="91">
        <v>4.2145776411157482E-8</v>
      </c>
      <c r="N222" s="91">
        <f t="shared" ref="N222:N269" si="7">IFERROR(L222/$L$11,0)</f>
        <v>3.4270623626347354E-3</v>
      </c>
      <c r="O222" s="91">
        <f>L222/'סכום נכסי הקרן'!$C$42</f>
        <v>2.9145020436724427E-4</v>
      </c>
    </row>
    <row r="223" spans="2:15">
      <c r="B223" s="86" t="s">
        <v>1705</v>
      </c>
      <c r="C223" s="87" t="s">
        <v>1706</v>
      </c>
      <c r="D223" s="88" t="s">
        <v>1636</v>
      </c>
      <c r="E223" s="88" t="s">
        <v>28</v>
      </c>
      <c r="F223" s="87"/>
      <c r="G223" s="88" t="s">
        <v>964</v>
      </c>
      <c r="H223" s="88" t="s">
        <v>132</v>
      </c>
      <c r="I223" s="90">
        <v>92.455956</v>
      </c>
      <c r="J223" s="102">
        <v>11828</v>
      </c>
      <c r="K223" s="90"/>
      <c r="L223" s="90">
        <v>41.818080379000008</v>
      </c>
      <c r="M223" s="91">
        <v>1.234725855900362E-6</v>
      </c>
      <c r="N223" s="91">
        <f t="shared" si="7"/>
        <v>3.8302885809341045E-3</v>
      </c>
      <c r="O223" s="91">
        <f>L223/'סכום נכסי הקרן'!$C$42</f>
        <v>3.2574207048876772E-4</v>
      </c>
    </row>
    <row r="224" spans="2:15">
      <c r="B224" s="86" t="s">
        <v>1707</v>
      </c>
      <c r="C224" s="87" t="s">
        <v>1708</v>
      </c>
      <c r="D224" s="88" t="s">
        <v>28</v>
      </c>
      <c r="E224" s="88" t="s">
        <v>28</v>
      </c>
      <c r="F224" s="87"/>
      <c r="G224" s="88" t="s">
        <v>964</v>
      </c>
      <c r="H224" s="88" t="s">
        <v>134</v>
      </c>
      <c r="I224" s="90">
        <v>81.813927000000021</v>
      </c>
      <c r="J224" s="102">
        <v>12698</v>
      </c>
      <c r="K224" s="90"/>
      <c r="L224" s="90">
        <v>42.106571277000008</v>
      </c>
      <c r="M224" s="91">
        <v>1.0351009780594546E-7</v>
      </c>
      <c r="N224" s="91">
        <f t="shared" si="7"/>
        <v>3.8567126391954622E-3</v>
      </c>
      <c r="O224" s="91">
        <f>L224/'סכום נכסי הקרן'!$C$42</f>
        <v>3.2798927125886514E-4</v>
      </c>
    </row>
    <row r="225" spans="2:15">
      <c r="B225" s="86" t="s">
        <v>1709</v>
      </c>
      <c r="C225" s="87" t="s">
        <v>1710</v>
      </c>
      <c r="D225" s="88" t="s">
        <v>1614</v>
      </c>
      <c r="E225" s="88" t="s">
        <v>28</v>
      </c>
      <c r="F225" s="87"/>
      <c r="G225" s="88" t="s">
        <v>1044</v>
      </c>
      <c r="H225" s="88" t="s">
        <v>132</v>
      </c>
      <c r="I225" s="90">
        <v>206.38995400000005</v>
      </c>
      <c r="J225" s="102">
        <v>13185</v>
      </c>
      <c r="K225" s="90"/>
      <c r="L225" s="90">
        <v>104.06065898000001</v>
      </c>
      <c r="M225" s="91">
        <v>3.5578340630925711E-8</v>
      </c>
      <c r="N225" s="91">
        <f t="shared" si="7"/>
        <v>9.531340276817922E-3</v>
      </c>
      <c r="O225" s="91">
        <f>L225/'סכום נכסי הקרן'!$C$42</f>
        <v>8.1058083502065709E-4</v>
      </c>
    </row>
    <row r="226" spans="2:15">
      <c r="B226" s="86" t="s">
        <v>1711</v>
      </c>
      <c r="C226" s="87" t="s">
        <v>1712</v>
      </c>
      <c r="D226" s="88" t="s">
        <v>1614</v>
      </c>
      <c r="E226" s="88" t="s">
        <v>28</v>
      </c>
      <c r="F226" s="87"/>
      <c r="G226" s="88" t="s">
        <v>1641</v>
      </c>
      <c r="H226" s="88" t="s">
        <v>132</v>
      </c>
      <c r="I226" s="90">
        <v>343.65704400000004</v>
      </c>
      <c r="J226" s="102">
        <v>12712</v>
      </c>
      <c r="K226" s="90"/>
      <c r="L226" s="90">
        <v>167.05405344900004</v>
      </c>
      <c r="M226" s="91">
        <v>3.3307360372885679E-8</v>
      </c>
      <c r="N226" s="91">
        <f t="shared" si="7"/>
        <v>1.5301162261044022E-2</v>
      </c>
      <c r="O226" s="91">
        <f>L226/'סכום נכסי הקרן'!$C$42</f>
        <v>1.3012680821510201E-3</v>
      </c>
    </row>
    <row r="227" spans="2:15">
      <c r="B227" s="86" t="s">
        <v>1713</v>
      </c>
      <c r="C227" s="87" t="s">
        <v>1714</v>
      </c>
      <c r="D227" s="88" t="s">
        <v>1614</v>
      </c>
      <c r="E227" s="88" t="s">
        <v>28</v>
      </c>
      <c r="F227" s="87"/>
      <c r="G227" s="88" t="s">
        <v>1680</v>
      </c>
      <c r="H227" s="88" t="s">
        <v>132</v>
      </c>
      <c r="I227" s="90">
        <v>152.63955000000004</v>
      </c>
      <c r="J227" s="102">
        <v>13845</v>
      </c>
      <c r="K227" s="90"/>
      <c r="L227" s="90">
        <v>80.81238434700002</v>
      </c>
      <c r="M227" s="91">
        <v>1.8246667440303426E-7</v>
      </c>
      <c r="N227" s="91">
        <f t="shared" si="7"/>
        <v>7.4019359606428215E-3</v>
      </c>
      <c r="O227" s="91">
        <f>L227/'סכום נכסי הקרן'!$C$42</f>
        <v>6.2948832561776603E-4</v>
      </c>
    </row>
    <row r="228" spans="2:15">
      <c r="B228" s="86" t="s">
        <v>1715</v>
      </c>
      <c r="C228" s="87" t="s">
        <v>1716</v>
      </c>
      <c r="D228" s="88" t="s">
        <v>28</v>
      </c>
      <c r="E228" s="88" t="s">
        <v>28</v>
      </c>
      <c r="F228" s="87"/>
      <c r="G228" s="88" t="s">
        <v>959</v>
      </c>
      <c r="H228" s="88" t="s">
        <v>134</v>
      </c>
      <c r="I228" s="90">
        <v>7953.2128000000012</v>
      </c>
      <c r="J228" s="102">
        <v>189.3</v>
      </c>
      <c r="K228" s="90"/>
      <c r="L228" s="90">
        <v>61.021170752000003</v>
      </c>
      <c r="M228" s="91">
        <v>5.1744178844062455E-6</v>
      </c>
      <c r="N228" s="91">
        <f t="shared" si="7"/>
        <v>5.5891779681974231E-3</v>
      </c>
      <c r="O228" s="91">
        <f>L228/'סכום נכסי הקרן'!$C$42</f>
        <v>4.7532460419648842E-4</v>
      </c>
    </row>
    <row r="229" spans="2:15">
      <c r="B229" s="86" t="s">
        <v>1717</v>
      </c>
      <c r="C229" s="87" t="s">
        <v>1718</v>
      </c>
      <c r="D229" s="88" t="s">
        <v>28</v>
      </c>
      <c r="E229" s="88" t="s">
        <v>28</v>
      </c>
      <c r="F229" s="87"/>
      <c r="G229" s="88" t="s">
        <v>1680</v>
      </c>
      <c r="H229" s="88" t="s">
        <v>134</v>
      </c>
      <c r="I229" s="90">
        <v>32.56310400000001</v>
      </c>
      <c r="J229" s="102">
        <v>55910</v>
      </c>
      <c r="K229" s="90"/>
      <c r="L229" s="90">
        <v>73.790866055000023</v>
      </c>
      <c r="M229" s="91">
        <v>8.0774041602425286E-8</v>
      </c>
      <c r="N229" s="91">
        <f t="shared" si="7"/>
        <v>6.7588064556315577E-3</v>
      </c>
      <c r="O229" s="91">
        <f>L229/'סכום נכסי הקרן'!$C$42</f>
        <v>5.7479418648747227E-4</v>
      </c>
    </row>
    <row r="230" spans="2:15">
      <c r="B230" s="86" t="s">
        <v>1719</v>
      </c>
      <c r="C230" s="87" t="s">
        <v>1720</v>
      </c>
      <c r="D230" s="88" t="s">
        <v>1636</v>
      </c>
      <c r="E230" s="88" t="s">
        <v>28</v>
      </c>
      <c r="F230" s="87"/>
      <c r="G230" s="88" t="s">
        <v>952</v>
      </c>
      <c r="H230" s="88" t="s">
        <v>132</v>
      </c>
      <c r="I230" s="90">
        <v>427.39074000000005</v>
      </c>
      <c r="J230" s="102">
        <v>2738</v>
      </c>
      <c r="K230" s="90"/>
      <c r="L230" s="90">
        <v>44.748289156000006</v>
      </c>
      <c r="M230" s="91">
        <v>5.3784387770396591E-8</v>
      </c>
      <c r="N230" s="91">
        <f t="shared" si="7"/>
        <v>4.0986783567577732E-3</v>
      </c>
      <c r="O230" s="91">
        <f>L230/'סכום נכסי הקרן'!$C$42</f>
        <v>3.4856694110295454E-4</v>
      </c>
    </row>
    <row r="231" spans="2:15">
      <c r="B231" s="86" t="s">
        <v>1721</v>
      </c>
      <c r="C231" s="87" t="s">
        <v>1722</v>
      </c>
      <c r="D231" s="88" t="s">
        <v>1636</v>
      </c>
      <c r="E231" s="88" t="s">
        <v>28</v>
      </c>
      <c r="F231" s="87"/>
      <c r="G231" s="88" t="s">
        <v>977</v>
      </c>
      <c r="H231" s="88" t="s">
        <v>132</v>
      </c>
      <c r="I231" s="90">
        <v>2.0352000000000002E-2</v>
      </c>
      <c r="J231" s="102">
        <v>53147700</v>
      </c>
      <c r="K231" s="90"/>
      <c r="L231" s="90">
        <v>41.362632571000006</v>
      </c>
      <c r="M231" s="91">
        <v>3.5375095598971009E-8</v>
      </c>
      <c r="N231" s="91">
        <f t="shared" si="7"/>
        <v>3.7885722581764984E-3</v>
      </c>
      <c r="O231" s="91">
        <f>L231/'סכום נכסי הקרן'!$C$42</f>
        <v>3.2219435833572512E-4</v>
      </c>
    </row>
    <row r="232" spans="2:15">
      <c r="B232" s="86" t="s">
        <v>1723</v>
      </c>
      <c r="C232" s="87" t="s">
        <v>1724</v>
      </c>
      <c r="D232" s="88" t="s">
        <v>1636</v>
      </c>
      <c r="E232" s="88" t="s">
        <v>28</v>
      </c>
      <c r="F232" s="87"/>
      <c r="G232" s="88" t="s">
        <v>977</v>
      </c>
      <c r="H232" s="88" t="s">
        <v>132</v>
      </c>
      <c r="I232" s="90">
        <v>10.466711999999999</v>
      </c>
      <c r="J232" s="102">
        <v>64649</v>
      </c>
      <c r="K232" s="90"/>
      <c r="L232" s="90">
        <v>25.875572627</v>
      </c>
      <c r="M232" s="91">
        <v>7.0104001447851221E-8</v>
      </c>
      <c r="N232" s="91">
        <f t="shared" si="7"/>
        <v>2.3700492576435961E-3</v>
      </c>
      <c r="O232" s="91">
        <f>L232/'סכום נכסי הקרן'!$C$42</f>
        <v>2.0155785550678162E-4</v>
      </c>
    </row>
    <row r="233" spans="2:15">
      <c r="B233" s="86" t="s">
        <v>1725</v>
      </c>
      <c r="C233" s="87" t="s">
        <v>1726</v>
      </c>
      <c r="D233" s="88" t="s">
        <v>1636</v>
      </c>
      <c r="E233" s="88" t="s">
        <v>28</v>
      </c>
      <c r="F233" s="87"/>
      <c r="G233" s="88" t="s">
        <v>964</v>
      </c>
      <c r="H233" s="88" t="s">
        <v>132</v>
      </c>
      <c r="I233" s="90">
        <v>86.350374000000016</v>
      </c>
      <c r="J233" s="102">
        <v>19168</v>
      </c>
      <c r="K233" s="90"/>
      <c r="L233" s="90">
        <v>63.293470168000013</v>
      </c>
      <c r="M233" s="91">
        <v>1.4315295960607025E-7</v>
      </c>
      <c r="N233" s="91">
        <f t="shared" si="7"/>
        <v>5.7973071416718416E-3</v>
      </c>
      <c r="O233" s="91">
        <f>L233/'סכום נכסי הקרן'!$C$42</f>
        <v>4.9302468774479883E-4</v>
      </c>
    </row>
    <row r="234" spans="2:15">
      <c r="B234" s="86" t="s">
        <v>1727</v>
      </c>
      <c r="C234" s="87" t="s">
        <v>1728</v>
      </c>
      <c r="D234" s="88" t="s">
        <v>1614</v>
      </c>
      <c r="E234" s="88" t="s">
        <v>28</v>
      </c>
      <c r="F234" s="87"/>
      <c r="G234" s="88" t="s">
        <v>1680</v>
      </c>
      <c r="H234" s="88" t="s">
        <v>132</v>
      </c>
      <c r="I234" s="90">
        <v>22.677876000000005</v>
      </c>
      <c r="J234" s="102">
        <v>83058</v>
      </c>
      <c r="K234" s="90"/>
      <c r="L234" s="90">
        <v>72.028061909000016</v>
      </c>
      <c r="M234" s="91">
        <v>5.4945299786955097E-8</v>
      </c>
      <c r="N234" s="91">
        <f t="shared" si="7"/>
        <v>6.5973440324487414E-3</v>
      </c>
      <c r="O234" s="91">
        <f>L234/'סכום נכסי הקרן'!$C$42</f>
        <v>5.6106281796983496E-4</v>
      </c>
    </row>
    <row r="235" spans="2:15">
      <c r="B235" s="86" t="s">
        <v>1729</v>
      </c>
      <c r="C235" s="87" t="s">
        <v>1730</v>
      </c>
      <c r="D235" s="88" t="s">
        <v>1614</v>
      </c>
      <c r="E235" s="88" t="s">
        <v>28</v>
      </c>
      <c r="F235" s="87"/>
      <c r="G235" s="88" t="s">
        <v>977</v>
      </c>
      <c r="H235" s="88" t="s">
        <v>132</v>
      </c>
      <c r="I235" s="90">
        <v>242.47600000000003</v>
      </c>
      <c r="J235" s="102">
        <v>1066.6199999999999</v>
      </c>
      <c r="K235" s="90"/>
      <c r="L235" s="90">
        <v>9.890001683000003</v>
      </c>
      <c r="M235" s="91">
        <v>2.1111433255583331E-5</v>
      </c>
      <c r="N235" s="91">
        <f t="shared" si="7"/>
        <v>9.0586560091928943E-4</v>
      </c>
      <c r="O235" s="91">
        <f>L235/'סכום נכסי הקרן'!$C$42</f>
        <v>7.7038199653363818E-5</v>
      </c>
    </row>
    <row r="236" spans="2:15">
      <c r="B236" s="86" t="s">
        <v>1731</v>
      </c>
      <c r="C236" s="87" t="s">
        <v>1732</v>
      </c>
      <c r="D236" s="88" t="s">
        <v>125</v>
      </c>
      <c r="E236" s="88" t="s">
        <v>28</v>
      </c>
      <c r="F236" s="87"/>
      <c r="G236" s="88" t="s">
        <v>1013</v>
      </c>
      <c r="H236" s="88" t="s">
        <v>1733</v>
      </c>
      <c r="I236" s="90">
        <v>35.761266000000006</v>
      </c>
      <c r="J236" s="102">
        <v>11200</v>
      </c>
      <c r="K236" s="90"/>
      <c r="L236" s="90">
        <v>16.822099526000006</v>
      </c>
      <c r="M236" s="91">
        <v>6.8508172413793113E-8</v>
      </c>
      <c r="N236" s="91">
        <f t="shared" si="7"/>
        <v>1.5408047222112979E-3</v>
      </c>
      <c r="O236" s="91">
        <f>L236/'סכום נכסי הקרן'!$C$42</f>
        <v>1.3103579791097036E-4</v>
      </c>
    </row>
    <row r="237" spans="2:15">
      <c r="B237" s="86" t="s">
        <v>1734</v>
      </c>
      <c r="C237" s="87" t="s">
        <v>1735</v>
      </c>
      <c r="D237" s="88" t="s">
        <v>1614</v>
      </c>
      <c r="E237" s="88" t="s">
        <v>28</v>
      </c>
      <c r="F237" s="87"/>
      <c r="G237" s="88" t="s">
        <v>1736</v>
      </c>
      <c r="H237" s="88" t="s">
        <v>132</v>
      </c>
      <c r="I237" s="90">
        <v>19.770456000000003</v>
      </c>
      <c r="J237" s="102">
        <v>56496</v>
      </c>
      <c r="K237" s="90"/>
      <c r="L237" s="90">
        <v>42.712232326000006</v>
      </c>
      <c r="M237" s="91">
        <v>4.4649432127427495E-8</v>
      </c>
      <c r="N237" s="91">
        <f t="shared" si="7"/>
        <v>3.9121876054989428E-3</v>
      </c>
      <c r="O237" s="91">
        <f>L237/'סכום נכסי הקרן'!$C$42</f>
        <v>3.3270706993177436E-4</v>
      </c>
    </row>
    <row r="238" spans="2:15">
      <c r="B238" s="86" t="s">
        <v>1737</v>
      </c>
      <c r="C238" s="87" t="s">
        <v>1738</v>
      </c>
      <c r="D238" s="88" t="s">
        <v>1614</v>
      </c>
      <c r="E238" s="88" t="s">
        <v>28</v>
      </c>
      <c r="F238" s="87"/>
      <c r="G238" s="88" t="s">
        <v>1010</v>
      </c>
      <c r="H238" s="88" t="s">
        <v>132</v>
      </c>
      <c r="I238" s="90">
        <v>16.658101000000002</v>
      </c>
      <c r="J238" s="102">
        <v>16738</v>
      </c>
      <c r="K238" s="90"/>
      <c r="L238" s="90">
        <v>10.662202910000001</v>
      </c>
      <c r="M238" s="91">
        <v>7.3690033992496093E-8</v>
      </c>
      <c r="N238" s="91">
        <f t="shared" si="7"/>
        <v>9.7659466153505862E-4</v>
      </c>
      <c r="O238" s="91">
        <f>L238/'סכום נכסי הקרן'!$C$42</f>
        <v>8.3053263573975111E-5</v>
      </c>
    </row>
    <row r="239" spans="2:15">
      <c r="B239" s="86" t="s">
        <v>1739</v>
      </c>
      <c r="C239" s="87" t="s">
        <v>1740</v>
      </c>
      <c r="D239" s="88" t="s">
        <v>1636</v>
      </c>
      <c r="E239" s="88" t="s">
        <v>28</v>
      </c>
      <c r="F239" s="87"/>
      <c r="G239" s="88" t="s">
        <v>1013</v>
      </c>
      <c r="H239" s="88" t="s">
        <v>132</v>
      </c>
      <c r="I239" s="90">
        <v>45.065010000000008</v>
      </c>
      <c r="J239" s="102">
        <v>10747</v>
      </c>
      <c r="K239" s="90"/>
      <c r="L239" s="90">
        <v>18.520154453000004</v>
      </c>
      <c r="M239" s="91">
        <v>1.3321155103425764E-7</v>
      </c>
      <c r="N239" s="91">
        <f t="shared" si="7"/>
        <v>1.6963365002781159E-3</v>
      </c>
      <c r="O239" s="91">
        <f>L239/'סכום נכסי הקרן'!$C$42</f>
        <v>1.4426280218069289E-4</v>
      </c>
    </row>
    <row r="240" spans="2:15">
      <c r="B240" s="86" t="s">
        <v>1741</v>
      </c>
      <c r="C240" s="87" t="s">
        <v>1742</v>
      </c>
      <c r="D240" s="88" t="s">
        <v>1614</v>
      </c>
      <c r="E240" s="88" t="s">
        <v>28</v>
      </c>
      <c r="F240" s="87"/>
      <c r="G240" s="88" t="s">
        <v>1010</v>
      </c>
      <c r="H240" s="88" t="s">
        <v>132</v>
      </c>
      <c r="I240" s="90">
        <v>54.078012000000008</v>
      </c>
      <c r="J240" s="102">
        <v>9109</v>
      </c>
      <c r="K240" s="90"/>
      <c r="L240" s="90">
        <v>18.836894416000003</v>
      </c>
      <c r="M240" s="91">
        <v>1.8082255606773633E-7</v>
      </c>
      <c r="N240" s="91">
        <f t="shared" si="7"/>
        <v>1.725348005646345E-3</v>
      </c>
      <c r="O240" s="91">
        <f>L240/'סכום נכסי הקרן'!$C$42</f>
        <v>1.4673004913270666E-4</v>
      </c>
    </row>
    <row r="241" spans="2:15">
      <c r="B241" s="86" t="s">
        <v>1743</v>
      </c>
      <c r="C241" s="87" t="s">
        <v>1744</v>
      </c>
      <c r="D241" s="88" t="s">
        <v>1636</v>
      </c>
      <c r="E241" s="88" t="s">
        <v>28</v>
      </c>
      <c r="F241" s="87"/>
      <c r="G241" s="88" t="s">
        <v>1010</v>
      </c>
      <c r="H241" s="88" t="s">
        <v>132</v>
      </c>
      <c r="I241" s="90">
        <v>97.398570000000021</v>
      </c>
      <c r="J241" s="102">
        <v>4673</v>
      </c>
      <c r="K241" s="90"/>
      <c r="L241" s="90">
        <v>17.404688112999999</v>
      </c>
      <c r="M241" s="91">
        <v>3.3208958162747091E-7</v>
      </c>
      <c r="N241" s="91">
        <f t="shared" si="7"/>
        <v>1.594166387594896E-3</v>
      </c>
      <c r="O241" s="91">
        <f>L241/'סכום נכסי הקרן'!$C$42</f>
        <v>1.3557387356754217E-4</v>
      </c>
    </row>
    <row r="242" spans="2:15">
      <c r="B242" s="86" t="s">
        <v>1745</v>
      </c>
      <c r="C242" s="87" t="s">
        <v>1746</v>
      </c>
      <c r="D242" s="88" t="s">
        <v>28</v>
      </c>
      <c r="E242" s="88" t="s">
        <v>28</v>
      </c>
      <c r="F242" s="87"/>
      <c r="G242" s="88" t="s">
        <v>964</v>
      </c>
      <c r="H242" s="88" t="s">
        <v>134</v>
      </c>
      <c r="I242" s="90">
        <v>88.676310000000015</v>
      </c>
      <c r="J242" s="102">
        <v>9004</v>
      </c>
      <c r="K242" s="90"/>
      <c r="L242" s="90">
        <v>32.361632244000006</v>
      </c>
      <c r="M242" s="91">
        <v>9.0486030612244911E-7</v>
      </c>
      <c r="N242" s="91">
        <f t="shared" si="7"/>
        <v>2.9641339181802552E-3</v>
      </c>
      <c r="O242" s="91">
        <f>L242/'סכום נכסי הקרן'!$C$42</f>
        <v>2.5208103758034593E-4</v>
      </c>
    </row>
    <row r="243" spans="2:15">
      <c r="B243" s="86" t="s">
        <v>1630</v>
      </c>
      <c r="C243" s="87" t="s">
        <v>1631</v>
      </c>
      <c r="D243" s="88" t="s">
        <v>121</v>
      </c>
      <c r="E243" s="88" t="s">
        <v>28</v>
      </c>
      <c r="F243" s="87"/>
      <c r="G243" s="88" t="s">
        <v>127</v>
      </c>
      <c r="H243" s="88" t="s">
        <v>135</v>
      </c>
      <c r="I243" s="90">
        <v>962.21581300000025</v>
      </c>
      <c r="J243" s="102">
        <v>1143</v>
      </c>
      <c r="K243" s="90"/>
      <c r="L243" s="90">
        <v>51.448137115000002</v>
      </c>
      <c r="M243" s="91">
        <v>5.373737724335763E-6</v>
      </c>
      <c r="N243" s="91">
        <f t="shared" si="7"/>
        <v>4.7123447636988093E-3</v>
      </c>
      <c r="O243" s="91">
        <f>L243/'סכום נכסי הקרן'!$C$42</f>
        <v>4.0075542814839438E-4</v>
      </c>
    </row>
    <row r="244" spans="2:15">
      <c r="B244" s="86" t="s">
        <v>1747</v>
      </c>
      <c r="C244" s="87" t="s">
        <v>1748</v>
      </c>
      <c r="D244" s="88" t="s">
        <v>1614</v>
      </c>
      <c r="E244" s="88" t="s">
        <v>28</v>
      </c>
      <c r="F244" s="87"/>
      <c r="G244" s="88" t="s">
        <v>1010</v>
      </c>
      <c r="H244" s="88" t="s">
        <v>132</v>
      </c>
      <c r="I244" s="90">
        <v>52.192959000000009</v>
      </c>
      <c r="J244" s="102">
        <v>5868</v>
      </c>
      <c r="K244" s="90"/>
      <c r="L244" s="90">
        <v>11.711699158000002</v>
      </c>
      <c r="M244" s="91">
        <v>6.6459320249698135E-8</v>
      </c>
      <c r="N244" s="91">
        <f t="shared" si="7"/>
        <v>1.0727223043635961E-3</v>
      </c>
      <c r="O244" s="91">
        <f>L244/'סכום נכסי הקרן'!$C$42</f>
        <v>9.1228317945083687E-5</v>
      </c>
    </row>
    <row r="245" spans="2:15">
      <c r="B245" s="86" t="s">
        <v>1749</v>
      </c>
      <c r="C245" s="87" t="s">
        <v>1750</v>
      </c>
      <c r="D245" s="88" t="s">
        <v>1636</v>
      </c>
      <c r="E245" s="88" t="s">
        <v>28</v>
      </c>
      <c r="F245" s="87"/>
      <c r="G245" s="88" t="s">
        <v>977</v>
      </c>
      <c r="H245" s="88" t="s">
        <v>132</v>
      </c>
      <c r="I245" s="90">
        <v>42.448332000000008</v>
      </c>
      <c r="J245" s="102">
        <v>32357</v>
      </c>
      <c r="K245" s="90"/>
      <c r="L245" s="90">
        <v>52.522665947000007</v>
      </c>
      <c r="M245" s="91">
        <v>1.2875964617133257E-7</v>
      </c>
      <c r="N245" s="91">
        <f t="shared" si="7"/>
        <v>4.8107652430176276E-3</v>
      </c>
      <c r="O245" s="91">
        <f>L245/'סכום נכסי הקרן'!$C$42</f>
        <v>4.0912547391241109E-4</v>
      </c>
    </row>
    <row r="246" spans="2:15">
      <c r="B246" s="86" t="s">
        <v>1751</v>
      </c>
      <c r="C246" s="87" t="s">
        <v>1752</v>
      </c>
      <c r="D246" s="88" t="s">
        <v>1636</v>
      </c>
      <c r="E246" s="88" t="s">
        <v>28</v>
      </c>
      <c r="F246" s="87"/>
      <c r="G246" s="88" t="s">
        <v>952</v>
      </c>
      <c r="H246" s="88" t="s">
        <v>132</v>
      </c>
      <c r="I246" s="90">
        <v>86.931858000000005</v>
      </c>
      <c r="J246" s="102">
        <v>14502</v>
      </c>
      <c r="K246" s="90"/>
      <c r="L246" s="90">
        <v>48.208625172000005</v>
      </c>
      <c r="M246" s="91">
        <v>2.9913732679378266E-8</v>
      </c>
      <c r="N246" s="91">
        <f t="shared" si="7"/>
        <v>4.4156246490829392E-3</v>
      </c>
      <c r="O246" s="91">
        <f>L246/'סכום נכסי הקרן'!$C$42</f>
        <v>3.7552123953614453E-4</v>
      </c>
    </row>
    <row r="247" spans="2:15">
      <c r="B247" s="86" t="s">
        <v>1753</v>
      </c>
      <c r="C247" s="87" t="s">
        <v>1754</v>
      </c>
      <c r="D247" s="88" t="s">
        <v>1636</v>
      </c>
      <c r="E247" s="88" t="s">
        <v>28</v>
      </c>
      <c r="F247" s="87"/>
      <c r="G247" s="88" t="s">
        <v>1013</v>
      </c>
      <c r="H247" s="88" t="s">
        <v>132</v>
      </c>
      <c r="I247" s="90">
        <v>43.611300000000007</v>
      </c>
      <c r="J247" s="102">
        <v>11223</v>
      </c>
      <c r="K247" s="90"/>
      <c r="L247" s="90">
        <v>18.716553465000004</v>
      </c>
      <c r="M247" s="91">
        <v>1.7433895226364408E-7</v>
      </c>
      <c r="N247" s="91">
        <f t="shared" si="7"/>
        <v>1.714325487007122E-3</v>
      </c>
      <c r="O247" s="91">
        <f>L247/'סכום נכסי הקרן'!$C$42</f>
        <v>1.457926529110711E-4</v>
      </c>
    </row>
    <row r="248" spans="2:15">
      <c r="B248" s="86" t="s">
        <v>1755</v>
      </c>
      <c r="C248" s="87" t="s">
        <v>1756</v>
      </c>
      <c r="D248" s="88" t="s">
        <v>28</v>
      </c>
      <c r="E248" s="88" t="s">
        <v>28</v>
      </c>
      <c r="F248" s="87"/>
      <c r="G248" s="88" t="s">
        <v>1013</v>
      </c>
      <c r="H248" s="88" t="s">
        <v>134</v>
      </c>
      <c r="I248" s="90">
        <v>11.920422</v>
      </c>
      <c r="J248" s="102">
        <v>71640</v>
      </c>
      <c r="K248" s="90"/>
      <c r="L248" s="90">
        <v>34.612624149000013</v>
      </c>
      <c r="M248" s="91">
        <v>2.3743571336946798E-8</v>
      </c>
      <c r="N248" s="91">
        <f t="shared" si="7"/>
        <v>3.1703114497970905E-3</v>
      </c>
      <c r="O248" s="91">
        <f>L248/'סכום נכסי הקרן'!$C$42</f>
        <v>2.6961514620376265E-4</v>
      </c>
    </row>
    <row r="249" spans="2:15">
      <c r="B249" s="86" t="s">
        <v>1757</v>
      </c>
      <c r="C249" s="87" t="s">
        <v>1758</v>
      </c>
      <c r="D249" s="88" t="s">
        <v>1636</v>
      </c>
      <c r="E249" s="88" t="s">
        <v>28</v>
      </c>
      <c r="F249" s="87"/>
      <c r="G249" s="88" t="s">
        <v>1010</v>
      </c>
      <c r="H249" s="88" t="s">
        <v>132</v>
      </c>
      <c r="I249" s="90">
        <v>27.620490000000004</v>
      </c>
      <c r="J249" s="102">
        <v>39591</v>
      </c>
      <c r="K249" s="90"/>
      <c r="L249" s="90">
        <v>41.816312621000002</v>
      </c>
      <c r="M249" s="91">
        <v>2.9545437316108257E-8</v>
      </c>
      <c r="N249" s="91">
        <f t="shared" si="7"/>
        <v>3.8301266647672236E-3</v>
      </c>
      <c r="O249" s="91">
        <f>L249/'סכום נכסי הקרן'!$C$42</f>
        <v>3.257283005321885E-4</v>
      </c>
    </row>
    <row r="250" spans="2:15">
      <c r="B250" s="86" t="s">
        <v>1759</v>
      </c>
      <c r="C250" s="87" t="s">
        <v>1760</v>
      </c>
      <c r="D250" s="88" t="s">
        <v>1614</v>
      </c>
      <c r="E250" s="88" t="s">
        <v>28</v>
      </c>
      <c r="F250" s="87"/>
      <c r="G250" s="88" t="s">
        <v>1044</v>
      </c>
      <c r="H250" s="88" t="s">
        <v>132</v>
      </c>
      <c r="I250" s="90">
        <v>82.279986000000008</v>
      </c>
      <c r="J250" s="102">
        <v>30021</v>
      </c>
      <c r="K250" s="90"/>
      <c r="L250" s="90">
        <v>94.457674059000013</v>
      </c>
      <c r="M250" s="91">
        <v>3.701999113425953E-8</v>
      </c>
      <c r="N250" s="91">
        <f t="shared" si="7"/>
        <v>8.6517637120299366E-3</v>
      </c>
      <c r="O250" s="91">
        <f>L250/'סכום נכסי הקרן'!$C$42</f>
        <v>7.3577835335031708E-4</v>
      </c>
    </row>
    <row r="251" spans="2:15">
      <c r="B251" s="86" t="s">
        <v>1761</v>
      </c>
      <c r="C251" s="87" t="s">
        <v>1762</v>
      </c>
      <c r="D251" s="88" t="s">
        <v>1614</v>
      </c>
      <c r="E251" s="88" t="s">
        <v>28</v>
      </c>
      <c r="F251" s="87"/>
      <c r="G251" s="88" t="s">
        <v>1010</v>
      </c>
      <c r="H251" s="88" t="s">
        <v>132</v>
      </c>
      <c r="I251" s="90">
        <v>64.544724000000016</v>
      </c>
      <c r="J251" s="102">
        <v>31575</v>
      </c>
      <c r="K251" s="90"/>
      <c r="L251" s="90">
        <v>77.933107010000015</v>
      </c>
      <c r="M251" s="91">
        <v>8.6873185225095392E-9</v>
      </c>
      <c r="N251" s="91">
        <f t="shared" si="7"/>
        <v>7.1382112031861955E-3</v>
      </c>
      <c r="O251" s="91">
        <f>L251/'סכום נכסי הקרן'!$C$42</f>
        <v>6.0706018561790232E-4</v>
      </c>
    </row>
    <row r="252" spans="2:15">
      <c r="B252" s="86" t="s">
        <v>1763</v>
      </c>
      <c r="C252" s="87" t="s">
        <v>1764</v>
      </c>
      <c r="D252" s="88" t="s">
        <v>1636</v>
      </c>
      <c r="E252" s="88" t="s">
        <v>28</v>
      </c>
      <c r="F252" s="87"/>
      <c r="G252" s="88" t="s">
        <v>977</v>
      </c>
      <c r="H252" s="88" t="s">
        <v>132</v>
      </c>
      <c r="I252" s="90">
        <v>132.62777800000001</v>
      </c>
      <c r="J252" s="102">
        <v>8167</v>
      </c>
      <c r="K252" s="90"/>
      <c r="L252" s="90">
        <v>41.420461489000012</v>
      </c>
      <c r="M252" s="91">
        <v>8.0042518419411933E-8</v>
      </c>
      <c r="N252" s="91">
        <f t="shared" si="7"/>
        <v>3.7938690446921806E-3</v>
      </c>
      <c r="O252" s="91">
        <f>L252/'סכום נכסי הקרן'!$C$42</f>
        <v>3.2264481687692843E-4</v>
      </c>
    </row>
    <row r="253" spans="2:15">
      <c r="B253" s="86" t="s">
        <v>1765</v>
      </c>
      <c r="C253" s="87" t="s">
        <v>1766</v>
      </c>
      <c r="D253" s="88" t="s">
        <v>1614</v>
      </c>
      <c r="E253" s="88" t="s">
        <v>28</v>
      </c>
      <c r="F253" s="87"/>
      <c r="G253" s="88" t="s">
        <v>1616</v>
      </c>
      <c r="H253" s="88" t="s">
        <v>132</v>
      </c>
      <c r="I253" s="90">
        <v>31.981620000000003</v>
      </c>
      <c r="J253" s="102">
        <v>7588</v>
      </c>
      <c r="K253" s="90"/>
      <c r="L253" s="90">
        <v>9.2799506050000016</v>
      </c>
      <c r="M253" s="91">
        <v>1.5317516683118116E-7</v>
      </c>
      <c r="N253" s="91">
        <f t="shared" si="7"/>
        <v>8.4998853395034822E-4</v>
      </c>
      <c r="O253" s="91">
        <f>L253/'סכום נכסי הקרן'!$C$42</f>
        <v>7.2286204835557281E-5</v>
      </c>
    </row>
    <row r="254" spans="2:15">
      <c r="B254" s="86" t="s">
        <v>1767</v>
      </c>
      <c r="C254" s="87" t="s">
        <v>1768</v>
      </c>
      <c r="D254" s="88" t="s">
        <v>1614</v>
      </c>
      <c r="E254" s="88" t="s">
        <v>28</v>
      </c>
      <c r="F254" s="87"/>
      <c r="G254" s="88" t="s">
        <v>1044</v>
      </c>
      <c r="H254" s="88" t="s">
        <v>132</v>
      </c>
      <c r="I254" s="90">
        <v>16.863036000000005</v>
      </c>
      <c r="J254" s="102">
        <v>37760</v>
      </c>
      <c r="K254" s="90"/>
      <c r="L254" s="90">
        <v>24.349252673000002</v>
      </c>
      <c r="M254" s="91">
        <v>3.8052938359464593E-8</v>
      </c>
      <c r="N254" s="91">
        <f t="shared" si="7"/>
        <v>2.2302473863555512E-3</v>
      </c>
      <c r="O254" s="91">
        <f>L254/'סכום נכסי הקרן'!$C$42</f>
        <v>1.8966858135698218E-4</v>
      </c>
    </row>
    <row r="255" spans="2:15">
      <c r="B255" s="86" t="s">
        <v>1769</v>
      </c>
      <c r="C255" s="87" t="s">
        <v>1770</v>
      </c>
      <c r="D255" s="88" t="s">
        <v>1614</v>
      </c>
      <c r="E255" s="88" t="s">
        <v>28</v>
      </c>
      <c r="F255" s="87"/>
      <c r="G255" s="88" t="s">
        <v>1680</v>
      </c>
      <c r="H255" s="88" t="s">
        <v>132</v>
      </c>
      <c r="I255" s="90">
        <v>77.628114000000011</v>
      </c>
      <c r="J255" s="102">
        <v>43499</v>
      </c>
      <c r="K255" s="90"/>
      <c r="L255" s="90">
        <v>129.12674145300002</v>
      </c>
      <c r="M255" s="91">
        <v>3.1428386234817821E-8</v>
      </c>
      <c r="N255" s="91">
        <f t="shared" si="7"/>
        <v>1.1827245028899713E-2</v>
      </c>
      <c r="O255" s="91">
        <f>L255/'סכום נכסי הקרן'!$C$42</f>
        <v>1.0058331643910299E-3</v>
      </c>
    </row>
    <row r="256" spans="2:15">
      <c r="B256" s="86" t="s">
        <v>1664</v>
      </c>
      <c r="C256" s="87" t="s">
        <v>1665</v>
      </c>
      <c r="D256" s="88" t="s">
        <v>1636</v>
      </c>
      <c r="E256" s="88" t="s">
        <v>28</v>
      </c>
      <c r="F256" s="87"/>
      <c r="G256" s="88" t="s">
        <v>691</v>
      </c>
      <c r="H256" s="88" t="s">
        <v>132</v>
      </c>
      <c r="I256" s="90">
        <v>256.66715000000005</v>
      </c>
      <c r="J256" s="102">
        <v>6992</v>
      </c>
      <c r="K256" s="90"/>
      <c r="L256" s="90">
        <v>68.626143198999998</v>
      </c>
      <c r="M256" s="91">
        <v>4.2593051342861796E-6</v>
      </c>
      <c r="N256" s="91">
        <f t="shared" si="7"/>
        <v>6.2857484194965346E-3</v>
      </c>
      <c r="O256" s="91">
        <f>L256/'סכום נכסי הקרן'!$C$42</f>
        <v>5.3456356132805072E-4</v>
      </c>
    </row>
    <row r="257" spans="2:15">
      <c r="B257" s="86" t="s">
        <v>1771</v>
      </c>
      <c r="C257" s="87" t="s">
        <v>1772</v>
      </c>
      <c r="D257" s="88" t="s">
        <v>1614</v>
      </c>
      <c r="E257" s="88" t="s">
        <v>28</v>
      </c>
      <c r="F257" s="87"/>
      <c r="G257" s="88" t="s">
        <v>1010</v>
      </c>
      <c r="H257" s="88" t="s">
        <v>132</v>
      </c>
      <c r="I257" s="90">
        <v>71.651658000000012</v>
      </c>
      <c r="J257" s="102">
        <v>23444</v>
      </c>
      <c r="K257" s="90"/>
      <c r="L257" s="90">
        <v>64.235608219000014</v>
      </c>
      <c r="M257" s="91">
        <v>2.3218700868794196E-7</v>
      </c>
      <c r="N257" s="91">
        <f t="shared" si="7"/>
        <v>5.8836014092638325E-3</v>
      </c>
      <c r="O257" s="91">
        <f>L257/'סכום נכסי הקרן'!$C$42</f>
        <v>5.0036347509796258E-4</v>
      </c>
    </row>
    <row r="258" spans="2:15">
      <c r="B258" s="86" t="s">
        <v>1773</v>
      </c>
      <c r="C258" s="87" t="s">
        <v>1774</v>
      </c>
      <c r="D258" s="88" t="s">
        <v>1614</v>
      </c>
      <c r="E258" s="88" t="s">
        <v>28</v>
      </c>
      <c r="F258" s="87"/>
      <c r="G258" s="88" t="s">
        <v>977</v>
      </c>
      <c r="H258" s="88" t="s">
        <v>132</v>
      </c>
      <c r="I258" s="90">
        <v>640.13664000000017</v>
      </c>
      <c r="J258" s="102">
        <v>612</v>
      </c>
      <c r="K258" s="90"/>
      <c r="L258" s="90">
        <v>14.981040970000004</v>
      </c>
      <c r="M258" s="91">
        <v>1.7822595303901072E-6</v>
      </c>
      <c r="N258" s="91">
        <f t="shared" si="7"/>
        <v>1.3721746583736697E-3</v>
      </c>
      <c r="O258" s="91">
        <f>L258/'סכום נכסי הקרן'!$C$42</f>
        <v>1.1669486641704983E-4</v>
      </c>
    </row>
    <row r="259" spans="2:15">
      <c r="B259" s="86" t="s">
        <v>1775</v>
      </c>
      <c r="C259" s="87" t="s">
        <v>1776</v>
      </c>
      <c r="D259" s="88" t="s">
        <v>1636</v>
      </c>
      <c r="E259" s="88" t="s">
        <v>28</v>
      </c>
      <c r="F259" s="87"/>
      <c r="G259" s="88" t="s">
        <v>1052</v>
      </c>
      <c r="H259" s="88" t="s">
        <v>132</v>
      </c>
      <c r="I259" s="90">
        <v>519.55595400000016</v>
      </c>
      <c r="J259" s="102">
        <v>3317</v>
      </c>
      <c r="K259" s="90"/>
      <c r="L259" s="90">
        <v>65.901557882000006</v>
      </c>
      <c r="M259" s="91">
        <v>9.2022613261469067E-8</v>
      </c>
      <c r="N259" s="91">
        <f t="shared" si="7"/>
        <v>6.0361925352258048E-3</v>
      </c>
      <c r="O259" s="91">
        <f>L259/'סכום נכסי הקרן'!$C$42</f>
        <v>5.133403953113591E-4</v>
      </c>
    </row>
    <row r="260" spans="2:15">
      <c r="B260" s="86" t="s">
        <v>1777</v>
      </c>
      <c r="C260" s="87" t="s">
        <v>1778</v>
      </c>
      <c r="D260" s="88" t="s">
        <v>1636</v>
      </c>
      <c r="E260" s="88" t="s">
        <v>28</v>
      </c>
      <c r="F260" s="87"/>
      <c r="G260" s="88" t="s">
        <v>1616</v>
      </c>
      <c r="H260" s="88" t="s">
        <v>132</v>
      </c>
      <c r="I260" s="90">
        <v>135.19503000000003</v>
      </c>
      <c r="J260" s="102">
        <v>3562</v>
      </c>
      <c r="K260" s="90"/>
      <c r="L260" s="90">
        <v>18.415034008000003</v>
      </c>
      <c r="M260" s="91">
        <v>4.3337847826381669E-7</v>
      </c>
      <c r="N260" s="91">
        <f t="shared" si="7"/>
        <v>1.6867080898762743E-3</v>
      </c>
      <c r="O260" s="91">
        <f>L260/'סכום נכסי הקרן'!$C$42</f>
        <v>1.4344396613908929E-4</v>
      </c>
    </row>
    <row r="261" spans="2:15">
      <c r="B261" s="86" t="s">
        <v>1779</v>
      </c>
      <c r="C261" s="87" t="s">
        <v>1780</v>
      </c>
      <c r="D261" s="88" t="s">
        <v>28</v>
      </c>
      <c r="E261" s="88" t="s">
        <v>28</v>
      </c>
      <c r="F261" s="87"/>
      <c r="G261" s="88" t="s">
        <v>1616</v>
      </c>
      <c r="H261" s="88" t="s">
        <v>132</v>
      </c>
      <c r="I261" s="90">
        <v>10.641157</v>
      </c>
      <c r="J261" s="102">
        <v>126000</v>
      </c>
      <c r="K261" s="90"/>
      <c r="L261" s="90">
        <v>51.271649267000008</v>
      </c>
      <c r="M261" s="91">
        <v>4.456258209940997E-8</v>
      </c>
      <c r="N261" s="91">
        <f t="shared" si="7"/>
        <v>4.6961795217091871E-3</v>
      </c>
      <c r="O261" s="91">
        <f>L261/'סכום נכסי הקרן'!$C$42</f>
        <v>3.993806754934998E-4</v>
      </c>
    </row>
    <row r="262" spans="2:15">
      <c r="B262" s="86" t="s">
        <v>1781</v>
      </c>
      <c r="C262" s="87" t="s">
        <v>1782</v>
      </c>
      <c r="D262" s="88" t="s">
        <v>1636</v>
      </c>
      <c r="E262" s="88" t="s">
        <v>28</v>
      </c>
      <c r="F262" s="87"/>
      <c r="G262" s="88" t="s">
        <v>1010</v>
      </c>
      <c r="H262" s="88" t="s">
        <v>132</v>
      </c>
      <c r="I262" s="90">
        <v>169.73320000000004</v>
      </c>
      <c r="J262" s="102">
        <v>1686</v>
      </c>
      <c r="K262" s="90"/>
      <c r="L262" s="90">
        <v>10.943147499999998</v>
      </c>
      <c r="M262" s="91">
        <v>7.0085621022293802E-7</v>
      </c>
      <c r="N262" s="91">
        <f t="shared" si="7"/>
        <v>1.0023275226611419E-3</v>
      </c>
      <c r="O262" s="91">
        <f>L262/'סכום נכסי הקרן'!$C$42</f>
        <v>8.5241682353837949E-5</v>
      </c>
    </row>
    <row r="263" spans="2:15">
      <c r="B263" s="86" t="s">
        <v>1783</v>
      </c>
      <c r="C263" s="87" t="s">
        <v>1784</v>
      </c>
      <c r="D263" s="88" t="s">
        <v>1614</v>
      </c>
      <c r="E263" s="88" t="s">
        <v>28</v>
      </c>
      <c r="F263" s="87"/>
      <c r="G263" s="88" t="s">
        <v>1044</v>
      </c>
      <c r="H263" s="88" t="s">
        <v>132</v>
      </c>
      <c r="I263" s="90">
        <v>810.65425000000016</v>
      </c>
      <c r="J263" s="102">
        <v>379</v>
      </c>
      <c r="K263" s="90"/>
      <c r="L263" s="90">
        <v>11.748779618000002</v>
      </c>
      <c r="M263" s="91">
        <v>2.6927680293136388E-6</v>
      </c>
      <c r="N263" s="91">
        <f t="shared" si="7"/>
        <v>1.0761186549666504E-3</v>
      </c>
      <c r="O263" s="91">
        <f>L263/'סכום נכסי הקרן'!$C$42</f>
        <v>9.1517156306519836E-5</v>
      </c>
    </row>
    <row r="264" spans="2:15">
      <c r="B264" s="86" t="s">
        <v>1785</v>
      </c>
      <c r="C264" s="87" t="s">
        <v>1786</v>
      </c>
      <c r="D264" s="88" t="s">
        <v>1636</v>
      </c>
      <c r="E264" s="88" t="s">
        <v>28</v>
      </c>
      <c r="F264" s="87"/>
      <c r="G264" s="88" t="s">
        <v>1680</v>
      </c>
      <c r="H264" s="88" t="s">
        <v>132</v>
      </c>
      <c r="I264" s="90">
        <v>207.88053000000002</v>
      </c>
      <c r="J264" s="102">
        <v>8690</v>
      </c>
      <c r="K264" s="90">
        <v>0.37449792900000006</v>
      </c>
      <c r="L264" s="90">
        <v>69.454362179000015</v>
      </c>
      <c r="M264" s="91">
        <v>4.0081744739971502E-8</v>
      </c>
      <c r="N264" s="91">
        <f t="shared" si="7"/>
        <v>6.3616083746368957E-3</v>
      </c>
      <c r="O264" s="91">
        <f>L264/'סכום נכסי הקרן'!$C$42</f>
        <v>5.4101497571432133E-4</v>
      </c>
    </row>
    <row r="265" spans="2:15">
      <c r="B265" s="86" t="s">
        <v>1787</v>
      </c>
      <c r="C265" s="87" t="s">
        <v>1788</v>
      </c>
      <c r="D265" s="88" t="s">
        <v>1614</v>
      </c>
      <c r="E265" s="88" t="s">
        <v>28</v>
      </c>
      <c r="F265" s="87"/>
      <c r="G265" s="88" t="s">
        <v>1055</v>
      </c>
      <c r="H265" s="88" t="s">
        <v>132</v>
      </c>
      <c r="I265" s="90">
        <v>484.95200000000006</v>
      </c>
      <c r="J265" s="102">
        <v>195</v>
      </c>
      <c r="K265" s="90"/>
      <c r="L265" s="90">
        <v>3.6161900740000004</v>
      </c>
      <c r="M265" s="91">
        <v>2.9123416639573705E-6</v>
      </c>
      <c r="N265" s="91">
        <f t="shared" si="7"/>
        <v>3.312216013120752E-4</v>
      </c>
      <c r="O265" s="91">
        <f>L265/'סכום נכסי הקרן'!$C$42</f>
        <v>2.8168324115069255E-5</v>
      </c>
    </row>
    <row r="266" spans="2:15">
      <c r="B266" s="86" t="s">
        <v>1789</v>
      </c>
      <c r="C266" s="87" t="s">
        <v>1790</v>
      </c>
      <c r="D266" s="88" t="s">
        <v>1614</v>
      </c>
      <c r="E266" s="88" t="s">
        <v>28</v>
      </c>
      <c r="F266" s="87"/>
      <c r="G266" s="88" t="s">
        <v>972</v>
      </c>
      <c r="H266" s="88" t="s">
        <v>132</v>
      </c>
      <c r="I266" s="90">
        <v>25.439925000000002</v>
      </c>
      <c r="J266" s="102">
        <v>25022</v>
      </c>
      <c r="K266" s="90"/>
      <c r="L266" s="90">
        <v>24.341970400000001</v>
      </c>
      <c r="M266" s="91">
        <v>8.015113216011792E-9</v>
      </c>
      <c r="N266" s="91">
        <f t="shared" si="7"/>
        <v>2.229580373263072E-3</v>
      </c>
      <c r="O266" s="91">
        <f>L266/'סכום נכסי הקרן'!$C$42</f>
        <v>1.8961185606822224E-4</v>
      </c>
    </row>
    <row r="267" spans="2:15">
      <c r="B267" s="86" t="s">
        <v>1694</v>
      </c>
      <c r="C267" s="87" t="s">
        <v>1695</v>
      </c>
      <c r="D267" s="88" t="s">
        <v>1614</v>
      </c>
      <c r="E267" s="88" t="s">
        <v>28</v>
      </c>
      <c r="F267" s="87"/>
      <c r="G267" s="88" t="s">
        <v>1010</v>
      </c>
      <c r="H267" s="88" t="s">
        <v>132</v>
      </c>
      <c r="I267" s="90">
        <v>52.617292000000006</v>
      </c>
      <c r="J267" s="102">
        <v>2299</v>
      </c>
      <c r="K267" s="90"/>
      <c r="L267" s="90">
        <v>4.6257839810000005</v>
      </c>
      <c r="M267" s="91">
        <v>8.1867696487293656E-7</v>
      </c>
      <c r="N267" s="91">
        <f t="shared" si="7"/>
        <v>4.2369442594475919E-4</v>
      </c>
      <c r="O267" s="91">
        <f>L267/'סכום נכסי הקרן'!$C$42</f>
        <v>3.603255907369192E-5</v>
      </c>
    </row>
    <row r="268" spans="2:15">
      <c r="B268" s="86" t="s">
        <v>1791</v>
      </c>
      <c r="C268" s="87" t="s">
        <v>1792</v>
      </c>
      <c r="D268" s="88" t="s">
        <v>28</v>
      </c>
      <c r="E268" s="88" t="s">
        <v>28</v>
      </c>
      <c r="F268" s="87"/>
      <c r="G268" s="88" t="s">
        <v>964</v>
      </c>
      <c r="H268" s="88" t="s">
        <v>134</v>
      </c>
      <c r="I268" s="90">
        <v>172.99149</v>
      </c>
      <c r="J268" s="102">
        <v>10502</v>
      </c>
      <c r="K268" s="90"/>
      <c r="L268" s="90">
        <v>73.634962889000022</v>
      </c>
      <c r="M268" s="91">
        <v>2.896332740912066E-7</v>
      </c>
      <c r="N268" s="91">
        <f t="shared" si="7"/>
        <v>6.7445266486425891E-3</v>
      </c>
      <c r="O268" s="91">
        <f>L268/'סכום נכסי הקרן'!$C$42</f>
        <v>5.7357977827867041E-4</v>
      </c>
    </row>
    <row r="269" spans="2:15">
      <c r="B269" s="86" t="s">
        <v>1793</v>
      </c>
      <c r="C269" s="87" t="s">
        <v>1794</v>
      </c>
      <c r="D269" s="88" t="s">
        <v>1636</v>
      </c>
      <c r="E269" s="88" t="s">
        <v>28</v>
      </c>
      <c r="F269" s="87"/>
      <c r="G269" s="88" t="s">
        <v>1010</v>
      </c>
      <c r="H269" s="88" t="s">
        <v>132</v>
      </c>
      <c r="I269" s="90">
        <v>45.065010000000008</v>
      </c>
      <c r="J269" s="102">
        <v>23001</v>
      </c>
      <c r="K269" s="90"/>
      <c r="L269" s="90">
        <v>39.637300881000009</v>
      </c>
      <c r="M269" s="91">
        <v>2.8046650295197732E-8</v>
      </c>
      <c r="N269" s="91">
        <f t="shared" si="7"/>
        <v>3.6305420901095453E-3</v>
      </c>
      <c r="O269" s="91">
        <f>L269/'סכום נכסי הקרן'!$C$42</f>
        <v>3.0875488163361632E-4</v>
      </c>
    </row>
    <row r="270" spans="2:15">
      <c r="B270" s="94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4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1" t="s">
        <v>222</v>
      </c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1" t="s">
        <v>112</v>
      </c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1" t="s">
        <v>205</v>
      </c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11" t="s">
        <v>213</v>
      </c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111" t="s">
        <v>219</v>
      </c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114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4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5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114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4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5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190:O219">
    <sortCondition ref="B190:B219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195 E197:E354" xr:uid="{00000000-0002-0000-0500-000001000000}">
      <formula1>#REF!</formula1>
    </dataValidation>
    <dataValidation type="list" allowBlank="1" showInputMessage="1" showErrorMessage="1" sqref="H197:H354 G12:H35 G37:H195 G197:G360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" style="2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146</v>
      </c>
      <c r="C1" s="46" t="s" vm="1">
        <v>231</v>
      </c>
    </row>
    <row r="2" spans="2:14">
      <c r="B2" s="46" t="s">
        <v>145</v>
      </c>
      <c r="C2" s="46" t="s">
        <v>232</v>
      </c>
    </row>
    <row r="3" spans="2:14">
      <c r="B3" s="46" t="s">
        <v>147</v>
      </c>
      <c r="C3" s="46" t="s">
        <v>233</v>
      </c>
    </row>
    <row r="4" spans="2:14">
      <c r="B4" s="46" t="s">
        <v>148</v>
      </c>
      <c r="C4" s="46">
        <v>9455</v>
      </c>
    </row>
    <row r="6" spans="2:14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2:14" ht="26.25" customHeight="1">
      <c r="B7" s="151" t="s">
        <v>229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2:14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207</v>
      </c>
      <c r="I8" s="29" t="s">
        <v>206</v>
      </c>
      <c r="J8" s="29" t="s">
        <v>221</v>
      </c>
      <c r="K8" s="29" t="s">
        <v>63</v>
      </c>
      <c r="L8" s="29" t="s">
        <v>60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224</v>
      </c>
      <c r="C11" s="74"/>
      <c r="D11" s="75"/>
      <c r="E11" s="74"/>
      <c r="F11" s="75"/>
      <c r="G11" s="75"/>
      <c r="H11" s="77"/>
      <c r="I11" s="98"/>
      <c r="J11" s="77"/>
      <c r="K11" s="77">
        <v>19562.256790082003</v>
      </c>
      <c r="L11" s="78"/>
      <c r="M11" s="78">
        <f>IFERROR(K11/$K$11,0)</f>
        <v>1</v>
      </c>
      <c r="N11" s="78">
        <f>K11/'סכום נכסי הקרן'!$C$42</f>
        <v>0.15238026165912319</v>
      </c>
    </row>
    <row r="12" spans="2:14">
      <c r="B12" s="79" t="s">
        <v>199</v>
      </c>
      <c r="C12" s="80"/>
      <c r="D12" s="81"/>
      <c r="E12" s="80"/>
      <c r="F12" s="81"/>
      <c r="G12" s="81"/>
      <c r="H12" s="83"/>
      <c r="I12" s="100"/>
      <c r="J12" s="83"/>
      <c r="K12" s="83">
        <v>11933.814051664003</v>
      </c>
      <c r="L12" s="84"/>
      <c r="M12" s="84">
        <f t="shared" ref="M12:M75" si="0">IFERROR(K12/$K$11,0)</f>
        <v>0.610042807418539</v>
      </c>
      <c r="N12" s="84">
        <f>K12/'סכום נכסי הקרן'!$C$42</f>
        <v>9.2958482617703078E-2</v>
      </c>
    </row>
    <row r="13" spans="2:14">
      <c r="B13" s="85" t="s">
        <v>225</v>
      </c>
      <c r="C13" s="80"/>
      <c r="D13" s="81"/>
      <c r="E13" s="80"/>
      <c r="F13" s="81"/>
      <c r="G13" s="81"/>
      <c r="H13" s="83"/>
      <c r="I13" s="100"/>
      <c r="J13" s="83"/>
      <c r="K13" s="83">
        <v>1791.0386346680002</v>
      </c>
      <c r="L13" s="84"/>
      <c r="M13" s="84">
        <f t="shared" si="0"/>
        <v>9.1555828853859572E-2</v>
      </c>
      <c r="N13" s="84">
        <f>K13/'סכום נכסי הקרן'!$C$42</f>
        <v>1.3951301157169024E-2</v>
      </c>
    </row>
    <row r="14" spans="2:14">
      <c r="B14" s="86" t="s">
        <v>1795</v>
      </c>
      <c r="C14" s="87" t="s">
        <v>1796</v>
      </c>
      <c r="D14" s="88" t="s">
        <v>120</v>
      </c>
      <c r="E14" s="87" t="s">
        <v>1797</v>
      </c>
      <c r="F14" s="88" t="s">
        <v>1798</v>
      </c>
      <c r="G14" s="88" t="s">
        <v>133</v>
      </c>
      <c r="H14" s="90">
        <v>6931.9038880000007</v>
      </c>
      <c r="I14" s="102">
        <v>1854</v>
      </c>
      <c r="J14" s="90"/>
      <c r="K14" s="90">
        <v>128.51749808400004</v>
      </c>
      <c r="L14" s="91">
        <v>7.4407884906365964E-5</v>
      </c>
      <c r="M14" s="91">
        <f t="shared" si="0"/>
        <v>6.56966624367992E-3</v>
      </c>
      <c r="N14" s="91">
        <f>K14/'סכום נכסי הקרן'!$C$42</f>
        <v>1.0010874612250552E-3</v>
      </c>
    </row>
    <row r="15" spans="2:14">
      <c r="B15" s="86" t="s">
        <v>1799</v>
      </c>
      <c r="C15" s="87" t="s">
        <v>1800</v>
      </c>
      <c r="D15" s="88" t="s">
        <v>120</v>
      </c>
      <c r="E15" s="87" t="s">
        <v>1797</v>
      </c>
      <c r="F15" s="88" t="s">
        <v>1798</v>
      </c>
      <c r="G15" s="88" t="s">
        <v>133</v>
      </c>
      <c r="H15" s="90">
        <v>11702.000000000002</v>
      </c>
      <c r="I15" s="102">
        <v>1874</v>
      </c>
      <c r="J15" s="90"/>
      <c r="K15" s="90">
        <v>219.29548000000003</v>
      </c>
      <c r="L15" s="91">
        <v>2.9503663514423862E-4</v>
      </c>
      <c r="M15" s="91">
        <f t="shared" si="0"/>
        <v>1.1210131957330305E-2</v>
      </c>
      <c r="N15" s="91">
        <f>K15/'סכום נכסי הקרן'!$C$42</f>
        <v>1.7082028408912909E-3</v>
      </c>
    </row>
    <row r="16" spans="2:14">
      <c r="B16" s="86" t="s">
        <v>1801</v>
      </c>
      <c r="C16" s="87" t="s">
        <v>1802</v>
      </c>
      <c r="D16" s="88" t="s">
        <v>120</v>
      </c>
      <c r="E16" s="87" t="s">
        <v>1797</v>
      </c>
      <c r="F16" s="88" t="s">
        <v>1798</v>
      </c>
      <c r="G16" s="88" t="s">
        <v>133</v>
      </c>
      <c r="H16" s="90">
        <v>4289.1036490000006</v>
      </c>
      <c r="I16" s="102">
        <v>3597</v>
      </c>
      <c r="J16" s="90"/>
      <c r="K16" s="90">
        <v>154.27905826800003</v>
      </c>
      <c r="L16" s="91">
        <v>6.5020433477373853E-5</v>
      </c>
      <c r="M16" s="91">
        <f t="shared" si="0"/>
        <v>7.8865674816322312E-3</v>
      </c>
      <c r="N16" s="91">
        <f>K16/'סכום נכסי הקרן'!$C$42</f>
        <v>1.2017572164434516E-3</v>
      </c>
    </row>
    <row r="17" spans="2:14">
      <c r="B17" s="86" t="s">
        <v>1803</v>
      </c>
      <c r="C17" s="87" t="s">
        <v>1804</v>
      </c>
      <c r="D17" s="88" t="s">
        <v>120</v>
      </c>
      <c r="E17" s="87" t="s">
        <v>1805</v>
      </c>
      <c r="F17" s="88" t="s">
        <v>1798</v>
      </c>
      <c r="G17" s="88" t="s">
        <v>133</v>
      </c>
      <c r="H17" s="90">
        <v>2180.9848140000004</v>
      </c>
      <c r="I17" s="102">
        <v>3560</v>
      </c>
      <c r="J17" s="90"/>
      <c r="K17" s="90">
        <v>77.64305936400001</v>
      </c>
      <c r="L17" s="91">
        <v>2.16465945029753E-5</v>
      </c>
      <c r="M17" s="91">
        <f t="shared" si="0"/>
        <v>3.9690236252989362E-3</v>
      </c>
      <c r="N17" s="91">
        <f>K17/'סכום נכסי הקרן'!$C$42</f>
        <v>6.048008585542937E-4</v>
      </c>
    </row>
    <row r="18" spans="2:14">
      <c r="B18" s="86" t="s">
        <v>1806</v>
      </c>
      <c r="C18" s="87" t="s">
        <v>1807</v>
      </c>
      <c r="D18" s="88" t="s">
        <v>120</v>
      </c>
      <c r="E18" s="87" t="s">
        <v>1808</v>
      </c>
      <c r="F18" s="88" t="s">
        <v>1798</v>
      </c>
      <c r="G18" s="88" t="s">
        <v>133</v>
      </c>
      <c r="H18" s="90">
        <v>1961.0000000000002</v>
      </c>
      <c r="I18" s="102">
        <v>17920</v>
      </c>
      <c r="J18" s="90"/>
      <c r="K18" s="90">
        <v>351.41096999999996</v>
      </c>
      <c r="L18" s="91">
        <v>1.7571001271097524E-4</v>
      </c>
      <c r="M18" s="91">
        <f t="shared" si="0"/>
        <v>1.7963723397096194E-2</v>
      </c>
      <c r="N18" s="91">
        <f>K18/'סכום נכסי הקרן'!$C$42</f>
        <v>2.7373168716216313E-3</v>
      </c>
    </row>
    <row r="19" spans="2:14">
      <c r="B19" s="86" t="s">
        <v>1809</v>
      </c>
      <c r="C19" s="87" t="s">
        <v>1810</v>
      </c>
      <c r="D19" s="88" t="s">
        <v>120</v>
      </c>
      <c r="E19" s="87" t="s">
        <v>1808</v>
      </c>
      <c r="F19" s="88" t="s">
        <v>1798</v>
      </c>
      <c r="G19" s="88" t="s">
        <v>133</v>
      </c>
      <c r="H19" s="90">
        <v>215.14895500000003</v>
      </c>
      <c r="I19" s="102">
        <v>18200</v>
      </c>
      <c r="J19" s="90"/>
      <c r="K19" s="90">
        <v>39.157109774000006</v>
      </c>
      <c r="L19" s="91">
        <v>1.92254655417935E-5</v>
      </c>
      <c r="M19" s="91">
        <f t="shared" si="0"/>
        <v>2.001666279825778E-3</v>
      </c>
      <c r="N19" s="91">
        <f>K19/'סכום נכסי הקרן'!$C$42</f>
        <v>3.0501443147409575E-4</v>
      </c>
    </row>
    <row r="20" spans="2:14">
      <c r="B20" s="86" t="s">
        <v>1811</v>
      </c>
      <c r="C20" s="87" t="s">
        <v>1812</v>
      </c>
      <c r="D20" s="88" t="s">
        <v>120</v>
      </c>
      <c r="E20" s="87" t="s">
        <v>1808</v>
      </c>
      <c r="F20" s="88" t="s">
        <v>1798</v>
      </c>
      <c r="G20" s="88" t="s">
        <v>133</v>
      </c>
      <c r="H20" s="90">
        <v>308.14577500000007</v>
      </c>
      <c r="I20" s="102">
        <v>34690</v>
      </c>
      <c r="J20" s="90"/>
      <c r="K20" s="90">
        <v>106.89576937500001</v>
      </c>
      <c r="L20" s="91">
        <v>3.8004739835088135E-5</v>
      </c>
      <c r="M20" s="91">
        <f t="shared" si="0"/>
        <v>5.4643884150010645E-3</v>
      </c>
      <c r="N20" s="91">
        <f>K20/'סכום נכסי הקרן'!$C$42</f>
        <v>8.3266493648494373E-4</v>
      </c>
    </row>
    <row r="21" spans="2:14">
      <c r="B21" s="86" t="s">
        <v>1813</v>
      </c>
      <c r="C21" s="87" t="s">
        <v>1814</v>
      </c>
      <c r="D21" s="88" t="s">
        <v>120</v>
      </c>
      <c r="E21" s="87" t="s">
        <v>1808</v>
      </c>
      <c r="F21" s="88" t="s">
        <v>1798</v>
      </c>
      <c r="G21" s="88" t="s">
        <v>133</v>
      </c>
      <c r="H21" s="90">
        <v>738.21818200000007</v>
      </c>
      <c r="I21" s="102">
        <v>18410</v>
      </c>
      <c r="J21" s="90"/>
      <c r="K21" s="90">
        <v>135.90596730600004</v>
      </c>
      <c r="L21" s="91">
        <v>2.4662993011344097E-5</v>
      </c>
      <c r="M21" s="91">
        <f t="shared" si="0"/>
        <v>6.9473562669366395E-3</v>
      </c>
      <c r="N21" s="91">
        <f>K21/'סכום נכסי הקרן'!$C$42</f>
        <v>1.0586399657949545E-3</v>
      </c>
    </row>
    <row r="22" spans="2:14">
      <c r="B22" s="86" t="s">
        <v>1815</v>
      </c>
      <c r="C22" s="87" t="s">
        <v>1816</v>
      </c>
      <c r="D22" s="88" t="s">
        <v>120</v>
      </c>
      <c r="E22" s="87" t="s">
        <v>1817</v>
      </c>
      <c r="F22" s="88" t="s">
        <v>1798</v>
      </c>
      <c r="G22" s="88" t="s">
        <v>133</v>
      </c>
      <c r="H22" s="90">
        <v>5690.0000000000009</v>
      </c>
      <c r="I22" s="102">
        <v>1849</v>
      </c>
      <c r="J22" s="90"/>
      <c r="K22" s="90">
        <v>105.20810000000002</v>
      </c>
      <c r="L22" s="91">
        <v>9.1275334098602431E-5</v>
      </c>
      <c r="M22" s="91">
        <f t="shared" si="0"/>
        <v>5.3781167034541826E-3</v>
      </c>
      <c r="N22" s="91">
        <f>K22/'סכום נכסי הקרן'!$C$42</f>
        <v>8.1951883050564937E-4</v>
      </c>
    </row>
    <row r="23" spans="2:14">
      <c r="B23" s="86" t="s">
        <v>1818</v>
      </c>
      <c r="C23" s="87" t="s">
        <v>1819</v>
      </c>
      <c r="D23" s="88" t="s">
        <v>120</v>
      </c>
      <c r="E23" s="87" t="s">
        <v>1817</v>
      </c>
      <c r="F23" s="88" t="s">
        <v>1798</v>
      </c>
      <c r="G23" s="88" t="s">
        <v>133</v>
      </c>
      <c r="H23" s="90">
        <v>500.71294000000012</v>
      </c>
      <c r="I23" s="102">
        <v>2858</v>
      </c>
      <c r="J23" s="90"/>
      <c r="K23" s="90">
        <v>14.310375825000001</v>
      </c>
      <c r="L23" s="91">
        <v>1.5098250372998866E-4</v>
      </c>
      <c r="M23" s="91">
        <f t="shared" si="0"/>
        <v>7.3152990365893324E-4</v>
      </c>
      <c r="N23" s="91">
        <f>K23/'סכום נכסי הקרן'!$C$42</f>
        <v>1.1147071813102143E-4</v>
      </c>
    </row>
    <row r="24" spans="2:14">
      <c r="B24" s="86" t="s">
        <v>1820</v>
      </c>
      <c r="C24" s="87" t="s">
        <v>1821</v>
      </c>
      <c r="D24" s="88" t="s">
        <v>120</v>
      </c>
      <c r="E24" s="87" t="s">
        <v>1817</v>
      </c>
      <c r="F24" s="88" t="s">
        <v>1798</v>
      </c>
      <c r="G24" s="88" t="s">
        <v>133</v>
      </c>
      <c r="H24" s="90">
        <v>7480.1421240000009</v>
      </c>
      <c r="I24" s="102">
        <v>1852</v>
      </c>
      <c r="J24" s="90"/>
      <c r="K24" s="90">
        <v>138.53223213600003</v>
      </c>
      <c r="L24" s="91">
        <v>4.1061414566521349E-5</v>
      </c>
      <c r="M24" s="91">
        <f t="shared" si="0"/>
        <v>7.0816078953751084E-3</v>
      </c>
      <c r="N24" s="91">
        <f>K24/'סכום נכסי הקרן'!$C$42</f>
        <v>1.0790972640645716E-3</v>
      </c>
    </row>
    <row r="25" spans="2:14">
      <c r="B25" s="86" t="s">
        <v>1822</v>
      </c>
      <c r="C25" s="87" t="s">
        <v>1823</v>
      </c>
      <c r="D25" s="88" t="s">
        <v>120</v>
      </c>
      <c r="E25" s="87" t="s">
        <v>1817</v>
      </c>
      <c r="F25" s="88" t="s">
        <v>1798</v>
      </c>
      <c r="G25" s="88" t="s">
        <v>133</v>
      </c>
      <c r="H25" s="90">
        <v>2004.6709020000003</v>
      </c>
      <c r="I25" s="102">
        <v>1827</v>
      </c>
      <c r="J25" s="90"/>
      <c r="K25" s="90">
        <v>36.625337385000009</v>
      </c>
      <c r="L25" s="91">
        <v>2.4417929917319258E-5</v>
      </c>
      <c r="M25" s="91">
        <f t="shared" si="0"/>
        <v>1.8722449959643168E-3</v>
      </c>
      <c r="N25" s="91">
        <f>K25/'סכום נכסי הקרן'!$C$42</f>
        <v>2.8529318237502664E-4</v>
      </c>
    </row>
    <row r="26" spans="2:14">
      <c r="B26" s="86" t="s">
        <v>1824</v>
      </c>
      <c r="C26" s="87" t="s">
        <v>1825</v>
      </c>
      <c r="D26" s="88" t="s">
        <v>120</v>
      </c>
      <c r="E26" s="87" t="s">
        <v>1817</v>
      </c>
      <c r="F26" s="88" t="s">
        <v>1798</v>
      </c>
      <c r="G26" s="88" t="s">
        <v>133</v>
      </c>
      <c r="H26" s="90">
        <v>8003.890284000001</v>
      </c>
      <c r="I26" s="102">
        <v>3539</v>
      </c>
      <c r="J26" s="90"/>
      <c r="K26" s="90">
        <v>283.25767715100005</v>
      </c>
      <c r="L26" s="91">
        <v>5.4389305556878767E-5</v>
      </c>
      <c r="M26" s="91">
        <f t="shared" si="0"/>
        <v>1.4479805688605966E-2</v>
      </c>
      <c r="N26" s="91">
        <f>K26/'סכום נכסי הקרן'!$C$42</f>
        <v>2.2064365796030374E-3</v>
      </c>
    </row>
    <row r="27" spans="2:14">
      <c r="B27" s="92"/>
      <c r="C27" s="87"/>
      <c r="D27" s="87"/>
      <c r="E27" s="87"/>
      <c r="F27" s="87"/>
      <c r="G27" s="87"/>
      <c r="H27" s="90"/>
      <c r="I27" s="102"/>
      <c r="J27" s="87"/>
      <c r="K27" s="87"/>
      <c r="L27" s="87"/>
      <c r="M27" s="91"/>
      <c r="N27" s="87"/>
    </row>
    <row r="28" spans="2:14">
      <c r="B28" s="85" t="s">
        <v>226</v>
      </c>
      <c r="C28" s="80"/>
      <c r="D28" s="81"/>
      <c r="E28" s="80"/>
      <c r="F28" s="81"/>
      <c r="G28" s="81"/>
      <c r="H28" s="83"/>
      <c r="I28" s="100"/>
      <c r="J28" s="83"/>
      <c r="K28" s="83">
        <v>10142.775416996003</v>
      </c>
      <c r="L28" s="84"/>
      <c r="M28" s="84">
        <f t="shared" si="0"/>
        <v>0.5184869785646794</v>
      </c>
      <c r="N28" s="84">
        <f>K28/'סכום נכסי הקרן'!$C$42</f>
        <v>7.9007181460534051E-2</v>
      </c>
    </row>
    <row r="29" spans="2:14">
      <c r="B29" s="86" t="s">
        <v>1826</v>
      </c>
      <c r="C29" s="87" t="s">
        <v>1827</v>
      </c>
      <c r="D29" s="88" t="s">
        <v>120</v>
      </c>
      <c r="E29" s="87" t="s">
        <v>1797</v>
      </c>
      <c r="F29" s="88" t="s">
        <v>1828</v>
      </c>
      <c r="G29" s="88" t="s">
        <v>133</v>
      </c>
      <c r="H29" s="90">
        <v>14227.760000000002</v>
      </c>
      <c r="I29" s="102">
        <v>368.92</v>
      </c>
      <c r="J29" s="90"/>
      <c r="K29" s="90">
        <v>52.48905219200001</v>
      </c>
      <c r="L29" s="91">
        <v>1.6824695692610133E-4</v>
      </c>
      <c r="M29" s="91">
        <f t="shared" si="0"/>
        <v>2.6831797964441289E-3</v>
      </c>
      <c r="N29" s="91">
        <f>K29/'סכום נכסי הקרן'!$C$42</f>
        <v>4.0886363946062928E-4</v>
      </c>
    </row>
    <row r="30" spans="2:14">
      <c r="B30" s="86" t="s">
        <v>1829</v>
      </c>
      <c r="C30" s="87" t="s">
        <v>1830</v>
      </c>
      <c r="D30" s="88" t="s">
        <v>120</v>
      </c>
      <c r="E30" s="87" t="s">
        <v>1797</v>
      </c>
      <c r="F30" s="88" t="s">
        <v>1828</v>
      </c>
      <c r="G30" s="88" t="s">
        <v>133</v>
      </c>
      <c r="H30" s="90">
        <v>357788.48265000008</v>
      </c>
      <c r="I30" s="102">
        <v>344.75</v>
      </c>
      <c r="J30" s="90"/>
      <c r="K30" s="90">
        <v>1233.4757939440003</v>
      </c>
      <c r="L30" s="91">
        <v>2.4806009970728526E-3</v>
      </c>
      <c r="M30" s="91">
        <f t="shared" si="0"/>
        <v>6.3053859643094359E-2</v>
      </c>
      <c r="N30" s="91">
        <f>K30/'סכום נכסי הקרן'!$C$42</f>
        <v>9.6081636310323473E-3</v>
      </c>
    </row>
    <row r="31" spans="2:14">
      <c r="B31" s="86" t="s">
        <v>1831</v>
      </c>
      <c r="C31" s="87" t="s">
        <v>1832</v>
      </c>
      <c r="D31" s="88" t="s">
        <v>120</v>
      </c>
      <c r="E31" s="87" t="s">
        <v>1808</v>
      </c>
      <c r="F31" s="88" t="s">
        <v>1828</v>
      </c>
      <c r="G31" s="88" t="s">
        <v>133</v>
      </c>
      <c r="H31" s="90">
        <v>16972.000000000004</v>
      </c>
      <c r="I31" s="102">
        <v>3516.76</v>
      </c>
      <c r="J31" s="90"/>
      <c r="K31" s="90">
        <v>596.86451000000011</v>
      </c>
      <c r="L31" s="91">
        <v>5.4564994151431242E-4</v>
      </c>
      <c r="M31" s="91">
        <f t="shared" si="0"/>
        <v>3.0511025205568733E-2</v>
      </c>
      <c r="N31" s="91">
        <f>K31/'סכום נכסי הקרן'!$C$42</f>
        <v>4.6492780043126672E-3</v>
      </c>
    </row>
    <row r="32" spans="2:14">
      <c r="B32" s="86" t="s">
        <v>1833</v>
      </c>
      <c r="C32" s="87" t="s">
        <v>1834</v>
      </c>
      <c r="D32" s="88" t="s">
        <v>120</v>
      </c>
      <c r="E32" s="87" t="s">
        <v>1808</v>
      </c>
      <c r="F32" s="88" t="s">
        <v>1828</v>
      </c>
      <c r="G32" s="88" t="s">
        <v>133</v>
      </c>
      <c r="H32" s="90">
        <v>9900.0000000000018</v>
      </c>
      <c r="I32" s="102">
        <v>3330.16</v>
      </c>
      <c r="J32" s="90"/>
      <c r="K32" s="90">
        <v>329.6858400000001</v>
      </c>
      <c r="L32" s="91">
        <v>1.4324929037340174E-3</v>
      </c>
      <c r="M32" s="91">
        <f t="shared" si="0"/>
        <v>1.685315981370563E-2</v>
      </c>
      <c r="N32" s="91">
        <f>K32/'סכום נכסי הקרן'!$C$42</f>
        <v>2.5680889021954837E-3</v>
      </c>
    </row>
    <row r="33" spans="2:14">
      <c r="B33" s="86" t="s">
        <v>1835</v>
      </c>
      <c r="C33" s="87" t="s">
        <v>1836</v>
      </c>
      <c r="D33" s="88" t="s">
        <v>120</v>
      </c>
      <c r="E33" s="87" t="s">
        <v>1808</v>
      </c>
      <c r="F33" s="88" t="s">
        <v>1828</v>
      </c>
      <c r="G33" s="88" t="s">
        <v>133</v>
      </c>
      <c r="H33" s="90">
        <v>46388.000000000007</v>
      </c>
      <c r="I33" s="102">
        <v>3439</v>
      </c>
      <c r="J33" s="90"/>
      <c r="K33" s="90">
        <v>1595.2833200000002</v>
      </c>
      <c r="L33" s="91">
        <v>1.9199124028584464E-3</v>
      </c>
      <c r="M33" s="91">
        <f t="shared" si="0"/>
        <v>8.1549042992258611E-2</v>
      </c>
      <c r="N33" s="91">
        <f>K33/'סכום נכסי הקרן'!$C$42</f>
        <v>1.2426464509211454E-2</v>
      </c>
    </row>
    <row r="34" spans="2:14">
      <c r="B34" s="86" t="s">
        <v>1837</v>
      </c>
      <c r="C34" s="87" t="s">
        <v>1838</v>
      </c>
      <c r="D34" s="88" t="s">
        <v>120</v>
      </c>
      <c r="E34" s="87" t="s">
        <v>1808</v>
      </c>
      <c r="F34" s="88" t="s">
        <v>1828</v>
      </c>
      <c r="G34" s="88" t="s">
        <v>133</v>
      </c>
      <c r="H34" s="90">
        <v>24446.000000000004</v>
      </c>
      <c r="I34" s="102">
        <v>3669.22</v>
      </c>
      <c r="J34" s="90"/>
      <c r="K34" s="90">
        <v>896.9774000000001</v>
      </c>
      <c r="L34" s="91">
        <v>6.9930247967464447E-4</v>
      </c>
      <c r="M34" s="91">
        <f t="shared" si="0"/>
        <v>4.5852449930764864E-2</v>
      </c>
      <c r="N34" s="91">
        <f>K34/'סכום נכסי הקרן'!$C$42</f>
        <v>6.9870083181617958E-3</v>
      </c>
    </row>
    <row r="35" spans="2:14">
      <c r="B35" s="86" t="s">
        <v>1839</v>
      </c>
      <c r="C35" s="87" t="s">
        <v>1840</v>
      </c>
      <c r="D35" s="88" t="s">
        <v>120</v>
      </c>
      <c r="E35" s="87" t="s">
        <v>1808</v>
      </c>
      <c r="F35" s="88" t="s">
        <v>1828</v>
      </c>
      <c r="G35" s="88" t="s">
        <v>133</v>
      </c>
      <c r="H35" s="90">
        <v>2224.8517420000003</v>
      </c>
      <c r="I35" s="102">
        <v>3694.17</v>
      </c>
      <c r="J35" s="90"/>
      <c r="K35" s="90">
        <v>82.189805613000019</v>
      </c>
      <c r="L35" s="91">
        <v>2.1068466301891187E-4</v>
      </c>
      <c r="M35" s="91">
        <f t="shared" si="0"/>
        <v>4.2014480484005284E-3</v>
      </c>
      <c r="N35" s="91">
        <f>K35/'סכום נכסי הקרן'!$C$42</f>
        <v>6.4021775296248501E-4</v>
      </c>
    </row>
    <row r="36" spans="2:14">
      <c r="B36" s="86" t="s">
        <v>1841</v>
      </c>
      <c r="C36" s="87" t="s">
        <v>1842</v>
      </c>
      <c r="D36" s="88" t="s">
        <v>120</v>
      </c>
      <c r="E36" s="87" t="s">
        <v>1817</v>
      </c>
      <c r="F36" s="88" t="s">
        <v>1828</v>
      </c>
      <c r="G36" s="88" t="s">
        <v>133</v>
      </c>
      <c r="H36" s="90">
        <v>80059.914800000013</v>
      </c>
      <c r="I36" s="102">
        <v>3704.64</v>
      </c>
      <c r="J36" s="90"/>
      <c r="K36" s="90">
        <v>2965.9316252470003</v>
      </c>
      <c r="L36" s="91">
        <v>6.3315623340444429E-3</v>
      </c>
      <c r="M36" s="91">
        <f t="shared" si="0"/>
        <v>0.15161500317032528</v>
      </c>
      <c r="N36" s="91">
        <f>K36/'סכום נכסי הקרן'!$C$42</f>
        <v>2.3103133854542959E-2</v>
      </c>
    </row>
    <row r="37" spans="2:14">
      <c r="B37" s="86" t="s">
        <v>1843</v>
      </c>
      <c r="C37" s="87" t="s">
        <v>1844</v>
      </c>
      <c r="D37" s="88" t="s">
        <v>120</v>
      </c>
      <c r="E37" s="87" t="s">
        <v>1817</v>
      </c>
      <c r="F37" s="88" t="s">
        <v>1828</v>
      </c>
      <c r="G37" s="88" t="s">
        <v>133</v>
      </c>
      <c r="H37" s="90">
        <v>432739.00000000006</v>
      </c>
      <c r="I37" s="102">
        <v>345.35</v>
      </c>
      <c r="J37" s="90"/>
      <c r="K37" s="90">
        <v>1494.4641399999998</v>
      </c>
      <c r="L37" s="91">
        <v>1.087908154736928E-3</v>
      </c>
      <c r="M37" s="91">
        <f t="shared" si="0"/>
        <v>7.6395282816126203E-2</v>
      </c>
      <c r="N37" s="91">
        <f>K37/'סכום נכסי הקרן'!$C$42</f>
        <v>1.1641133185044028E-2</v>
      </c>
    </row>
    <row r="38" spans="2:14">
      <c r="B38" s="86" t="s">
        <v>1845</v>
      </c>
      <c r="C38" s="87" t="s">
        <v>1846</v>
      </c>
      <c r="D38" s="88" t="s">
        <v>120</v>
      </c>
      <c r="E38" s="87" t="s">
        <v>1817</v>
      </c>
      <c r="F38" s="88" t="s">
        <v>1828</v>
      </c>
      <c r="G38" s="88" t="s">
        <v>133</v>
      </c>
      <c r="H38" s="90">
        <v>242561.00000000003</v>
      </c>
      <c r="I38" s="102">
        <v>369.15</v>
      </c>
      <c r="J38" s="90"/>
      <c r="K38" s="90">
        <v>895.41393000000016</v>
      </c>
      <c r="L38" s="91">
        <v>1.0552037740780449E-3</v>
      </c>
      <c r="M38" s="91">
        <f t="shared" si="0"/>
        <v>4.5772527147991023E-2</v>
      </c>
      <c r="N38" s="91">
        <f>K38/'סכום נכסי הקרן'!$C$42</f>
        <v>6.9748296636101921E-3</v>
      </c>
    </row>
    <row r="39" spans="2:14">
      <c r="B39" s="92"/>
      <c r="C39" s="87"/>
      <c r="D39" s="87"/>
      <c r="E39" s="87"/>
      <c r="F39" s="87"/>
      <c r="G39" s="87"/>
      <c r="H39" s="90"/>
      <c r="I39" s="102"/>
      <c r="J39" s="87"/>
      <c r="K39" s="87"/>
      <c r="L39" s="87"/>
      <c r="M39" s="91"/>
      <c r="N39" s="87"/>
    </row>
    <row r="40" spans="2:14">
      <c r="B40" s="79" t="s">
        <v>198</v>
      </c>
      <c r="C40" s="80"/>
      <c r="D40" s="81"/>
      <c r="E40" s="80"/>
      <c r="F40" s="81"/>
      <c r="G40" s="81"/>
      <c r="H40" s="83"/>
      <c r="I40" s="100"/>
      <c r="J40" s="83"/>
      <c r="K40" s="83">
        <v>7628.442738417999</v>
      </c>
      <c r="L40" s="84"/>
      <c r="M40" s="84">
        <f t="shared" si="0"/>
        <v>0.38995719258146089</v>
      </c>
      <c r="N40" s="84">
        <f>K40/'סכום נכסי הקרן'!$C$42</f>
        <v>5.9421779041420104E-2</v>
      </c>
    </row>
    <row r="41" spans="2:14">
      <c r="B41" s="85" t="s">
        <v>227</v>
      </c>
      <c r="C41" s="80"/>
      <c r="D41" s="81"/>
      <c r="E41" s="80"/>
      <c r="F41" s="81"/>
      <c r="G41" s="81"/>
      <c r="H41" s="83"/>
      <c r="I41" s="100"/>
      <c r="J41" s="83"/>
      <c r="K41" s="83">
        <v>7468.0301252359986</v>
      </c>
      <c r="L41" s="84"/>
      <c r="M41" s="84">
        <f t="shared" si="0"/>
        <v>0.38175708484832199</v>
      </c>
      <c r="N41" s="84">
        <f>K41/'סכום נכסי הקרן'!$C$42</f>
        <v>5.8172244479411404E-2</v>
      </c>
    </row>
    <row r="42" spans="2:14">
      <c r="B42" s="86" t="s">
        <v>1847</v>
      </c>
      <c r="C42" s="87" t="s">
        <v>1848</v>
      </c>
      <c r="D42" s="88" t="s">
        <v>28</v>
      </c>
      <c r="E42" s="87"/>
      <c r="F42" s="88" t="s">
        <v>1798</v>
      </c>
      <c r="G42" s="88" t="s">
        <v>132</v>
      </c>
      <c r="H42" s="90">
        <v>2310.9078360000003</v>
      </c>
      <c r="I42" s="102">
        <v>6110.2</v>
      </c>
      <c r="J42" s="90"/>
      <c r="K42" s="90">
        <v>539.95297061600013</v>
      </c>
      <c r="L42" s="91">
        <v>5.2463570157340464E-5</v>
      </c>
      <c r="M42" s="91">
        <f t="shared" si="0"/>
        <v>2.7601772965671036E-2</v>
      </c>
      <c r="N42" s="91">
        <f>K42/'סכום נכסי הקרן'!$C$42</f>
        <v>4.2059653867646653E-3</v>
      </c>
    </row>
    <row r="43" spans="2:14">
      <c r="B43" s="86" t="s">
        <v>1849</v>
      </c>
      <c r="C43" s="87" t="s">
        <v>1850</v>
      </c>
      <c r="D43" s="88" t="s">
        <v>28</v>
      </c>
      <c r="E43" s="87"/>
      <c r="F43" s="88" t="s">
        <v>1798</v>
      </c>
      <c r="G43" s="88" t="s">
        <v>132</v>
      </c>
      <c r="H43" s="90">
        <v>250.03812000000002</v>
      </c>
      <c r="I43" s="102">
        <v>4497.5</v>
      </c>
      <c r="J43" s="90"/>
      <c r="K43" s="90">
        <v>43.002656045000009</v>
      </c>
      <c r="L43" s="91">
        <v>1.4149297373792797E-5</v>
      </c>
      <c r="M43" s="91">
        <f t="shared" si="0"/>
        <v>2.1982461689595144E-3</v>
      </c>
      <c r="N43" s="91">
        <f>K43/'סכום נכסי הקרן'!$C$42</f>
        <v>3.3496932641721591E-4</v>
      </c>
    </row>
    <row r="44" spans="2:14">
      <c r="B44" s="86" t="s">
        <v>1851</v>
      </c>
      <c r="C44" s="87" t="s">
        <v>1852</v>
      </c>
      <c r="D44" s="88" t="s">
        <v>1636</v>
      </c>
      <c r="E44" s="87"/>
      <c r="F44" s="88" t="s">
        <v>1798</v>
      </c>
      <c r="G44" s="88" t="s">
        <v>132</v>
      </c>
      <c r="H44" s="90">
        <v>621.33687800000007</v>
      </c>
      <c r="I44" s="102">
        <v>6557</v>
      </c>
      <c r="J44" s="90"/>
      <c r="K44" s="90">
        <v>155.79381000500004</v>
      </c>
      <c r="L44" s="91">
        <v>3.1129102104208418E-6</v>
      </c>
      <c r="M44" s="91">
        <f t="shared" si="0"/>
        <v>7.963999843003132E-3</v>
      </c>
      <c r="N44" s="91">
        <f>K44/'סכום נכסי הקרן'!$C$42</f>
        <v>1.2135563799300334E-3</v>
      </c>
    </row>
    <row r="45" spans="2:14">
      <c r="B45" s="86" t="s">
        <v>1853</v>
      </c>
      <c r="C45" s="87" t="s">
        <v>1854</v>
      </c>
      <c r="D45" s="88" t="s">
        <v>1636</v>
      </c>
      <c r="E45" s="87"/>
      <c r="F45" s="88" t="s">
        <v>1798</v>
      </c>
      <c r="G45" s="88" t="s">
        <v>132</v>
      </c>
      <c r="H45" s="90">
        <v>180.81652000000003</v>
      </c>
      <c r="I45" s="102">
        <v>16098</v>
      </c>
      <c r="J45" s="90"/>
      <c r="K45" s="90">
        <v>111.308393237</v>
      </c>
      <c r="L45" s="91">
        <v>1.6595789173874316E-6</v>
      </c>
      <c r="M45" s="91">
        <f t="shared" si="0"/>
        <v>5.6899566564034155E-3</v>
      </c>
      <c r="N45" s="91">
        <f>K45/'סכום נכסי הקרן'!$C$42</f>
        <v>8.6703708413182214E-4</v>
      </c>
    </row>
    <row r="46" spans="2:14">
      <c r="B46" s="86" t="s">
        <v>1855</v>
      </c>
      <c r="C46" s="87" t="s">
        <v>1856</v>
      </c>
      <c r="D46" s="88" t="s">
        <v>1636</v>
      </c>
      <c r="E46" s="87"/>
      <c r="F46" s="88" t="s">
        <v>1798</v>
      </c>
      <c r="G46" s="88" t="s">
        <v>132</v>
      </c>
      <c r="H46" s="90">
        <v>356.90383100000008</v>
      </c>
      <c r="I46" s="102">
        <v>6881</v>
      </c>
      <c r="J46" s="90"/>
      <c r="K46" s="90">
        <v>93.911905187000016</v>
      </c>
      <c r="L46" s="91">
        <v>1.5205397083489591E-6</v>
      </c>
      <c r="M46" s="91">
        <f t="shared" si="0"/>
        <v>4.8006682559556743E-3</v>
      </c>
      <c r="N46" s="91">
        <f>K46/'סכום נכסי הקרן'!$C$42</f>
        <v>7.3152708498117221E-4</v>
      </c>
    </row>
    <row r="47" spans="2:14">
      <c r="B47" s="86" t="s">
        <v>1857</v>
      </c>
      <c r="C47" s="87" t="s">
        <v>1858</v>
      </c>
      <c r="D47" s="88" t="s">
        <v>1636</v>
      </c>
      <c r="E47" s="87"/>
      <c r="F47" s="88" t="s">
        <v>1798</v>
      </c>
      <c r="G47" s="88" t="s">
        <v>132</v>
      </c>
      <c r="H47" s="90">
        <v>91.874472000000011</v>
      </c>
      <c r="I47" s="102">
        <v>9039</v>
      </c>
      <c r="J47" s="90"/>
      <c r="K47" s="90">
        <v>31.756536196000006</v>
      </c>
      <c r="L47" s="91">
        <v>2.1182694440384007E-7</v>
      </c>
      <c r="M47" s="91">
        <f t="shared" si="0"/>
        <v>1.6233574958539783E-3</v>
      </c>
      <c r="N47" s="91">
        <f>K47/'סכום נכסי הקרן'!$C$42</f>
        <v>2.4736763998452823E-4</v>
      </c>
    </row>
    <row r="48" spans="2:14">
      <c r="B48" s="86" t="s">
        <v>1859</v>
      </c>
      <c r="C48" s="87" t="s">
        <v>1860</v>
      </c>
      <c r="D48" s="88" t="s">
        <v>1636</v>
      </c>
      <c r="E48" s="87"/>
      <c r="F48" s="88" t="s">
        <v>1798</v>
      </c>
      <c r="G48" s="88" t="s">
        <v>132</v>
      </c>
      <c r="H48" s="90">
        <v>862.79258500000014</v>
      </c>
      <c r="I48" s="102">
        <v>3317</v>
      </c>
      <c r="J48" s="90"/>
      <c r="K48" s="90">
        <v>109.43840609800002</v>
      </c>
      <c r="L48" s="91">
        <v>9.4516832694830394E-7</v>
      </c>
      <c r="M48" s="91">
        <f t="shared" si="0"/>
        <v>5.5943650710834607E-3</v>
      </c>
      <c r="N48" s="91">
        <f>K48/'סכום נכסי הקרן'!$C$42</f>
        <v>8.5247081334835712E-4</v>
      </c>
    </row>
    <row r="49" spans="2:14">
      <c r="B49" s="86" t="s">
        <v>1861</v>
      </c>
      <c r="C49" s="87" t="s">
        <v>1862</v>
      </c>
      <c r="D49" s="88" t="s">
        <v>28</v>
      </c>
      <c r="E49" s="87"/>
      <c r="F49" s="88" t="s">
        <v>1798</v>
      </c>
      <c r="G49" s="88" t="s">
        <v>140</v>
      </c>
      <c r="H49" s="90">
        <v>1123.2802630000003</v>
      </c>
      <c r="I49" s="102">
        <v>4911</v>
      </c>
      <c r="J49" s="90"/>
      <c r="K49" s="90">
        <v>156.80450492900002</v>
      </c>
      <c r="L49" s="91">
        <v>1.6660791551754928E-5</v>
      </c>
      <c r="M49" s="91">
        <f t="shared" si="0"/>
        <v>8.0156654015757205E-3</v>
      </c>
      <c r="N49" s="91">
        <f>K49/'סכום נכסי הקרן'!$C$42</f>
        <v>1.221429191264089E-3</v>
      </c>
    </row>
    <row r="50" spans="2:14">
      <c r="B50" s="86" t="s">
        <v>1863</v>
      </c>
      <c r="C50" s="87" t="s">
        <v>1864</v>
      </c>
      <c r="D50" s="88" t="s">
        <v>121</v>
      </c>
      <c r="E50" s="87"/>
      <c r="F50" s="88" t="s">
        <v>1798</v>
      </c>
      <c r="G50" s="88" t="s">
        <v>132</v>
      </c>
      <c r="H50" s="90">
        <v>2718.4458539999996</v>
      </c>
      <c r="I50" s="102">
        <v>959.38</v>
      </c>
      <c r="J50" s="90"/>
      <c r="K50" s="90">
        <v>99.73078363800002</v>
      </c>
      <c r="L50" s="91">
        <v>1.2313105960067372E-5</v>
      </c>
      <c r="M50" s="91">
        <f t="shared" si="0"/>
        <v>5.0981226096859737E-3</v>
      </c>
      <c r="N50" s="91">
        <f>K50/'סכום נכסי הקרן'!$C$42</f>
        <v>7.7685325723424062E-4</v>
      </c>
    </row>
    <row r="51" spans="2:14">
      <c r="B51" s="86" t="s">
        <v>1865</v>
      </c>
      <c r="C51" s="87" t="s">
        <v>1866</v>
      </c>
      <c r="D51" s="88" t="s">
        <v>1636</v>
      </c>
      <c r="E51" s="87"/>
      <c r="F51" s="88" t="s">
        <v>1798</v>
      </c>
      <c r="G51" s="88" t="s">
        <v>132</v>
      </c>
      <c r="H51" s="90">
        <v>1274.0314440000002</v>
      </c>
      <c r="I51" s="102">
        <v>10138</v>
      </c>
      <c r="J51" s="90"/>
      <c r="K51" s="90">
        <v>493.91284099900008</v>
      </c>
      <c r="L51" s="91">
        <v>8.9420775709593216E-6</v>
      </c>
      <c r="M51" s="91">
        <f t="shared" si="0"/>
        <v>2.5248254651754301E-2</v>
      </c>
      <c r="N51" s="91">
        <f>K51/'סכום נכסי הקרן'!$C$42</f>
        <v>3.8473356502704945E-3</v>
      </c>
    </row>
    <row r="52" spans="2:14">
      <c r="B52" s="86" t="s">
        <v>1867</v>
      </c>
      <c r="C52" s="87" t="s">
        <v>1868</v>
      </c>
      <c r="D52" s="88" t="s">
        <v>28</v>
      </c>
      <c r="E52" s="87"/>
      <c r="F52" s="88" t="s">
        <v>1798</v>
      </c>
      <c r="G52" s="88" t="s">
        <v>132</v>
      </c>
      <c r="H52" s="90">
        <v>385.23315100000013</v>
      </c>
      <c r="I52" s="102">
        <v>4475</v>
      </c>
      <c r="J52" s="90"/>
      <c r="K52" s="90">
        <v>65.922637561000016</v>
      </c>
      <c r="L52" s="91">
        <v>4.5071696205469952E-5</v>
      </c>
      <c r="M52" s="91">
        <f t="shared" si="0"/>
        <v>3.3698891834618265E-3</v>
      </c>
      <c r="N52" s="91">
        <f>K52/'סכום נכסי הקרן'!$C$42</f>
        <v>5.1350459553816221E-4</v>
      </c>
    </row>
    <row r="53" spans="2:14">
      <c r="B53" s="86" t="s">
        <v>1869</v>
      </c>
      <c r="C53" s="87" t="s">
        <v>1870</v>
      </c>
      <c r="D53" s="88" t="s">
        <v>1636</v>
      </c>
      <c r="E53" s="87"/>
      <c r="F53" s="88" t="s">
        <v>1798</v>
      </c>
      <c r="G53" s="88" t="s">
        <v>132</v>
      </c>
      <c r="H53" s="90">
        <v>1088.5380479999999</v>
      </c>
      <c r="I53" s="102">
        <v>5859</v>
      </c>
      <c r="J53" s="90"/>
      <c r="K53" s="90">
        <v>243.88494674400002</v>
      </c>
      <c r="L53" s="91">
        <v>2.99429494108377E-5</v>
      </c>
      <c r="M53" s="91">
        <f t="shared" si="0"/>
        <v>1.2467117130762175E-2</v>
      </c>
      <c r="N53" s="91">
        <f>K53/'סכום נכסי הקרן'!$C$42</f>
        <v>1.8997425705204775E-3</v>
      </c>
    </row>
    <row r="54" spans="2:14">
      <c r="B54" s="86" t="s">
        <v>1871</v>
      </c>
      <c r="C54" s="87" t="s">
        <v>1872</v>
      </c>
      <c r="D54" s="88" t="s">
        <v>121</v>
      </c>
      <c r="E54" s="87"/>
      <c r="F54" s="88" t="s">
        <v>1798</v>
      </c>
      <c r="G54" s="88" t="s">
        <v>132</v>
      </c>
      <c r="H54" s="90">
        <v>14896.413501000005</v>
      </c>
      <c r="I54" s="102">
        <v>768.2</v>
      </c>
      <c r="J54" s="90"/>
      <c r="K54" s="90">
        <v>437.59656631100012</v>
      </c>
      <c r="L54" s="91">
        <v>1.6748469528245178E-5</v>
      </c>
      <c r="M54" s="91">
        <f t="shared" si="0"/>
        <v>2.2369431656416045E-2</v>
      </c>
      <c r="N54" s="91">
        <f>K54/'סכום נכסי הקרן'!$C$42</f>
        <v>3.4086598489705506E-3</v>
      </c>
    </row>
    <row r="55" spans="2:14">
      <c r="B55" s="86" t="s">
        <v>1873</v>
      </c>
      <c r="C55" s="87" t="s">
        <v>1874</v>
      </c>
      <c r="D55" s="88" t="s">
        <v>1875</v>
      </c>
      <c r="E55" s="87"/>
      <c r="F55" s="88" t="s">
        <v>1798</v>
      </c>
      <c r="G55" s="88" t="s">
        <v>137</v>
      </c>
      <c r="H55" s="90">
        <v>9133.4407110000011</v>
      </c>
      <c r="I55" s="102">
        <v>1892</v>
      </c>
      <c r="J55" s="90"/>
      <c r="K55" s="90">
        <v>84.385718292000021</v>
      </c>
      <c r="L55" s="91">
        <v>2.8347230263024747E-5</v>
      </c>
      <c r="M55" s="91">
        <f t="shared" si="0"/>
        <v>4.3137005713360889E-3</v>
      </c>
      <c r="N55" s="91">
        <f>K55/'סכום נכסי הקרן'!$C$42</f>
        <v>6.5732282177930249E-4</v>
      </c>
    </row>
    <row r="56" spans="2:14">
      <c r="B56" s="86" t="s">
        <v>1876</v>
      </c>
      <c r="C56" s="87" t="s">
        <v>1877</v>
      </c>
      <c r="D56" s="88" t="s">
        <v>28</v>
      </c>
      <c r="E56" s="87"/>
      <c r="F56" s="88" t="s">
        <v>1798</v>
      </c>
      <c r="G56" s="88" t="s">
        <v>134</v>
      </c>
      <c r="H56" s="90">
        <v>5480.3235949999998</v>
      </c>
      <c r="I56" s="102">
        <v>2808.5</v>
      </c>
      <c r="J56" s="90"/>
      <c r="K56" s="90">
        <v>623.83243308500016</v>
      </c>
      <c r="L56" s="91">
        <v>2.2634939527659255E-5</v>
      </c>
      <c r="M56" s="91">
        <f t="shared" si="0"/>
        <v>3.1889594323354399E-2</v>
      </c>
      <c r="N56" s="91">
        <f>K56/'סכום נכסי הקרן'!$C$42</f>
        <v>4.8593447271960332E-3</v>
      </c>
    </row>
    <row r="57" spans="2:14">
      <c r="B57" s="86" t="s">
        <v>1878</v>
      </c>
      <c r="C57" s="87" t="s">
        <v>1879</v>
      </c>
      <c r="D57" s="88" t="s">
        <v>28</v>
      </c>
      <c r="E57" s="87"/>
      <c r="F57" s="88" t="s">
        <v>1798</v>
      </c>
      <c r="G57" s="88" t="s">
        <v>132</v>
      </c>
      <c r="H57" s="90">
        <v>759.93562499999996</v>
      </c>
      <c r="I57" s="102">
        <v>3647.5</v>
      </c>
      <c r="J57" s="90"/>
      <c r="K57" s="90">
        <v>105.99612491500001</v>
      </c>
      <c r="L57" s="91">
        <v>1.132879584078712E-5</v>
      </c>
      <c r="M57" s="91">
        <f t="shared" si="0"/>
        <v>5.4183996280398319E-3</v>
      </c>
      <c r="N57" s="91">
        <f>K57/'סכום נכסי הקרן'!$C$42</f>
        <v>8.2565715309440547E-4</v>
      </c>
    </row>
    <row r="58" spans="2:14">
      <c r="B58" s="86" t="s">
        <v>1880</v>
      </c>
      <c r="C58" s="87" t="s">
        <v>1881</v>
      </c>
      <c r="D58" s="88" t="s">
        <v>121</v>
      </c>
      <c r="E58" s="87"/>
      <c r="F58" s="88" t="s">
        <v>1798</v>
      </c>
      <c r="G58" s="88" t="s">
        <v>132</v>
      </c>
      <c r="H58" s="90">
        <v>4743.5385910000005</v>
      </c>
      <c r="I58" s="102">
        <v>462.75</v>
      </c>
      <c r="J58" s="90"/>
      <c r="K58" s="90">
        <v>83.939571758999975</v>
      </c>
      <c r="L58" s="91">
        <v>4.0211422718067803E-5</v>
      </c>
      <c r="M58" s="91">
        <f t="shared" si="0"/>
        <v>4.2908940752458095E-3</v>
      </c>
      <c r="N58" s="91">
        <f>K58/'סכום נכסי הקרן'!$C$42</f>
        <v>6.5384756193753789E-4</v>
      </c>
    </row>
    <row r="59" spans="2:14">
      <c r="B59" s="86" t="s">
        <v>1882</v>
      </c>
      <c r="C59" s="87" t="s">
        <v>1883</v>
      </c>
      <c r="D59" s="88" t="s">
        <v>121</v>
      </c>
      <c r="E59" s="87"/>
      <c r="F59" s="88" t="s">
        <v>1798</v>
      </c>
      <c r="G59" s="88" t="s">
        <v>132</v>
      </c>
      <c r="H59" s="90">
        <v>554.15425300000004</v>
      </c>
      <c r="I59" s="102">
        <v>3687.75</v>
      </c>
      <c r="J59" s="90"/>
      <c r="K59" s="90">
        <v>78.146588789000006</v>
      </c>
      <c r="L59" s="91">
        <v>5.4104400999703802E-6</v>
      </c>
      <c r="M59" s="91">
        <f t="shared" si="0"/>
        <v>3.9947634686310863E-3</v>
      </c>
      <c r="N59" s="91">
        <f>K59/'סכום נכסי הקרן'!$C$42</f>
        <v>6.0872310261631153E-4</v>
      </c>
    </row>
    <row r="60" spans="2:14">
      <c r="B60" s="86" t="s">
        <v>1884</v>
      </c>
      <c r="C60" s="87" t="s">
        <v>1885</v>
      </c>
      <c r="D60" s="88" t="s">
        <v>28</v>
      </c>
      <c r="E60" s="87"/>
      <c r="F60" s="88" t="s">
        <v>1798</v>
      </c>
      <c r="G60" s="88" t="s">
        <v>134</v>
      </c>
      <c r="H60" s="90">
        <v>4215.7590000000018</v>
      </c>
      <c r="I60" s="102">
        <v>641.1</v>
      </c>
      <c r="J60" s="90"/>
      <c r="K60" s="90">
        <v>109.54406975800002</v>
      </c>
      <c r="L60" s="91">
        <v>2.0571105967487616E-5</v>
      </c>
      <c r="M60" s="91">
        <f t="shared" si="0"/>
        <v>5.599766475488579E-3</v>
      </c>
      <c r="N60" s="91">
        <f>K60/'סכום נכסי הקרן'!$C$42</f>
        <v>8.5329388076493579E-4</v>
      </c>
    </row>
    <row r="61" spans="2:14">
      <c r="B61" s="86" t="s">
        <v>1886</v>
      </c>
      <c r="C61" s="87" t="s">
        <v>1887</v>
      </c>
      <c r="D61" s="88" t="s">
        <v>121</v>
      </c>
      <c r="E61" s="87"/>
      <c r="F61" s="88" t="s">
        <v>1798</v>
      </c>
      <c r="G61" s="88" t="s">
        <v>132</v>
      </c>
      <c r="H61" s="90">
        <v>5258.069942000001</v>
      </c>
      <c r="I61" s="102">
        <v>1004</v>
      </c>
      <c r="J61" s="90"/>
      <c r="K61" s="90">
        <v>201.87286896900002</v>
      </c>
      <c r="L61" s="91">
        <v>2.2615075232274985E-5</v>
      </c>
      <c r="M61" s="91">
        <f t="shared" si="0"/>
        <v>1.0319508180229434E-2</v>
      </c>
      <c r="N61" s="91">
        <f>K61/'סכום נכסי הקרן'!$C$42</f>
        <v>1.5724893566968234E-3</v>
      </c>
    </row>
    <row r="62" spans="2:14">
      <c r="B62" s="86" t="s">
        <v>1888</v>
      </c>
      <c r="C62" s="87" t="s">
        <v>1889</v>
      </c>
      <c r="D62" s="88" t="s">
        <v>1636</v>
      </c>
      <c r="E62" s="87"/>
      <c r="F62" s="88" t="s">
        <v>1798</v>
      </c>
      <c r="G62" s="88" t="s">
        <v>132</v>
      </c>
      <c r="H62" s="90">
        <v>194.88116400000001</v>
      </c>
      <c r="I62" s="102">
        <v>34126</v>
      </c>
      <c r="J62" s="90"/>
      <c r="K62" s="90">
        <v>254.31567897700003</v>
      </c>
      <c r="L62" s="91">
        <v>1.0591367608695653E-5</v>
      </c>
      <c r="M62" s="91">
        <f t="shared" si="0"/>
        <v>1.3000324129572678E-2</v>
      </c>
      <c r="N62" s="91">
        <f>K62/'סכום נכסי הקרן'!$C$42</f>
        <v>1.9809927925176977E-3</v>
      </c>
    </row>
    <row r="63" spans="2:14">
      <c r="B63" s="86" t="s">
        <v>1890</v>
      </c>
      <c r="C63" s="87" t="s">
        <v>1891</v>
      </c>
      <c r="D63" s="88" t="s">
        <v>28</v>
      </c>
      <c r="E63" s="87"/>
      <c r="F63" s="88" t="s">
        <v>1798</v>
      </c>
      <c r="G63" s="88" t="s">
        <v>132</v>
      </c>
      <c r="H63" s="90">
        <v>4449.1643520000007</v>
      </c>
      <c r="I63" s="102">
        <v>697.87</v>
      </c>
      <c r="J63" s="90"/>
      <c r="K63" s="90">
        <v>118.73284158900002</v>
      </c>
      <c r="L63" s="91">
        <v>1.2345141900790615E-5</v>
      </c>
      <c r="M63" s="91">
        <f t="shared" si="0"/>
        <v>6.0694858912800466E-3</v>
      </c>
      <c r="N63" s="91">
        <f>K63/'סכום נכסי הקרן'!$C$42</f>
        <v>9.2486984824961013E-4</v>
      </c>
    </row>
    <row r="64" spans="2:14">
      <c r="B64" s="86" t="s">
        <v>1892</v>
      </c>
      <c r="C64" s="87" t="s">
        <v>1893</v>
      </c>
      <c r="D64" s="88" t="s">
        <v>28</v>
      </c>
      <c r="E64" s="87"/>
      <c r="F64" s="88" t="s">
        <v>1798</v>
      </c>
      <c r="G64" s="88" t="s">
        <v>132</v>
      </c>
      <c r="H64" s="90">
        <v>2820.1974000000005</v>
      </c>
      <c r="I64" s="102">
        <v>517.01</v>
      </c>
      <c r="J64" s="90"/>
      <c r="K64" s="90">
        <v>55.756606657000006</v>
      </c>
      <c r="L64" s="91">
        <v>9.4006580000000021E-5</v>
      </c>
      <c r="M64" s="91">
        <f t="shared" si="0"/>
        <v>2.8502134112291387E-3</v>
      </c>
      <c r="N64" s="91">
        <f>K64/'סכום נכסי הקרן'!$C$42</f>
        <v>4.3431626538743823E-4</v>
      </c>
    </row>
    <row r="65" spans="2:14">
      <c r="B65" s="86" t="s">
        <v>1894</v>
      </c>
      <c r="C65" s="87" t="s">
        <v>1895</v>
      </c>
      <c r="D65" s="88" t="s">
        <v>28</v>
      </c>
      <c r="E65" s="87"/>
      <c r="F65" s="88" t="s">
        <v>1798</v>
      </c>
      <c r="G65" s="88" t="s">
        <v>134</v>
      </c>
      <c r="H65" s="90">
        <v>51.170593000000011</v>
      </c>
      <c r="I65" s="102">
        <v>6867</v>
      </c>
      <c r="J65" s="90"/>
      <c r="K65" s="90">
        <v>14.242125480000002</v>
      </c>
      <c r="L65" s="91">
        <v>2.4425104057279243E-5</v>
      </c>
      <c r="M65" s="91">
        <f t="shared" si="0"/>
        <v>7.2804102475644377E-4</v>
      </c>
      <c r="N65" s="91">
        <f>K65/'סכום נכסי הקרן'!$C$42</f>
        <v>1.1093908185096309E-4</v>
      </c>
    </row>
    <row r="66" spans="2:14">
      <c r="B66" s="86" t="s">
        <v>1896</v>
      </c>
      <c r="C66" s="87" t="s">
        <v>1897</v>
      </c>
      <c r="D66" s="88" t="s">
        <v>28</v>
      </c>
      <c r="E66" s="87"/>
      <c r="F66" s="88" t="s">
        <v>1798</v>
      </c>
      <c r="G66" s="88" t="s">
        <v>134</v>
      </c>
      <c r="H66" s="90">
        <v>1053.8725880000004</v>
      </c>
      <c r="I66" s="102">
        <v>20418</v>
      </c>
      <c r="J66" s="90"/>
      <c r="K66" s="90">
        <v>872.14486290200011</v>
      </c>
      <c r="L66" s="91">
        <v>3.7049298293209507E-5</v>
      </c>
      <c r="M66" s="91">
        <f t="shared" si="0"/>
        <v>4.4583039281243589E-2</v>
      </c>
      <c r="N66" s="91">
        <f>K66/'סכום נכסי הקרן'!$C$42</f>
        <v>6.7935751912348661E-3</v>
      </c>
    </row>
    <row r="67" spans="2:14">
      <c r="B67" s="86" t="s">
        <v>1898</v>
      </c>
      <c r="C67" s="87" t="s">
        <v>1899</v>
      </c>
      <c r="D67" s="88" t="s">
        <v>28</v>
      </c>
      <c r="E67" s="87"/>
      <c r="F67" s="88" t="s">
        <v>1798</v>
      </c>
      <c r="G67" s="88" t="s">
        <v>134</v>
      </c>
      <c r="H67" s="90">
        <v>580.03029000000015</v>
      </c>
      <c r="I67" s="102">
        <v>8676.1</v>
      </c>
      <c r="J67" s="90"/>
      <c r="K67" s="90">
        <v>203.96823678800001</v>
      </c>
      <c r="L67" s="91">
        <v>1.1198864455830223E-4</v>
      </c>
      <c r="M67" s="91">
        <f t="shared" si="0"/>
        <v>1.0426620965910805E-2</v>
      </c>
      <c r="N67" s="91">
        <f>K67/'סכום נכסי הקרן'!$C$42</f>
        <v>1.5888112310059883E-3</v>
      </c>
    </row>
    <row r="68" spans="2:14">
      <c r="B68" s="86" t="s">
        <v>1900</v>
      </c>
      <c r="C68" s="87" t="s">
        <v>1901</v>
      </c>
      <c r="D68" s="88" t="s">
        <v>28</v>
      </c>
      <c r="E68" s="87"/>
      <c r="F68" s="88" t="s">
        <v>1798</v>
      </c>
      <c r="G68" s="88" t="s">
        <v>134</v>
      </c>
      <c r="H68" s="90">
        <v>906.12622500000009</v>
      </c>
      <c r="I68" s="102">
        <v>2427.8000000000002</v>
      </c>
      <c r="J68" s="90"/>
      <c r="K68" s="90">
        <v>89.163873419000012</v>
      </c>
      <c r="L68" s="91">
        <v>3.8318723430132288E-5</v>
      </c>
      <c r="M68" s="91">
        <f t="shared" si="0"/>
        <v>4.557954349326699E-3</v>
      </c>
      <c r="N68" s="91">
        <f>K68/'סכום נכסי הקרן'!$C$42</f>
        <v>6.9454227638074103E-4</v>
      </c>
    </row>
    <row r="69" spans="2:14">
      <c r="B69" s="86" t="s">
        <v>1902</v>
      </c>
      <c r="C69" s="87" t="s">
        <v>1903</v>
      </c>
      <c r="D69" s="88" t="s">
        <v>122</v>
      </c>
      <c r="E69" s="87"/>
      <c r="F69" s="88" t="s">
        <v>1798</v>
      </c>
      <c r="G69" s="88" t="s">
        <v>141</v>
      </c>
      <c r="H69" s="90">
        <v>7647.9273150000008</v>
      </c>
      <c r="I69" s="102">
        <v>242750</v>
      </c>
      <c r="J69" s="90"/>
      <c r="K69" s="90">
        <v>476.38671570300016</v>
      </c>
      <c r="L69" s="91">
        <v>9.493585988435811E-7</v>
      </c>
      <c r="M69" s="91">
        <f t="shared" si="0"/>
        <v>2.4352339344841163E-2</v>
      </c>
      <c r="N69" s="91">
        <f>K69/'סכום נכסי הקרן'!$C$42</f>
        <v>3.7108158413786574E-3</v>
      </c>
    </row>
    <row r="70" spans="2:14">
      <c r="B70" s="86" t="s">
        <v>1904</v>
      </c>
      <c r="C70" s="87" t="s">
        <v>1905</v>
      </c>
      <c r="D70" s="88" t="s">
        <v>121</v>
      </c>
      <c r="E70" s="87"/>
      <c r="F70" s="88" t="s">
        <v>1798</v>
      </c>
      <c r="G70" s="88" t="s">
        <v>132</v>
      </c>
      <c r="H70" s="90">
        <v>24.771218000000005</v>
      </c>
      <c r="I70" s="102">
        <v>83576</v>
      </c>
      <c r="J70" s="90"/>
      <c r="K70" s="90">
        <v>79.167482306000025</v>
      </c>
      <c r="L70" s="91">
        <v>1.3802939708859779E-6</v>
      </c>
      <c r="M70" s="91">
        <f t="shared" si="0"/>
        <v>4.0469503675126927E-3</v>
      </c>
      <c r="N70" s="91">
        <f>K70/'סכום נכסי הקרן'!$C$42</f>
        <v>6.1667535592306881E-4</v>
      </c>
    </row>
    <row r="71" spans="2:14">
      <c r="B71" s="86" t="s">
        <v>1906</v>
      </c>
      <c r="C71" s="87" t="s">
        <v>1907</v>
      </c>
      <c r="D71" s="88" t="s">
        <v>121</v>
      </c>
      <c r="E71" s="87"/>
      <c r="F71" s="88" t="s">
        <v>1798</v>
      </c>
      <c r="G71" s="88" t="s">
        <v>132</v>
      </c>
      <c r="H71" s="90">
        <v>564.76633500000014</v>
      </c>
      <c r="I71" s="102">
        <v>5460</v>
      </c>
      <c r="J71" s="90"/>
      <c r="K71" s="90">
        <v>117.91778899100002</v>
      </c>
      <c r="L71" s="91">
        <v>8.9645450000000018E-5</v>
      </c>
      <c r="M71" s="91">
        <f t="shared" si="0"/>
        <v>6.0278213427186955E-3</v>
      </c>
      <c r="N71" s="91">
        <f>K71/'סכום נכסי הקרן'!$C$42</f>
        <v>9.1852099343792213E-4</v>
      </c>
    </row>
    <row r="72" spans="2:14">
      <c r="B72" s="86" t="s">
        <v>1908</v>
      </c>
      <c r="C72" s="87" t="s">
        <v>1909</v>
      </c>
      <c r="D72" s="88" t="s">
        <v>28</v>
      </c>
      <c r="E72" s="87"/>
      <c r="F72" s="88" t="s">
        <v>1798</v>
      </c>
      <c r="G72" s="88" t="s">
        <v>134</v>
      </c>
      <c r="H72" s="90">
        <v>111.23730800000001</v>
      </c>
      <c r="I72" s="102">
        <v>20350</v>
      </c>
      <c r="J72" s="90"/>
      <c r="K72" s="90">
        <v>91.749182143000013</v>
      </c>
      <c r="L72" s="91">
        <v>2.0234162437471582E-5</v>
      </c>
      <c r="M72" s="91">
        <f t="shared" si="0"/>
        <v>4.690112348873599E-3</v>
      </c>
      <c r="N72" s="91">
        <f>K72/'סכום נכסי הקרן'!$C$42</f>
        <v>7.1468054693204391E-4</v>
      </c>
    </row>
    <row r="73" spans="2:14">
      <c r="B73" s="86" t="s">
        <v>1910</v>
      </c>
      <c r="C73" s="87" t="s">
        <v>1911</v>
      </c>
      <c r="D73" s="88" t="s">
        <v>28</v>
      </c>
      <c r="E73" s="87"/>
      <c r="F73" s="88" t="s">
        <v>1798</v>
      </c>
      <c r="G73" s="88" t="s">
        <v>134</v>
      </c>
      <c r="H73" s="90">
        <v>90.73476500000001</v>
      </c>
      <c r="I73" s="102">
        <v>21675</v>
      </c>
      <c r="J73" s="90"/>
      <c r="K73" s="90">
        <v>79.711344787000016</v>
      </c>
      <c r="L73" s="91">
        <v>5.4907573373676258E-5</v>
      </c>
      <c r="M73" s="91">
        <f t="shared" si="0"/>
        <v>4.074751990139164E-3</v>
      </c>
      <c r="N73" s="91">
        <f>K73/'סכום נכסי הקרן'!$C$42</f>
        <v>6.209117744534388E-4</v>
      </c>
    </row>
    <row r="74" spans="2:14">
      <c r="B74" s="86" t="s">
        <v>1912</v>
      </c>
      <c r="C74" s="87" t="s">
        <v>1913</v>
      </c>
      <c r="D74" s="88" t="s">
        <v>28</v>
      </c>
      <c r="E74" s="87"/>
      <c r="F74" s="88" t="s">
        <v>1798</v>
      </c>
      <c r="G74" s="88" t="s">
        <v>134</v>
      </c>
      <c r="H74" s="90">
        <v>258.46963800000003</v>
      </c>
      <c r="I74" s="102">
        <v>20215</v>
      </c>
      <c r="J74" s="90"/>
      <c r="K74" s="90">
        <v>211.773005031</v>
      </c>
      <c r="L74" s="91">
        <v>9.3733322937443353E-5</v>
      </c>
      <c r="M74" s="91">
        <f t="shared" si="0"/>
        <v>1.0825591714876587E-2</v>
      </c>
      <c r="N74" s="91">
        <f>K74/'סכום נכסי הקרן'!$C$42</f>
        <v>1.6496064981277305E-3</v>
      </c>
    </row>
    <row r="75" spans="2:14">
      <c r="B75" s="86" t="s">
        <v>1914</v>
      </c>
      <c r="C75" s="87" t="s">
        <v>1915</v>
      </c>
      <c r="D75" s="88" t="s">
        <v>1636</v>
      </c>
      <c r="E75" s="87"/>
      <c r="F75" s="88" t="s">
        <v>1798</v>
      </c>
      <c r="G75" s="88" t="s">
        <v>132</v>
      </c>
      <c r="H75" s="90">
        <v>409.71362599999998</v>
      </c>
      <c r="I75" s="102">
        <v>7302</v>
      </c>
      <c r="J75" s="90"/>
      <c r="K75" s="90">
        <v>114.40371313600002</v>
      </c>
      <c r="L75" s="91">
        <v>5.4465088202060481E-6</v>
      </c>
      <c r="M75" s="91">
        <f t="shared" si="0"/>
        <v>5.8481858388650899E-3</v>
      </c>
      <c r="N75" s="91">
        <f>K75/'סכום נכסי הקרן'!$C$42</f>
        <v>8.9114808835744129E-4</v>
      </c>
    </row>
    <row r="76" spans="2:14">
      <c r="B76" s="86" t="s">
        <v>1916</v>
      </c>
      <c r="C76" s="87" t="s">
        <v>1917</v>
      </c>
      <c r="D76" s="88" t="s">
        <v>121</v>
      </c>
      <c r="E76" s="87"/>
      <c r="F76" s="88" t="s">
        <v>1798</v>
      </c>
      <c r="G76" s="88" t="s">
        <v>132</v>
      </c>
      <c r="H76" s="90">
        <v>1857.8413800000003</v>
      </c>
      <c r="I76" s="102">
        <v>3381</v>
      </c>
      <c r="J76" s="90"/>
      <c r="K76" s="90">
        <v>240.19927162900007</v>
      </c>
      <c r="L76" s="91">
        <v>6.0516005863192189E-5</v>
      </c>
      <c r="M76" s="91">
        <f t="shared" ref="M76:M82" si="1">IFERROR(K76/$K$11,0)</f>
        <v>1.2278709670695064E-2</v>
      </c>
      <c r="N76" s="91">
        <f>K76/'סכום נכסי הקרן'!$C$42</f>
        <v>1.8710329924569202E-3</v>
      </c>
    </row>
    <row r="77" spans="2:14">
      <c r="B77" s="86" t="s">
        <v>1918</v>
      </c>
      <c r="C77" s="87" t="s">
        <v>1919</v>
      </c>
      <c r="D77" s="88" t="s">
        <v>1636</v>
      </c>
      <c r="E77" s="87"/>
      <c r="F77" s="88" t="s">
        <v>1798</v>
      </c>
      <c r="G77" s="88" t="s">
        <v>132</v>
      </c>
      <c r="H77" s="90">
        <v>487.85112000000009</v>
      </c>
      <c r="I77" s="102">
        <v>16393</v>
      </c>
      <c r="J77" s="90"/>
      <c r="K77" s="90">
        <v>305.81841224499999</v>
      </c>
      <c r="L77" s="91">
        <v>1.6775833125557289E-6</v>
      </c>
      <c r="M77" s="91">
        <f t="shared" si="1"/>
        <v>1.5633084440443951E-2</v>
      </c>
      <c r="N77" s="91">
        <f>K77/'סכום נכסי הקרן'!$C$42</f>
        <v>2.3821734975740167E-3</v>
      </c>
    </row>
    <row r="78" spans="2:14">
      <c r="B78" s="86" t="s">
        <v>1920</v>
      </c>
      <c r="C78" s="87" t="s">
        <v>1921</v>
      </c>
      <c r="D78" s="88" t="s">
        <v>1636</v>
      </c>
      <c r="E78" s="87"/>
      <c r="F78" s="88" t="s">
        <v>1798</v>
      </c>
      <c r="G78" s="88" t="s">
        <v>132</v>
      </c>
      <c r="H78" s="90">
        <v>122.69312400000001</v>
      </c>
      <c r="I78" s="102">
        <v>14498</v>
      </c>
      <c r="J78" s="90"/>
      <c r="K78" s="90">
        <v>68.021499825000021</v>
      </c>
      <c r="L78" s="91">
        <v>1.889276000874259E-6</v>
      </c>
      <c r="M78" s="91">
        <f t="shared" si="1"/>
        <v>3.4771806011403904E-3</v>
      </c>
      <c r="N78" s="91">
        <f>K78/'סכום נכסי הקרן'!$C$42</f>
        <v>5.298536898378E-4</v>
      </c>
    </row>
    <row r="79" spans="2:14">
      <c r="B79" s="86" t="s">
        <v>1922</v>
      </c>
      <c r="C79" s="87" t="s">
        <v>1923</v>
      </c>
      <c r="D79" s="88" t="s">
        <v>123</v>
      </c>
      <c r="E79" s="87"/>
      <c r="F79" s="88" t="s">
        <v>1798</v>
      </c>
      <c r="G79" s="88" t="s">
        <v>136</v>
      </c>
      <c r="H79" s="90">
        <v>930.37440000000015</v>
      </c>
      <c r="I79" s="102">
        <v>8843</v>
      </c>
      <c r="J79" s="90"/>
      <c r="K79" s="90">
        <v>203.82315049500005</v>
      </c>
      <c r="L79" s="91">
        <v>6.5668727234958895E-6</v>
      </c>
      <c r="M79" s="91">
        <f t="shared" si="1"/>
        <v>1.0419204321984859E-2</v>
      </c>
      <c r="N79" s="91">
        <f>K79/'סכום נכסי הקרן'!$C$42</f>
        <v>1.58768108086392E-3</v>
      </c>
    </row>
    <row r="80" spans="2:14">
      <c r="B80" s="92"/>
      <c r="C80" s="87"/>
      <c r="D80" s="87"/>
      <c r="E80" s="87"/>
      <c r="F80" s="87"/>
      <c r="G80" s="87"/>
      <c r="H80" s="90"/>
      <c r="I80" s="102"/>
      <c r="J80" s="87"/>
      <c r="K80" s="87"/>
      <c r="L80" s="87"/>
      <c r="M80" s="91"/>
      <c r="N80" s="87"/>
    </row>
    <row r="81" spans="2:14">
      <c r="B81" s="85" t="s">
        <v>228</v>
      </c>
      <c r="C81" s="80"/>
      <c r="D81" s="81"/>
      <c r="E81" s="80"/>
      <c r="F81" s="81"/>
      <c r="G81" s="81"/>
      <c r="H81" s="83"/>
      <c r="I81" s="100"/>
      <c r="J81" s="83"/>
      <c r="K81" s="83">
        <v>160.412613182</v>
      </c>
      <c r="L81" s="84"/>
      <c r="M81" s="84">
        <f t="shared" si="1"/>
        <v>8.2001077331388793E-3</v>
      </c>
      <c r="N81" s="84">
        <f>K81/'סכום נכסי הקרן'!$C$42</f>
        <v>1.2495345620087022E-3</v>
      </c>
    </row>
    <row r="82" spans="2:14">
      <c r="B82" s="86" t="s">
        <v>1924</v>
      </c>
      <c r="C82" s="87" t="s">
        <v>1925</v>
      </c>
      <c r="D82" s="88" t="s">
        <v>121</v>
      </c>
      <c r="E82" s="87"/>
      <c r="F82" s="88" t="s">
        <v>1828</v>
      </c>
      <c r="G82" s="88" t="s">
        <v>132</v>
      </c>
      <c r="H82" s="90">
        <v>465.42666300000013</v>
      </c>
      <c r="I82" s="102">
        <v>9013</v>
      </c>
      <c r="J82" s="90"/>
      <c r="K82" s="90">
        <v>160.412613182</v>
      </c>
      <c r="L82" s="91">
        <v>1.3225757770625307E-5</v>
      </c>
      <c r="M82" s="91">
        <f t="shared" si="1"/>
        <v>8.2001077331388793E-3</v>
      </c>
      <c r="N82" s="91">
        <f>K82/'סכום נכסי הקרן'!$C$42</f>
        <v>1.2495345620087022E-3</v>
      </c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111" t="s">
        <v>222</v>
      </c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111" t="s">
        <v>112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111" t="s">
        <v>205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111" t="s">
        <v>213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111" t="s">
        <v>220</v>
      </c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4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4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5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6.8554687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9455</v>
      </c>
    </row>
    <row r="6" spans="2:15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93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63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31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1538.0213456210004</v>
      </c>
      <c r="M11" s="91"/>
      <c r="N11" s="91">
        <f>IFERROR(L11/$L$11,0)</f>
        <v>1</v>
      </c>
      <c r="O11" s="91">
        <f>L11/'סכום נכסי הקרן'!$C$42</f>
        <v>1.1980422177152207E-2</v>
      </c>
    </row>
    <row r="12" spans="2:15" s="4" customFormat="1" ht="18" customHeight="1">
      <c r="B12" s="108" t="s">
        <v>198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1538.0213456210004</v>
      </c>
      <c r="M12" s="91"/>
      <c r="N12" s="91">
        <f t="shared" ref="N12:N25" si="0">IFERROR(L12/$L$11,0)</f>
        <v>1</v>
      </c>
      <c r="O12" s="91">
        <f>L12/'סכום נכסי הקרן'!$C$42</f>
        <v>1.1980422177152207E-2</v>
      </c>
    </row>
    <row r="13" spans="2:15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1159.6832949910004</v>
      </c>
      <c r="M13" s="84"/>
      <c r="N13" s="84">
        <f t="shared" si="0"/>
        <v>0.75400988308309858</v>
      </c>
      <c r="O13" s="84">
        <f>L13/'סכום נכסי הקרן'!$C$42</f>
        <v>9.0333567250806962E-3</v>
      </c>
    </row>
    <row r="14" spans="2:15">
      <c r="B14" s="86" t="s">
        <v>1926</v>
      </c>
      <c r="C14" s="87" t="s">
        <v>1927</v>
      </c>
      <c r="D14" s="88" t="s">
        <v>28</v>
      </c>
      <c r="E14" s="87"/>
      <c r="F14" s="88" t="s">
        <v>1828</v>
      </c>
      <c r="G14" s="87" t="s">
        <v>901</v>
      </c>
      <c r="H14" s="87" t="s">
        <v>902</v>
      </c>
      <c r="I14" s="88" t="s">
        <v>134</v>
      </c>
      <c r="J14" s="90">
        <v>22.348386000000005</v>
      </c>
      <c r="K14" s="102">
        <v>106693.59239999999</v>
      </c>
      <c r="L14" s="90">
        <v>96.643314240000024</v>
      </c>
      <c r="M14" s="91">
        <v>5.7587224663137834E-5</v>
      </c>
      <c r="N14" s="91">
        <f t="shared" si="0"/>
        <v>6.2836133266394145E-2</v>
      </c>
      <c r="O14" s="91">
        <f>L14/'סכום נכסי הקרן'!$C$42</f>
        <v>7.5280340451119995E-4</v>
      </c>
    </row>
    <row r="15" spans="2:15">
      <c r="B15" s="86" t="s">
        <v>1928</v>
      </c>
      <c r="C15" s="87" t="s">
        <v>1929</v>
      </c>
      <c r="D15" s="88" t="s">
        <v>28</v>
      </c>
      <c r="E15" s="87"/>
      <c r="F15" s="88" t="s">
        <v>1828</v>
      </c>
      <c r="G15" s="87" t="s">
        <v>912</v>
      </c>
      <c r="H15" s="87" t="s">
        <v>902</v>
      </c>
      <c r="I15" s="88" t="s">
        <v>132</v>
      </c>
      <c r="J15" s="90">
        <v>3.9062250000000005</v>
      </c>
      <c r="K15" s="102">
        <v>1007522</v>
      </c>
      <c r="L15" s="90">
        <v>150.49757035100004</v>
      </c>
      <c r="M15" s="91">
        <v>2.7221483880035801E-5</v>
      </c>
      <c r="N15" s="91">
        <f t="shared" si="0"/>
        <v>9.7851418499158904E-2</v>
      </c>
      <c r="O15" s="91">
        <f>L15/'סכום נכסי הקרן'!$C$42</f>
        <v>1.1723013042531252E-3</v>
      </c>
    </row>
    <row r="16" spans="2:15">
      <c r="B16" s="86" t="s">
        <v>1930</v>
      </c>
      <c r="C16" s="87" t="s">
        <v>1931</v>
      </c>
      <c r="D16" s="88" t="s">
        <v>28</v>
      </c>
      <c r="E16" s="87"/>
      <c r="F16" s="88" t="s">
        <v>1828</v>
      </c>
      <c r="G16" s="87" t="s">
        <v>1132</v>
      </c>
      <c r="H16" s="87" t="s">
        <v>902</v>
      </c>
      <c r="I16" s="88" t="s">
        <v>132</v>
      </c>
      <c r="J16" s="90">
        <v>91.98382500000001</v>
      </c>
      <c r="K16" s="102">
        <v>34912.99</v>
      </c>
      <c r="L16" s="90">
        <v>122.80509750900003</v>
      </c>
      <c r="M16" s="91">
        <v>1.1023664901706977E-5</v>
      </c>
      <c r="N16" s="91">
        <f t="shared" si="0"/>
        <v>7.9846159390860427E-2</v>
      </c>
      <c r="O16" s="91">
        <f>L16/'סכום נכסי הקרן'!$C$42</f>
        <v>9.5659069872669434E-4</v>
      </c>
    </row>
    <row r="17" spans="2:15">
      <c r="B17" s="86" t="s">
        <v>1932</v>
      </c>
      <c r="C17" s="87" t="s">
        <v>1933</v>
      </c>
      <c r="D17" s="88" t="s">
        <v>28</v>
      </c>
      <c r="E17" s="87"/>
      <c r="F17" s="88" t="s">
        <v>1828</v>
      </c>
      <c r="G17" s="87" t="s">
        <v>1934</v>
      </c>
      <c r="H17" s="87" t="s">
        <v>902</v>
      </c>
      <c r="I17" s="88" t="s">
        <v>134</v>
      </c>
      <c r="J17" s="90">
        <v>21.482174000000004</v>
      </c>
      <c r="K17" s="102">
        <v>236239</v>
      </c>
      <c r="L17" s="90">
        <v>205.69188325500005</v>
      </c>
      <c r="M17" s="91">
        <v>8.2165263264164737E-5</v>
      </c>
      <c r="N17" s="91">
        <f t="shared" si="0"/>
        <v>0.133737989944443</v>
      </c>
      <c r="O17" s="91">
        <f>L17/'סכום נכסי הקרן'!$C$42</f>
        <v>1.602237580658164E-3</v>
      </c>
    </row>
    <row r="18" spans="2:15">
      <c r="B18" s="86" t="s">
        <v>1935</v>
      </c>
      <c r="C18" s="87" t="s">
        <v>1936</v>
      </c>
      <c r="D18" s="88" t="s">
        <v>28</v>
      </c>
      <c r="E18" s="87"/>
      <c r="F18" s="88" t="s">
        <v>1828</v>
      </c>
      <c r="G18" s="87" t="s">
        <v>1937</v>
      </c>
      <c r="H18" s="87" t="s">
        <v>902</v>
      </c>
      <c r="I18" s="88" t="s">
        <v>132</v>
      </c>
      <c r="J18" s="90">
        <v>52.683257000000005</v>
      </c>
      <c r="K18" s="102">
        <v>122601.60000000001</v>
      </c>
      <c r="L18" s="90">
        <v>246.994119842</v>
      </c>
      <c r="M18" s="91">
        <v>8.9839399627464006E-5</v>
      </c>
      <c r="N18" s="91">
        <f t="shared" si="0"/>
        <v>0.16059212737536632</v>
      </c>
      <c r="O18" s="91">
        <f>L18/'סכום נכסי הקרן'!$C$42</f>
        <v>1.9239614842838908E-3</v>
      </c>
    </row>
    <row r="19" spans="2:15">
      <c r="B19" s="86" t="s">
        <v>1938</v>
      </c>
      <c r="C19" s="87" t="s">
        <v>1939</v>
      </c>
      <c r="D19" s="88" t="s">
        <v>28</v>
      </c>
      <c r="E19" s="87"/>
      <c r="F19" s="88" t="s">
        <v>1828</v>
      </c>
      <c r="G19" s="87" t="s">
        <v>1937</v>
      </c>
      <c r="H19" s="87" t="s">
        <v>902</v>
      </c>
      <c r="I19" s="88" t="s">
        <v>135</v>
      </c>
      <c r="J19" s="90">
        <v>9168.6650920000011</v>
      </c>
      <c r="K19" s="102">
        <v>131.5</v>
      </c>
      <c r="L19" s="90">
        <v>56.40047945700001</v>
      </c>
      <c r="M19" s="91">
        <v>4.0614994111019945E-5</v>
      </c>
      <c r="N19" s="91">
        <f t="shared" si="0"/>
        <v>3.6670804093572207E-2</v>
      </c>
      <c r="O19" s="91">
        <f>L19/'סכום נכסי הקרן'!$C$42</f>
        <v>4.3933171461663637E-4</v>
      </c>
    </row>
    <row r="20" spans="2:15">
      <c r="B20" s="86" t="s">
        <v>1940</v>
      </c>
      <c r="C20" s="87" t="s">
        <v>1941</v>
      </c>
      <c r="D20" s="88" t="s">
        <v>28</v>
      </c>
      <c r="E20" s="87"/>
      <c r="F20" s="88" t="s">
        <v>1828</v>
      </c>
      <c r="G20" s="87" t="s">
        <v>681</v>
      </c>
      <c r="H20" s="87"/>
      <c r="I20" s="88" t="s">
        <v>135</v>
      </c>
      <c r="J20" s="90">
        <v>359.35485200000005</v>
      </c>
      <c r="K20" s="102">
        <v>16695.21</v>
      </c>
      <c r="L20" s="90">
        <v>280.65083033700006</v>
      </c>
      <c r="M20" s="91">
        <v>3.6675984330325175E-4</v>
      </c>
      <c r="N20" s="91">
        <f t="shared" si="0"/>
        <v>0.18247525051330341</v>
      </c>
      <c r="O20" s="91">
        <f>L20/'סכום נכסי הקרן'!$C$42</f>
        <v>2.1861305380309849E-3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378.33805062999994</v>
      </c>
      <c r="M22" s="84"/>
      <c r="N22" s="84">
        <f t="shared" si="0"/>
        <v>0.24599011691690142</v>
      </c>
      <c r="O22" s="84">
        <f>L22/'סכום נכסי הקרן'!$C$42</f>
        <v>2.9470654520715104E-3</v>
      </c>
    </row>
    <row r="23" spans="2:15">
      <c r="B23" s="86" t="s">
        <v>1942</v>
      </c>
      <c r="C23" s="87" t="s">
        <v>1943</v>
      </c>
      <c r="D23" s="88" t="s">
        <v>28</v>
      </c>
      <c r="E23" s="87" t="s">
        <v>1944</v>
      </c>
      <c r="F23" s="88" t="s">
        <v>1798</v>
      </c>
      <c r="G23" s="87" t="s">
        <v>681</v>
      </c>
      <c r="H23" s="87"/>
      <c r="I23" s="88" t="s">
        <v>132</v>
      </c>
      <c r="J23" s="90">
        <v>53.010989000000009</v>
      </c>
      <c r="K23" s="102">
        <v>20511</v>
      </c>
      <c r="L23" s="90">
        <v>41.578672929000007</v>
      </c>
      <c r="M23" s="91">
        <v>6.9576426775728626E-6</v>
      </c>
      <c r="N23" s="91">
        <f t="shared" si="0"/>
        <v>2.7033872479976514E-2</v>
      </c>
      <c r="O23" s="91">
        <f>L23/'סכום נכסי הקרן'!$C$42</f>
        <v>3.2387720539341536E-4</v>
      </c>
    </row>
    <row r="24" spans="2:15">
      <c r="B24" s="86" t="s">
        <v>1945</v>
      </c>
      <c r="C24" s="87" t="s">
        <v>1946</v>
      </c>
      <c r="D24" s="88" t="s">
        <v>28</v>
      </c>
      <c r="E24" s="87"/>
      <c r="F24" s="88" t="s">
        <v>1798</v>
      </c>
      <c r="G24" s="87" t="s">
        <v>681</v>
      </c>
      <c r="H24" s="87"/>
      <c r="I24" s="88" t="s">
        <v>132</v>
      </c>
      <c r="J24" s="90">
        <v>298.08032800000007</v>
      </c>
      <c r="K24" s="102">
        <v>3721</v>
      </c>
      <c r="L24" s="90">
        <v>42.414159886000007</v>
      </c>
      <c r="M24" s="91">
        <v>4.6559136883998058E-6</v>
      </c>
      <c r="N24" s="91">
        <f t="shared" si="0"/>
        <v>2.7577094431595565E-2</v>
      </c>
      <c r="O24" s="91">
        <f>L24/'סכום נכסי הקרן'!$C$42</f>
        <v>3.3038523370970815E-4</v>
      </c>
    </row>
    <row r="25" spans="2:15">
      <c r="B25" s="86" t="s">
        <v>1947</v>
      </c>
      <c r="C25" s="87" t="s">
        <v>1948</v>
      </c>
      <c r="D25" s="88" t="s">
        <v>124</v>
      </c>
      <c r="E25" s="87"/>
      <c r="F25" s="88" t="s">
        <v>1798</v>
      </c>
      <c r="G25" s="87" t="s">
        <v>681</v>
      </c>
      <c r="H25" s="87"/>
      <c r="I25" s="88" t="s">
        <v>132</v>
      </c>
      <c r="J25" s="90">
        <v>649.21048600000006</v>
      </c>
      <c r="K25" s="102">
        <v>11856.42</v>
      </c>
      <c r="L25" s="90">
        <v>294.34521781499996</v>
      </c>
      <c r="M25" s="91">
        <v>6.5591042600106872E-6</v>
      </c>
      <c r="N25" s="91">
        <f t="shared" si="0"/>
        <v>0.19137915000532937</v>
      </c>
      <c r="O25" s="91">
        <f>L25/'סכום נכסי הקרן'!$C$42</f>
        <v>2.2928030129683872E-3</v>
      </c>
    </row>
    <row r="26" spans="2:15">
      <c r="B26" s="92"/>
      <c r="C26" s="87"/>
      <c r="D26" s="87"/>
      <c r="E26" s="87"/>
      <c r="F26" s="87"/>
      <c r="G26" s="87"/>
      <c r="H26" s="87"/>
      <c r="I26" s="87"/>
      <c r="J26" s="90"/>
      <c r="K26" s="102"/>
      <c r="L26" s="87"/>
      <c r="M26" s="87"/>
      <c r="N26" s="91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11" t="s">
        <v>222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11" t="s">
        <v>112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11" t="s">
        <v>205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111" t="s">
        <v>213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5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2.1406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9455</v>
      </c>
    </row>
    <row r="6" spans="2:12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94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50</v>
      </c>
      <c r="C11" s="87"/>
      <c r="D11" s="88"/>
      <c r="E11" s="88"/>
      <c r="F11" s="88"/>
      <c r="G11" s="90"/>
      <c r="H11" s="102"/>
      <c r="I11" s="90">
        <v>0.53087604500000007</v>
      </c>
      <c r="J11" s="91"/>
      <c r="K11" s="91">
        <f>IFERROR(I11/$I$11,0)</f>
        <v>1</v>
      </c>
      <c r="L11" s="91">
        <f>I11/'סכום נכסי הקרן'!$C$42</f>
        <v>4.1352606457284605E-6</v>
      </c>
    </row>
    <row r="12" spans="2:12" s="4" customFormat="1" ht="18" customHeight="1">
      <c r="B12" s="108" t="s">
        <v>26</v>
      </c>
      <c r="C12" s="87"/>
      <c r="D12" s="88"/>
      <c r="E12" s="88"/>
      <c r="F12" s="88"/>
      <c r="G12" s="90"/>
      <c r="H12" s="102"/>
      <c r="I12" s="90">
        <v>0.39262848700000014</v>
      </c>
      <c r="J12" s="91"/>
      <c r="K12" s="91">
        <f t="shared" ref="K12:K20" si="0">IFERROR(I12/$I$11,0)</f>
        <v>0.73958599318603668</v>
      </c>
      <c r="L12" s="91">
        <f>I12/'סכום נכסי הקרן'!$C$42</f>
        <v>3.058380851754215E-6</v>
      </c>
    </row>
    <row r="13" spans="2:12">
      <c r="B13" s="85" t="s">
        <v>1949</v>
      </c>
      <c r="C13" s="80"/>
      <c r="D13" s="81"/>
      <c r="E13" s="81"/>
      <c r="F13" s="81"/>
      <c r="G13" s="83"/>
      <c r="H13" s="100"/>
      <c r="I13" s="83">
        <v>0.39262848700000014</v>
      </c>
      <c r="J13" s="84"/>
      <c r="K13" s="84">
        <f t="shared" si="0"/>
        <v>0.73958599318603668</v>
      </c>
      <c r="L13" s="84">
        <f>I13/'סכום נכסי הקרן'!$C$42</f>
        <v>3.058380851754215E-6</v>
      </c>
    </row>
    <row r="14" spans="2:12">
      <c r="B14" s="86" t="s">
        <v>1950</v>
      </c>
      <c r="C14" s="87" t="s">
        <v>1951</v>
      </c>
      <c r="D14" s="88" t="s">
        <v>120</v>
      </c>
      <c r="E14" s="88" t="s">
        <v>330</v>
      </c>
      <c r="F14" s="88" t="s">
        <v>133</v>
      </c>
      <c r="G14" s="90">
        <v>3589.2267420000003</v>
      </c>
      <c r="H14" s="102">
        <v>8.1999999999999993</v>
      </c>
      <c r="I14" s="90">
        <v>0.29431659300000007</v>
      </c>
      <c r="J14" s="91">
        <v>4.1103773795795061E-5</v>
      </c>
      <c r="K14" s="91">
        <f t="shared" si="0"/>
        <v>0.55439795366920352</v>
      </c>
      <c r="L14" s="91">
        <f>I14/'סכום נכסי הקרן'!$C$42</f>
        <v>2.2925800398806479E-6</v>
      </c>
    </row>
    <row r="15" spans="2:12">
      <c r="B15" s="86" t="s">
        <v>1952</v>
      </c>
      <c r="C15" s="87" t="s">
        <v>1953</v>
      </c>
      <c r="D15" s="88" t="s">
        <v>120</v>
      </c>
      <c r="E15" s="88" t="s">
        <v>157</v>
      </c>
      <c r="F15" s="88" t="s">
        <v>133</v>
      </c>
      <c r="G15" s="90">
        <v>963.84210000000007</v>
      </c>
      <c r="H15" s="102">
        <v>10.199999999999999</v>
      </c>
      <c r="I15" s="90">
        <v>9.8311894000000011E-2</v>
      </c>
      <c r="J15" s="91">
        <v>6.427607415313069E-5</v>
      </c>
      <c r="K15" s="91">
        <f t="shared" si="0"/>
        <v>0.18518803951683296</v>
      </c>
      <c r="L15" s="91">
        <f>I15/'סכום נכסי הקרן'!$C$42</f>
        <v>7.6580081187356638E-7</v>
      </c>
    </row>
    <row r="16" spans="2:12">
      <c r="B16" s="92"/>
      <c r="C16" s="87"/>
      <c r="D16" s="87"/>
      <c r="E16" s="87"/>
      <c r="F16" s="87"/>
      <c r="G16" s="90"/>
      <c r="H16" s="102"/>
      <c r="I16" s="87"/>
      <c r="J16" s="87"/>
      <c r="K16" s="91"/>
      <c r="L16" s="87"/>
    </row>
    <row r="17" spans="2:12">
      <c r="B17" s="108" t="s">
        <v>41</v>
      </c>
      <c r="C17" s="87"/>
      <c r="D17" s="88"/>
      <c r="E17" s="88"/>
      <c r="F17" s="88"/>
      <c r="G17" s="90"/>
      <c r="H17" s="102"/>
      <c r="I17" s="90">
        <v>0.13824755800000002</v>
      </c>
      <c r="J17" s="91"/>
      <c r="K17" s="91">
        <f t="shared" si="0"/>
        <v>0.26041400681396354</v>
      </c>
      <c r="L17" s="91">
        <f>I17/'סכום נכסי הקרן'!$C$42</f>
        <v>1.0768797939742466E-6</v>
      </c>
    </row>
    <row r="18" spans="2:12">
      <c r="B18" s="85" t="s">
        <v>1954</v>
      </c>
      <c r="C18" s="80"/>
      <c r="D18" s="81"/>
      <c r="E18" s="81"/>
      <c r="F18" s="81"/>
      <c r="G18" s="83"/>
      <c r="H18" s="100"/>
      <c r="I18" s="83">
        <v>0.13824755800000002</v>
      </c>
      <c r="J18" s="84"/>
      <c r="K18" s="84">
        <f t="shared" si="0"/>
        <v>0.26041400681396354</v>
      </c>
      <c r="L18" s="84">
        <f>I18/'סכום נכסי הקרן'!$C$42</f>
        <v>1.0768797939742466E-6</v>
      </c>
    </row>
    <row r="19" spans="2:12">
      <c r="B19" s="86" t="s">
        <v>1955</v>
      </c>
      <c r="C19" s="87" t="s">
        <v>1956</v>
      </c>
      <c r="D19" s="88" t="s">
        <v>1614</v>
      </c>
      <c r="E19" s="88" t="s">
        <v>977</v>
      </c>
      <c r="F19" s="88" t="s">
        <v>132</v>
      </c>
      <c r="G19" s="90">
        <v>145.48560000000003</v>
      </c>
      <c r="H19" s="102">
        <v>23</v>
      </c>
      <c r="I19" s="90">
        <v>0.12795749500000003</v>
      </c>
      <c r="J19" s="91">
        <v>4.3558562874251508E-6</v>
      </c>
      <c r="K19" s="91">
        <f t="shared" si="0"/>
        <v>0.24103083234806727</v>
      </c>
      <c r="L19" s="91">
        <f>I19/'סכום נכסי הקרן'!$C$42</f>
        <v>9.9672531541613707E-7</v>
      </c>
    </row>
    <row r="20" spans="2:12">
      <c r="B20" s="86" t="s">
        <v>1957</v>
      </c>
      <c r="C20" s="87" t="s">
        <v>1958</v>
      </c>
      <c r="D20" s="88" t="s">
        <v>1636</v>
      </c>
      <c r="E20" s="88" t="s">
        <v>1044</v>
      </c>
      <c r="F20" s="88" t="s">
        <v>132</v>
      </c>
      <c r="G20" s="90">
        <v>38.441660000000006</v>
      </c>
      <c r="H20" s="102">
        <v>7</v>
      </c>
      <c r="I20" s="90">
        <v>1.0290063000000002E-2</v>
      </c>
      <c r="J20" s="91">
        <v>1.5194332015810278E-6</v>
      </c>
      <c r="K20" s="91">
        <f t="shared" si="0"/>
        <v>1.9383174465896272E-2</v>
      </c>
      <c r="L20" s="91">
        <f>I20/'סכום נכסי הקרן'!$C$42</f>
        <v>8.015447855810963E-8</v>
      </c>
    </row>
    <row r="21" spans="2:12">
      <c r="B21" s="92"/>
      <c r="C21" s="87"/>
      <c r="D21" s="87"/>
      <c r="E21" s="87"/>
      <c r="F21" s="87"/>
      <c r="G21" s="90"/>
      <c r="H21" s="102"/>
      <c r="I21" s="87"/>
      <c r="J21" s="87"/>
      <c r="K21" s="91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1" t="s">
        <v>222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1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1" t="s">
        <v>205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1" t="s">
        <v>213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