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01BCE9AE-06DA-4E88-A63A-C86EF55A9670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'!$B$7:$K$607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מניות'!$B$8:$M$199</definedName>
    <definedName name="_xlnm._FilterDatabase" localSheetId="16" hidden="1">'לא סחיר - קרנות השקעה'!$B$10:$K$64</definedName>
    <definedName name="_xlnm._FilterDatabase" localSheetId="1" hidden="1">מזומנים!$B$7:$L$201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'!$B$6:$K$13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88" l="1"/>
  <c r="H12" i="73"/>
  <c r="H11" i="73" l="1"/>
  <c r="C28" i="88" s="1"/>
  <c r="I11" i="81"/>
  <c r="I10" i="81" s="1"/>
  <c r="J10" i="81" s="1"/>
  <c r="J12" i="81" l="1"/>
  <c r="J11" i="81"/>
  <c r="C23" i="88"/>
  <c r="L189" i="62"/>
  <c r="L118" i="62"/>
  <c r="L49" i="62"/>
  <c r="C37" i="88"/>
  <c r="L220" i="62"/>
  <c r="L188" i="62" l="1"/>
  <c r="L13" i="62"/>
  <c r="J290" i="76"/>
  <c r="J289" i="76"/>
  <c r="J288" i="76"/>
  <c r="J287" i="76"/>
  <c r="J286" i="76"/>
  <c r="J285" i="76"/>
  <c r="J284" i="76"/>
  <c r="J283" i="76"/>
  <c r="J282" i="76"/>
  <c r="J281" i="76"/>
  <c r="J280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9" i="75"/>
  <c r="K18" i="75"/>
  <c r="K17" i="75"/>
  <c r="K16" i="75"/>
  <c r="K15" i="75"/>
  <c r="K14" i="75"/>
  <c r="K13" i="75"/>
  <c r="K12" i="75"/>
  <c r="K11" i="75"/>
  <c r="K14" i="74"/>
  <c r="K13" i="74"/>
  <c r="K12" i="74"/>
  <c r="K11" i="74"/>
  <c r="J51" i="73"/>
  <c r="J50" i="73"/>
  <c r="J49" i="73"/>
  <c r="J48" i="73"/>
  <c r="J47" i="73"/>
  <c r="J46" i="73"/>
  <c r="J45" i="73"/>
  <c r="J43" i="73"/>
  <c r="J42" i="73"/>
  <c r="J41" i="73"/>
  <c r="J40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5" i="73"/>
  <c r="J24" i="73"/>
  <c r="J23" i="73"/>
  <c r="J22" i="73"/>
  <c r="J21" i="73"/>
  <c r="J19" i="73"/>
  <c r="J18" i="73"/>
  <c r="J16" i="73"/>
  <c r="J15" i="73"/>
  <c r="J14" i="73"/>
  <c r="J13" i="73"/>
  <c r="J12" i="73"/>
  <c r="J11" i="73"/>
  <c r="L18" i="72"/>
  <c r="L17" i="72"/>
  <c r="L16" i="72"/>
  <c r="L15" i="72"/>
  <c r="L14" i="72"/>
  <c r="L13" i="72"/>
  <c r="L12" i="72"/>
  <c r="L11" i="72"/>
  <c r="J16" i="67"/>
  <c r="J15" i="67"/>
  <c r="J14" i="67"/>
  <c r="J13" i="67"/>
  <c r="J12" i="67"/>
  <c r="J11" i="67"/>
  <c r="K23" i="66"/>
  <c r="K22" i="66"/>
  <c r="K21" i="66"/>
  <c r="K20" i="66"/>
  <c r="K19" i="66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16" i="64"/>
  <c r="N15" i="64"/>
  <c r="N14" i="64"/>
  <c r="N13" i="64"/>
  <c r="N12" i="64"/>
  <c r="N11" i="64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25" i="59"/>
  <c r="Q24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0" i="58"/>
  <c r="J47" i="58"/>
  <c r="J46" i="58" l="1"/>
  <c r="J11" i="58"/>
  <c r="L12" i="62"/>
  <c r="C17" i="88"/>
  <c r="J10" i="58" l="1"/>
  <c r="K20" i="58" s="1"/>
  <c r="L11" i="62"/>
  <c r="N12" i="62" s="1"/>
  <c r="K49" i="58" l="1"/>
  <c r="K15" i="58"/>
  <c r="K46" i="58"/>
  <c r="K12" i="58"/>
  <c r="K26" i="58"/>
  <c r="K44" i="58"/>
  <c r="K25" i="58"/>
  <c r="K48" i="58"/>
  <c r="K41" i="58"/>
  <c r="K18" i="58"/>
  <c r="K42" i="58"/>
  <c r="K37" i="58"/>
  <c r="K22" i="58"/>
  <c r="K30" i="58"/>
  <c r="K16" i="58"/>
  <c r="K23" i="58"/>
  <c r="K47" i="58"/>
  <c r="K40" i="58"/>
  <c r="K11" i="58"/>
  <c r="K27" i="58"/>
  <c r="K43" i="58"/>
  <c r="K29" i="58"/>
  <c r="K21" i="58"/>
  <c r="K36" i="58"/>
  <c r="K28" i="58"/>
  <c r="K50" i="58"/>
  <c r="K32" i="58"/>
  <c r="K24" i="58"/>
  <c r="K10" i="58"/>
  <c r="K31" i="58"/>
  <c r="K14" i="58"/>
  <c r="K35" i="58"/>
  <c r="K33" i="58"/>
  <c r="K39" i="58"/>
  <c r="K13" i="58"/>
  <c r="K34" i="58"/>
  <c r="K17" i="58"/>
  <c r="K38" i="58"/>
  <c r="C11" i="88"/>
  <c r="N267" i="62"/>
  <c r="N263" i="62"/>
  <c r="N260" i="62"/>
  <c r="N257" i="62"/>
  <c r="N253" i="62"/>
  <c r="N250" i="62"/>
  <c r="N247" i="62"/>
  <c r="N244" i="62"/>
  <c r="N240" i="62"/>
  <c r="N237" i="62"/>
  <c r="N234" i="62"/>
  <c r="N231" i="62"/>
  <c r="N228" i="62"/>
  <c r="N225" i="62"/>
  <c r="N222" i="62"/>
  <c r="N218" i="62"/>
  <c r="N216" i="62"/>
  <c r="N213" i="62"/>
  <c r="N210" i="62"/>
  <c r="N207" i="62"/>
  <c r="N205" i="62"/>
  <c r="N202" i="62"/>
  <c r="N199" i="62"/>
  <c r="N196" i="62"/>
  <c r="N194" i="62"/>
  <c r="N191" i="62"/>
  <c r="N188" i="62"/>
  <c r="N184" i="62"/>
  <c r="N181" i="62"/>
  <c r="N178" i="62"/>
  <c r="N175" i="62"/>
  <c r="N172" i="62"/>
  <c r="N169" i="62"/>
  <c r="N166" i="62"/>
  <c r="N163" i="62"/>
  <c r="N160" i="62"/>
  <c r="N157" i="62"/>
  <c r="N154" i="62"/>
  <c r="N151" i="62"/>
  <c r="N148" i="62"/>
  <c r="N145" i="62"/>
  <c r="N142" i="62"/>
  <c r="N139" i="62"/>
  <c r="N136" i="62"/>
  <c r="N133" i="62"/>
  <c r="N130" i="62"/>
  <c r="N127" i="62"/>
  <c r="N124" i="62"/>
  <c r="N121" i="62"/>
  <c r="N118" i="62"/>
  <c r="N114" i="62"/>
  <c r="N111" i="62"/>
  <c r="N108" i="62"/>
  <c r="N105" i="62"/>
  <c r="N102" i="62"/>
  <c r="N99" i="62"/>
  <c r="N96" i="62"/>
  <c r="N93" i="62"/>
  <c r="N90" i="62"/>
  <c r="N87" i="62"/>
  <c r="N84" i="62"/>
  <c r="N81" i="62"/>
  <c r="N78" i="62"/>
  <c r="N75" i="62"/>
  <c r="N72" i="62"/>
  <c r="N69" i="62"/>
  <c r="N66" i="62"/>
  <c r="N63" i="62"/>
  <c r="N60" i="62"/>
  <c r="N57" i="62"/>
  <c r="N54" i="62"/>
  <c r="N51" i="62"/>
  <c r="N47" i="62"/>
  <c r="N44" i="62"/>
  <c r="N41" i="62"/>
  <c r="N38" i="62"/>
  <c r="N35" i="62"/>
  <c r="N32" i="62"/>
  <c r="N29" i="62"/>
  <c r="N26" i="62"/>
  <c r="N23" i="62"/>
  <c r="N20" i="62"/>
  <c r="N17" i="62"/>
  <c r="N14" i="62"/>
  <c r="N265" i="62"/>
  <c r="N262" i="62"/>
  <c r="N259" i="62"/>
  <c r="N256" i="62"/>
  <c r="N252" i="62"/>
  <c r="N249" i="62"/>
  <c r="N246" i="62"/>
  <c r="N243" i="62"/>
  <c r="N239" i="62"/>
  <c r="N236" i="62"/>
  <c r="N233" i="62"/>
  <c r="N230" i="62"/>
  <c r="N227" i="62"/>
  <c r="N224" i="62"/>
  <c r="N221" i="62"/>
  <c r="N217" i="62"/>
  <c r="N215" i="62"/>
  <c r="N212" i="62"/>
  <c r="N209" i="62"/>
  <c r="N255" i="62"/>
  <c r="N204" i="62"/>
  <c r="N201" i="62"/>
  <c r="N198" i="62"/>
  <c r="N242" i="62"/>
  <c r="N193" i="62"/>
  <c r="N190" i="62"/>
  <c r="N186" i="62"/>
  <c r="N183" i="62"/>
  <c r="N180" i="62"/>
  <c r="N177" i="62"/>
  <c r="N174" i="62"/>
  <c r="N171" i="62"/>
  <c r="N168" i="62"/>
  <c r="N165" i="62"/>
  <c r="N162" i="62"/>
  <c r="N159" i="62"/>
  <c r="N156" i="62"/>
  <c r="N153" i="62"/>
  <c r="N150" i="62"/>
  <c r="N147" i="62"/>
  <c r="N144" i="62"/>
  <c r="N141" i="62"/>
  <c r="N138" i="62"/>
  <c r="N135" i="62"/>
  <c r="N132" i="62"/>
  <c r="N129" i="62"/>
  <c r="N126" i="62"/>
  <c r="N123" i="62"/>
  <c r="N120" i="62"/>
  <c r="N116" i="62"/>
  <c r="N113" i="62"/>
  <c r="N110" i="62"/>
  <c r="N107" i="62"/>
  <c r="N104" i="62"/>
  <c r="N101" i="62"/>
  <c r="N98" i="62"/>
  <c r="N95" i="62"/>
  <c r="N92" i="62"/>
  <c r="N89" i="62"/>
  <c r="N86" i="62"/>
  <c r="N83" i="62"/>
  <c r="N80" i="62"/>
  <c r="N77" i="62"/>
  <c r="N74" i="62"/>
  <c r="N71" i="62"/>
  <c r="N68" i="62"/>
  <c r="N65" i="62"/>
  <c r="N62" i="62"/>
  <c r="N59" i="62"/>
  <c r="N56" i="62"/>
  <c r="N53" i="62"/>
  <c r="N50" i="62"/>
  <c r="N46" i="62"/>
  <c r="N43" i="62"/>
  <c r="N40" i="62"/>
  <c r="N37" i="62"/>
  <c r="N34" i="62"/>
  <c r="N31" i="62"/>
  <c r="N28" i="62"/>
  <c r="N25" i="62"/>
  <c r="N22" i="62"/>
  <c r="N19" i="62"/>
  <c r="N16" i="62"/>
  <c r="N264" i="62"/>
  <c r="N254" i="62"/>
  <c r="N245" i="62"/>
  <c r="N235" i="62"/>
  <c r="N226" i="62"/>
  <c r="N266" i="62"/>
  <c r="N208" i="62"/>
  <c r="N200" i="62"/>
  <c r="N192" i="62"/>
  <c r="N182" i="62"/>
  <c r="N173" i="62"/>
  <c r="N164" i="62"/>
  <c r="N155" i="62"/>
  <c r="N146" i="62"/>
  <c r="N137" i="62"/>
  <c r="N128" i="62"/>
  <c r="N119" i="62"/>
  <c r="N109" i="62"/>
  <c r="N100" i="62"/>
  <c r="N91" i="62"/>
  <c r="N82" i="62"/>
  <c r="N73" i="62"/>
  <c r="N64" i="62"/>
  <c r="N55" i="62"/>
  <c r="N45" i="62"/>
  <c r="N36" i="62"/>
  <c r="N27" i="62"/>
  <c r="N18" i="62"/>
  <c r="N268" i="62"/>
  <c r="N248" i="62"/>
  <c r="N229" i="62"/>
  <c r="N211" i="62"/>
  <c r="N203" i="62"/>
  <c r="N195" i="62"/>
  <c r="N185" i="62"/>
  <c r="N176" i="62"/>
  <c r="N167" i="62"/>
  <c r="N149" i="62"/>
  <c r="N140" i="62"/>
  <c r="N94" i="62"/>
  <c r="N58" i="62"/>
  <c r="N49" i="62"/>
  <c r="N30" i="62"/>
  <c r="N258" i="62"/>
  <c r="N238" i="62"/>
  <c r="N220" i="62"/>
  <c r="N158" i="62"/>
  <c r="N131" i="62"/>
  <c r="N122" i="62"/>
  <c r="N112" i="62"/>
  <c r="N103" i="62"/>
  <c r="N85" i="62"/>
  <c r="N76" i="62"/>
  <c r="N67" i="62"/>
  <c r="N39" i="62"/>
  <c r="N21" i="62"/>
  <c r="N261" i="62"/>
  <c r="N251" i="62"/>
  <c r="N241" i="62"/>
  <c r="N232" i="62"/>
  <c r="N223" i="62"/>
  <c r="N214" i="62"/>
  <c r="N206" i="62"/>
  <c r="N197" i="62"/>
  <c r="N189" i="62"/>
  <c r="N179" i="62"/>
  <c r="N170" i="62"/>
  <c r="N161" i="62"/>
  <c r="N152" i="62"/>
  <c r="N143" i="62"/>
  <c r="N134" i="62"/>
  <c r="N125" i="62"/>
  <c r="N115" i="62"/>
  <c r="N106" i="62"/>
  <c r="N97" i="62"/>
  <c r="N88" i="62"/>
  <c r="N79" i="62"/>
  <c r="N70" i="62"/>
  <c r="N61" i="62"/>
  <c r="N52" i="62"/>
  <c r="N42" i="62"/>
  <c r="N33" i="62"/>
  <c r="N24" i="62"/>
  <c r="N15" i="62"/>
  <c r="N11" i="62"/>
  <c r="C16" i="88"/>
  <c r="N13" i="62"/>
  <c r="C12" i="88" l="1"/>
  <c r="C10" i="88" s="1"/>
  <c r="C42" i="88" s="1"/>
  <c r="D16" i="88" s="1"/>
  <c r="K40" i="73" l="1"/>
  <c r="K12" i="81"/>
  <c r="K11" i="81"/>
  <c r="K10" i="81"/>
  <c r="K288" i="76"/>
  <c r="K285" i="76"/>
  <c r="K282" i="76"/>
  <c r="K278" i="76"/>
  <c r="K275" i="76"/>
  <c r="K272" i="76"/>
  <c r="K269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6" i="73"/>
  <c r="K33" i="73"/>
  <c r="K30" i="73"/>
  <c r="K27" i="73"/>
  <c r="K23" i="73"/>
  <c r="K19" i="73"/>
  <c r="K15" i="73"/>
  <c r="K12" i="73"/>
  <c r="M17" i="72"/>
  <c r="M14" i="72"/>
  <c r="M11" i="72"/>
  <c r="K14" i="67"/>
  <c r="K11" i="67"/>
  <c r="L21" i="66"/>
  <c r="L17" i="66"/>
  <c r="L14" i="66"/>
  <c r="L11" i="66"/>
  <c r="L18" i="65"/>
  <c r="K284" i="76"/>
  <c r="K276" i="76"/>
  <c r="K265" i="76"/>
  <c r="K258" i="76"/>
  <c r="K247" i="76"/>
  <c r="K240" i="76"/>
  <c r="K229" i="76"/>
  <c r="K221" i="76"/>
  <c r="K210" i="76"/>
  <c r="K203" i="76"/>
  <c r="K192" i="76"/>
  <c r="K185" i="76"/>
  <c r="K174" i="76"/>
  <c r="K167" i="76"/>
  <c r="K156" i="76"/>
  <c r="K149" i="76"/>
  <c r="K138" i="76"/>
  <c r="K131" i="76"/>
  <c r="K120" i="76"/>
  <c r="K113" i="76"/>
  <c r="K102" i="76"/>
  <c r="K95" i="76"/>
  <c r="K84" i="76"/>
  <c r="K77" i="76"/>
  <c r="K66" i="76"/>
  <c r="K59" i="76"/>
  <c r="K48" i="76"/>
  <c r="K41" i="76"/>
  <c r="K34" i="76"/>
  <c r="K31" i="76"/>
  <c r="K28" i="76"/>
  <c r="K25" i="76"/>
  <c r="K21" i="76"/>
  <c r="K18" i="76"/>
  <c r="K15" i="76"/>
  <c r="K12" i="76"/>
  <c r="L18" i="75"/>
  <c r="L15" i="75"/>
  <c r="L12" i="75"/>
  <c r="L13" i="74"/>
  <c r="K51" i="73"/>
  <c r="K48" i="73"/>
  <c r="K45" i="73"/>
  <c r="K41" i="73"/>
  <c r="K29" i="73"/>
  <c r="K21" i="73"/>
  <c r="M16" i="72"/>
  <c r="K15" i="67"/>
  <c r="L16" i="66"/>
  <c r="L19" i="65"/>
  <c r="O262" i="62"/>
  <c r="O256" i="62"/>
  <c r="O249" i="62"/>
  <c r="O243" i="62"/>
  <c r="O236" i="62"/>
  <c r="O230" i="62"/>
  <c r="O224" i="62"/>
  <c r="O217" i="62"/>
  <c r="O212" i="62"/>
  <c r="O255" i="62"/>
  <c r="O201" i="62"/>
  <c r="O242" i="62"/>
  <c r="O190" i="62"/>
  <c r="O182" i="62"/>
  <c r="O176" i="62"/>
  <c r="O170" i="62"/>
  <c r="O164" i="62"/>
  <c r="O158" i="62"/>
  <c r="O152" i="62"/>
  <c r="O146" i="62"/>
  <c r="O140" i="62"/>
  <c r="O134" i="62"/>
  <c r="O128" i="62"/>
  <c r="O122" i="62"/>
  <c r="O115" i="62"/>
  <c r="O109" i="62"/>
  <c r="O103" i="62"/>
  <c r="O97" i="62"/>
  <c r="O91" i="62"/>
  <c r="K287" i="76"/>
  <c r="K280" i="76"/>
  <c r="K268" i="76"/>
  <c r="K261" i="76"/>
  <c r="K250" i="76"/>
  <c r="K243" i="76"/>
  <c r="K232" i="76"/>
  <c r="K225" i="76"/>
  <c r="K213" i="76"/>
  <c r="K206" i="76"/>
  <c r="K195" i="76"/>
  <c r="K188" i="76"/>
  <c r="K177" i="76"/>
  <c r="K170" i="76"/>
  <c r="K159" i="76"/>
  <c r="K152" i="76"/>
  <c r="K141" i="76"/>
  <c r="K134" i="76"/>
  <c r="K123" i="76"/>
  <c r="K116" i="76"/>
  <c r="K105" i="76"/>
  <c r="K98" i="76"/>
  <c r="K87" i="76"/>
  <c r="K80" i="76"/>
  <c r="K69" i="76"/>
  <c r="K62" i="76"/>
  <c r="K51" i="76"/>
  <c r="K44" i="76"/>
  <c r="K32" i="73"/>
  <c r="K24" i="73"/>
  <c r="K11" i="73"/>
  <c r="M12" i="72"/>
  <c r="L20" i="66"/>
  <c r="L12" i="66"/>
  <c r="L14" i="65"/>
  <c r="L11" i="65"/>
  <c r="O14" i="64"/>
  <c r="O11" i="64"/>
  <c r="N65" i="63"/>
  <c r="N62" i="63"/>
  <c r="N59" i="63"/>
  <c r="N56" i="63"/>
  <c r="N53" i="63"/>
  <c r="N50" i="63"/>
  <c r="N47" i="63"/>
  <c r="N44" i="63"/>
  <c r="N41" i="63"/>
  <c r="N38" i="63"/>
  <c r="N35" i="63"/>
  <c r="N32" i="63"/>
  <c r="N29" i="63"/>
  <c r="N25" i="63"/>
  <c r="N22" i="63"/>
  <c r="N19" i="63"/>
  <c r="N16" i="63"/>
  <c r="N13" i="63"/>
  <c r="O268" i="62"/>
  <c r="O261" i="62"/>
  <c r="O254" i="62"/>
  <c r="O248" i="62"/>
  <c r="O241" i="62"/>
  <c r="O235" i="62"/>
  <c r="O229" i="62"/>
  <c r="O223" i="62"/>
  <c r="O266" i="62"/>
  <c r="O211" i="62"/>
  <c r="O206" i="62"/>
  <c r="O200" i="62"/>
  <c r="O195" i="62"/>
  <c r="O189" i="62"/>
  <c r="O181" i="62"/>
  <c r="O175" i="62"/>
  <c r="O169" i="62"/>
  <c r="O163" i="62"/>
  <c r="O157" i="62"/>
  <c r="O151" i="62"/>
  <c r="O145" i="62"/>
  <c r="O139" i="62"/>
  <c r="O133" i="62"/>
  <c r="O127" i="62"/>
  <c r="O121" i="62"/>
  <c r="O114" i="62"/>
  <c r="O108" i="62"/>
  <c r="O102" i="62"/>
  <c r="O96" i="62"/>
  <c r="K283" i="76"/>
  <c r="K270" i="76"/>
  <c r="K253" i="76"/>
  <c r="K249" i="76"/>
  <c r="K228" i="76"/>
  <c r="K215" i="76"/>
  <c r="K277" i="76"/>
  <c r="K273" i="76"/>
  <c r="K256" i="76"/>
  <c r="K244" i="76"/>
  <c r="K222" i="76"/>
  <c r="K218" i="76"/>
  <c r="K201" i="76"/>
  <c r="K189" i="76"/>
  <c r="K168" i="76"/>
  <c r="K164" i="76"/>
  <c r="K147" i="76"/>
  <c r="K135" i="76"/>
  <c r="K114" i="76"/>
  <c r="K110" i="76"/>
  <c r="K93" i="76"/>
  <c r="K81" i="76"/>
  <c r="K60" i="76"/>
  <c r="K56" i="76"/>
  <c r="K39" i="76"/>
  <c r="K32" i="76"/>
  <c r="K20" i="76"/>
  <c r="K13" i="76"/>
  <c r="L11" i="75"/>
  <c r="K49" i="73"/>
  <c r="K22" i="73"/>
  <c r="K16" i="73"/>
  <c r="K13" i="67"/>
  <c r="L13" i="66"/>
  <c r="O16" i="64"/>
  <c r="N66" i="63"/>
  <c r="N55" i="63"/>
  <c r="N48" i="63"/>
  <c r="N37" i="63"/>
  <c r="N30" i="63"/>
  <c r="N18" i="63"/>
  <c r="N11" i="63"/>
  <c r="O260" i="62"/>
  <c r="O251" i="62"/>
  <c r="O240" i="62"/>
  <c r="O232" i="62"/>
  <c r="O222" i="62"/>
  <c r="O214" i="62"/>
  <c r="O205" i="62"/>
  <c r="O197" i="62"/>
  <c r="O186" i="62"/>
  <c r="O178" i="62"/>
  <c r="O168" i="62"/>
  <c r="O160" i="62"/>
  <c r="O150" i="62"/>
  <c r="O142" i="62"/>
  <c r="O132" i="62"/>
  <c r="O124" i="62"/>
  <c r="O113" i="62"/>
  <c r="O105" i="62"/>
  <c r="O95" i="62"/>
  <c r="O88" i="62"/>
  <c r="O82" i="62"/>
  <c r="O76" i="62"/>
  <c r="O70" i="62"/>
  <c r="O64" i="62"/>
  <c r="O58" i="62"/>
  <c r="O52" i="62"/>
  <c r="O45" i="62"/>
  <c r="O39" i="62"/>
  <c r="O33" i="62"/>
  <c r="O27" i="62"/>
  <c r="O21" i="62"/>
  <c r="O15" i="62"/>
  <c r="R22" i="59"/>
  <c r="R19" i="59"/>
  <c r="R16" i="59"/>
  <c r="R13" i="59"/>
  <c r="L50" i="58"/>
  <c r="L41" i="58"/>
  <c r="L35" i="58"/>
  <c r="L29" i="58"/>
  <c r="L23" i="58"/>
  <c r="L15" i="58"/>
  <c r="K290" i="76"/>
  <c r="K286" i="76"/>
  <c r="K264" i="76"/>
  <c r="K252" i="76"/>
  <c r="K235" i="76"/>
  <c r="K231" i="76"/>
  <c r="K209" i="76"/>
  <c r="K197" i="76"/>
  <c r="K180" i="76"/>
  <c r="K176" i="76"/>
  <c r="K155" i="76"/>
  <c r="K143" i="76"/>
  <c r="K126" i="76"/>
  <c r="K122" i="76"/>
  <c r="K101" i="76"/>
  <c r="K89" i="76"/>
  <c r="K72" i="76"/>
  <c r="K68" i="76"/>
  <c r="K47" i="76"/>
  <c r="K35" i="76"/>
  <c r="K24" i="76"/>
  <c r="K16" i="76"/>
  <c r="L14" i="75"/>
  <c r="L11" i="74"/>
  <c r="K35" i="73"/>
  <c r="K31" i="73"/>
  <c r="M15" i="72"/>
  <c r="L22" i="66"/>
  <c r="L13" i="65"/>
  <c r="O12" i="64"/>
  <c r="N58" i="63"/>
  <c r="N51" i="63"/>
  <c r="N40" i="63"/>
  <c r="N33" i="63"/>
  <c r="N21" i="63"/>
  <c r="N14" i="63"/>
  <c r="O259" i="62"/>
  <c r="O250" i="62"/>
  <c r="O239" i="62"/>
  <c r="O231" i="62"/>
  <c r="O221" i="62"/>
  <c r="O213" i="62"/>
  <c r="O204" i="62"/>
  <c r="O196" i="62"/>
  <c r="O185" i="62"/>
  <c r="O177" i="62"/>
  <c r="O167" i="62"/>
  <c r="O159" i="62"/>
  <c r="O149" i="62"/>
  <c r="O141" i="62"/>
  <c r="O131" i="62"/>
  <c r="O123" i="62"/>
  <c r="O112" i="62"/>
  <c r="O104" i="62"/>
  <c r="O94" i="62"/>
  <c r="O87" i="62"/>
  <c r="O81" i="62"/>
  <c r="O75" i="62"/>
  <c r="O69" i="62"/>
  <c r="O63" i="62"/>
  <c r="O57" i="62"/>
  <c r="O51" i="62"/>
  <c r="O44" i="62"/>
  <c r="O38" i="62"/>
  <c r="O32" i="62"/>
  <c r="O26" i="62"/>
  <c r="O20" i="62"/>
  <c r="O14" i="62"/>
  <c r="L49" i="58"/>
  <c r="L40" i="58"/>
  <c r="L34" i="58"/>
  <c r="L28" i="58"/>
  <c r="L22" i="58"/>
  <c r="L14" i="58"/>
  <c r="K281" i="76"/>
  <c r="K259" i="76"/>
  <c r="K255" i="76"/>
  <c r="K238" i="76"/>
  <c r="K226" i="76"/>
  <c r="K204" i="76"/>
  <c r="K200" i="76"/>
  <c r="K183" i="76"/>
  <c r="K171" i="76"/>
  <c r="K150" i="76"/>
  <c r="K146" i="76"/>
  <c r="K129" i="76"/>
  <c r="K117" i="76"/>
  <c r="K96" i="76"/>
  <c r="K92" i="76"/>
  <c r="K75" i="76"/>
  <c r="K63" i="76"/>
  <c r="K42" i="76"/>
  <c r="K274" i="76"/>
  <c r="K216" i="76"/>
  <c r="K191" i="76"/>
  <c r="K186" i="76"/>
  <c r="K137" i="76"/>
  <c r="K132" i="76"/>
  <c r="K83" i="76"/>
  <c r="K78" i="76"/>
  <c r="K30" i="76"/>
  <c r="K17" i="76"/>
  <c r="K50" i="73"/>
  <c r="K46" i="73"/>
  <c r="K14" i="73"/>
  <c r="M18" i="72"/>
  <c r="M13" i="72"/>
  <c r="L23" i="66"/>
  <c r="N67" i="63"/>
  <c r="N63" i="63"/>
  <c r="N46" i="63"/>
  <c r="N34" i="63"/>
  <c r="N12" i="63"/>
  <c r="O263" i="62"/>
  <c r="O246" i="62"/>
  <c r="O233" i="62"/>
  <c r="O218" i="62"/>
  <c r="O207" i="62"/>
  <c r="O193" i="62"/>
  <c r="O179" i="62"/>
  <c r="O165" i="62"/>
  <c r="O153" i="62"/>
  <c r="O137" i="62"/>
  <c r="O125" i="62"/>
  <c r="O110" i="62"/>
  <c r="O98" i="62"/>
  <c r="O85" i="62"/>
  <c r="O77" i="62"/>
  <c r="O67" i="62"/>
  <c r="O59" i="62"/>
  <c r="O49" i="62"/>
  <c r="O40" i="62"/>
  <c r="O30" i="62"/>
  <c r="O22" i="62"/>
  <c r="R20" i="59"/>
  <c r="L44" i="58"/>
  <c r="L36" i="58"/>
  <c r="L26" i="58"/>
  <c r="L16" i="58"/>
  <c r="O119" i="62"/>
  <c r="O92" i="62"/>
  <c r="O73" i="62"/>
  <c r="O55" i="62"/>
  <c r="O36" i="62"/>
  <c r="O28" i="62"/>
  <c r="R15" i="59"/>
  <c r="L42" i="58"/>
  <c r="L32" i="58"/>
  <c r="L12" i="58"/>
  <c r="K289" i="76"/>
  <c r="L15" i="66"/>
  <c r="L15" i="65"/>
  <c r="N57" i="63"/>
  <c r="N36" i="63"/>
  <c r="O267" i="62"/>
  <c r="O238" i="62"/>
  <c r="O210" i="62"/>
  <c r="O172" i="62"/>
  <c r="O144" i="62"/>
  <c r="O130" i="62"/>
  <c r="O118" i="62"/>
  <c r="O90" i="62"/>
  <c r="O80" i="62"/>
  <c r="O62" i="62"/>
  <c r="O54" i="62"/>
  <c r="O35" i="62"/>
  <c r="R11" i="59"/>
  <c r="L39" i="58"/>
  <c r="L21" i="58"/>
  <c r="K271" i="76"/>
  <c r="K173" i="76"/>
  <c r="K119" i="76"/>
  <c r="K36" i="76"/>
  <c r="K14" i="76"/>
  <c r="K47" i="73"/>
  <c r="N64" i="63"/>
  <c r="N52" i="63"/>
  <c r="O252" i="62"/>
  <c r="O237" i="62"/>
  <c r="O209" i="62"/>
  <c r="O198" i="62"/>
  <c r="O171" i="62"/>
  <c r="O155" i="62"/>
  <c r="O129" i="62"/>
  <c r="O89" i="62"/>
  <c r="O71" i="62"/>
  <c r="O53" i="62"/>
  <c r="O34" i="62"/>
  <c r="O24" i="62"/>
  <c r="R21" i="59"/>
  <c r="L38" i="58"/>
  <c r="L18" i="58"/>
  <c r="K234" i="76"/>
  <c r="K212" i="76"/>
  <c r="K182" i="76"/>
  <c r="K162" i="76"/>
  <c r="K158" i="76"/>
  <c r="K128" i="76"/>
  <c r="K108" i="76"/>
  <c r="K99" i="76"/>
  <c r="K54" i="76"/>
  <c r="K45" i="76"/>
  <c r="K27" i="76"/>
  <c r="K37" i="73"/>
  <c r="O15" i="64"/>
  <c r="N43" i="63"/>
  <c r="N17" i="63"/>
  <c r="O247" i="62"/>
  <c r="O220" i="62"/>
  <c r="O194" i="62"/>
  <c r="O166" i="62"/>
  <c r="O138" i="62"/>
  <c r="O111" i="62"/>
  <c r="O99" i="62"/>
  <c r="O78" i="62"/>
  <c r="O50" i="62"/>
  <c r="O23" i="62"/>
  <c r="R17" i="59"/>
  <c r="L37" i="58"/>
  <c r="K237" i="76"/>
  <c r="K165" i="76"/>
  <c r="K161" i="76"/>
  <c r="K111" i="76"/>
  <c r="K107" i="76"/>
  <c r="K57" i="76"/>
  <c r="K53" i="76"/>
  <c r="K38" i="76"/>
  <c r="K26" i="76"/>
  <c r="L17" i="75"/>
  <c r="L13" i="75"/>
  <c r="K25" i="73"/>
  <c r="L17" i="65"/>
  <c r="L12" i="65"/>
  <c r="N54" i="63"/>
  <c r="N42" i="63"/>
  <c r="N24" i="63"/>
  <c r="N20" i="63"/>
  <c r="O258" i="62"/>
  <c r="O245" i="62"/>
  <c r="O228" i="62"/>
  <c r="O216" i="62"/>
  <c r="O203" i="62"/>
  <c r="O192" i="62"/>
  <c r="O174" i="62"/>
  <c r="O162" i="62"/>
  <c r="O148" i="62"/>
  <c r="O136" i="62"/>
  <c r="O120" i="62"/>
  <c r="O107" i="62"/>
  <c r="O93" i="62"/>
  <c r="O84" i="62"/>
  <c r="O74" i="62"/>
  <c r="O66" i="62"/>
  <c r="O56" i="62"/>
  <c r="O47" i="62"/>
  <c r="O37" i="62"/>
  <c r="O29" i="62"/>
  <c r="O19" i="62"/>
  <c r="R24" i="59"/>
  <c r="R12" i="59"/>
  <c r="L43" i="58"/>
  <c r="L33" i="58"/>
  <c r="L25" i="58"/>
  <c r="L13" i="58"/>
  <c r="K246" i="76"/>
  <c r="K241" i="76"/>
  <c r="K219" i="76"/>
  <c r="K194" i="76"/>
  <c r="K140" i="76"/>
  <c r="K86" i="76"/>
  <c r="K33" i="76"/>
  <c r="K29" i="76"/>
  <c r="K11" i="76"/>
  <c r="L12" i="74"/>
  <c r="K18" i="73"/>
  <c r="K13" i="73"/>
  <c r="O13" i="64"/>
  <c r="N49" i="63"/>
  <c r="N45" i="63"/>
  <c r="N28" i="63"/>
  <c r="N15" i="63"/>
  <c r="O257" i="62"/>
  <c r="O244" i="62"/>
  <c r="O227" i="62"/>
  <c r="O215" i="62"/>
  <c r="O202" i="62"/>
  <c r="O191" i="62"/>
  <c r="O173" i="62"/>
  <c r="O161" i="62"/>
  <c r="O147" i="62"/>
  <c r="O135" i="62"/>
  <c r="O106" i="62"/>
  <c r="O83" i="62"/>
  <c r="O65" i="62"/>
  <c r="O46" i="62"/>
  <c r="O18" i="62"/>
  <c r="L24" i="58"/>
  <c r="K267" i="76"/>
  <c r="K262" i="76"/>
  <c r="K198" i="76"/>
  <c r="K179" i="76"/>
  <c r="K144" i="76"/>
  <c r="K125" i="76"/>
  <c r="K90" i="76"/>
  <c r="K71" i="76"/>
  <c r="K19" i="76"/>
  <c r="L16" i="75"/>
  <c r="K43" i="73"/>
  <c r="K38" i="73"/>
  <c r="K34" i="73"/>
  <c r="K12" i="67"/>
  <c r="L20" i="65"/>
  <c r="N61" i="63"/>
  <c r="N23" i="63"/>
  <c r="O253" i="62"/>
  <c r="O226" i="62"/>
  <c r="O199" i="62"/>
  <c r="O184" i="62"/>
  <c r="O156" i="62"/>
  <c r="O101" i="62"/>
  <c r="O72" i="62"/>
  <c r="O43" i="62"/>
  <c r="O25" i="62"/>
  <c r="O17" i="62"/>
  <c r="R18" i="59"/>
  <c r="L31" i="58"/>
  <c r="K65" i="76"/>
  <c r="L19" i="75"/>
  <c r="K28" i="73"/>
  <c r="K16" i="67"/>
  <c r="N31" i="63"/>
  <c r="N26" i="63"/>
  <c r="O265" i="62"/>
  <c r="O225" i="62"/>
  <c r="O183" i="62"/>
  <c r="O143" i="62"/>
  <c r="O116" i="62"/>
  <c r="O100" i="62"/>
  <c r="O79" i="62"/>
  <c r="O61" i="62"/>
  <c r="O42" i="62"/>
  <c r="O16" i="62"/>
  <c r="R14" i="59"/>
  <c r="L30" i="58"/>
  <c r="K207" i="76"/>
  <c r="K153" i="76"/>
  <c r="K104" i="76"/>
  <c r="K74" i="76"/>
  <c r="K50" i="76"/>
  <c r="K22" i="76"/>
  <c r="L14" i="74"/>
  <c r="K42" i="73"/>
  <c r="L19" i="66"/>
  <c r="N60" i="63"/>
  <c r="N39" i="63"/>
  <c r="O264" i="62"/>
  <c r="O234" i="62"/>
  <c r="O208" i="62"/>
  <c r="O180" i="62"/>
  <c r="O154" i="62"/>
  <c r="O126" i="62"/>
  <c r="O86" i="62"/>
  <c r="O68" i="62"/>
  <c r="O60" i="62"/>
  <c r="O41" i="62"/>
  <c r="O31" i="62"/>
  <c r="R25" i="59"/>
  <c r="L48" i="58"/>
  <c r="L27" i="58"/>
  <c r="L17" i="58"/>
  <c r="L20" i="58"/>
  <c r="O13" i="62"/>
  <c r="D27" i="88"/>
  <c r="D13" i="88"/>
  <c r="O188" i="62"/>
  <c r="D23" i="88"/>
  <c r="L47" i="58"/>
  <c r="D31" i="88"/>
  <c r="D21" i="88"/>
  <c r="D30" i="88"/>
  <c r="D20" i="88"/>
  <c r="D29" i="88"/>
  <c r="D19" i="88"/>
  <c r="D28" i="88"/>
  <c r="D18" i="88"/>
  <c r="L11" i="58"/>
  <c r="L46" i="58"/>
  <c r="D17" i="88"/>
  <c r="O12" i="62"/>
  <c r="L10" i="58"/>
  <c r="O11" i="62"/>
  <c r="D11" i="88"/>
  <c r="D12" i="88"/>
  <c r="D10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30930]}"/>
    <s v="{[Medida].[Medida].&amp;[2]}"/>
    <s v="{[Keren].[Keren].[All]}"/>
    <s v="{[Cheshbon KM].[Hie Peilut].[Chevra].&amp;[386]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0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</valueMetadata>
</metadata>
</file>

<file path=xl/sharedStrings.xml><?xml version="1.0" encoding="utf-8"?>
<sst xmlns="http://schemas.openxmlformats.org/spreadsheetml/2006/main" count="4957" uniqueCount="1745">
  <si>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</si>
  <si>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</si>
  <si>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</si>
  <si>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</si>
  <si>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</si>
  <si>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</si>
  <si>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</si>
  <si>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</si>
  <si>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</si>
  <si>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</si>
  <si>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</si>
  <si>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</si>
  <si>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</si>
  <si>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</si>
  <si>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</si>
  <si>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</si>
  <si>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</si>
  <si>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</si>
  <si>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</si>
  <si>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</si>
  <si>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</si>
  <si>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</si>
  <si>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</si>
  <si>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</si>
  <si>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</si>
  <si>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</si>
  <si>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</si>
  <si>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</si>
  <si>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</si>
  <si>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</si>
  <si>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</si>
  <si>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</si>
  <si>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</si>
  <si>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</si>
  <si>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</si>
  <si>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</si>
  <si>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</si>
  <si>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</si>
  <si>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</si>
  <si>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</si>
  <si>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</si>
  <si>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</si>
  <si>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</si>
  <si>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</si>
  <si>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</si>
  <si>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</si>
  <si>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</si>
  <si>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</si>
  <si>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</si>
  <si>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</si>
  <si>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</si>
  <si>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</si>
  <si>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</si>
  <si>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</si>
  <si>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</si>
  <si>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</si>
  <si>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</si>
  <si>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</si>
  <si>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</si>
  <si>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</si>
  <si>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</si>
  <si>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</si>
  <si>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</si>
  <si>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</si>
  <si>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</si>
  <si>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</si>
  <si>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</si>
  <si>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</si>
  <si>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</si>
  <si>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</si>
  <si>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</si>
  <si>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</si>
  <si>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</si>
  <si>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</si>
  <si>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</si>
  <si>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</si>
  <si>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</si>
  <si>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</si>
  <si>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</si>
  <si>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</si>
  <si>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</si>
  <si>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</si>
  <si>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</si>
  <si>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</si>
  <si>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</si>
  <si>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</si>
  <si>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</si>
  <si>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</si>
  <si>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</si>
  <si>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</si>
  <si>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</si>
  <si>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</si>
  <si>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</si>
  <si>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</si>
  <si>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</si>
  <si>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</si>
  <si>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</si>
  <si>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</si>
  <si>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</si>
  <si>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</si>
  <si>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</si>
  <si>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</si>
  <si>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</si>
  <si>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</si>
  <si>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</si>
  <si>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</si>
  <si>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</si>
  <si>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</si>
  <si>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</si>
  <si>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</si>
  <si>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</si>
  <si>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</si>
  <si>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</si>
  <si>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</si>
  <si>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</si>
  <si>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</si>
  <si>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</si>
  <si>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</si>
  <si>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</si>
  <si>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</si>
  <si>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</si>
  <si>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</si>
  <si>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</si>
  <si>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</si>
  <si>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</si>
  <si>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</si>
  <si>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</si>
  <si>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</si>
  <si>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</si>
  <si>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</si>
  <si>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</si>
  <si>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</si>
  <si>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</si>
  <si>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</si>
  <si>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</si>
  <si>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</si>
  <si>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</si>
  <si>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</si>
  <si>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</si>
  <si>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</si>
  <si>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</si>
  <si>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</si>
  <si>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</si>
  <si>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</si>
  <si>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</si>
  <si>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</si>
  <si>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</si>
  <si>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</si>
  <si>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</si>
  <si>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</si>
  <si>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</si>
  <si>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</si>
  <si>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</si>
  <si>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</si>
  <si>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</si>
  <si>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</si>
  <si>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</si>
  <si>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</si>
  <si>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</si>
  <si>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</si>
  <si>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</si>
  <si>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</si>
  <si>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</si>
  <si>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</si>
  <si>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</si>
  <si>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</si>
  <si>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</si>
  <si>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</si>
  <si>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</si>
  <si>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</si>
  <si>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</si>
  <si>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</si>
  <si>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</si>
  <si>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</si>
  <si>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גידור</t>
  </si>
  <si>
    <t>סה"כ קרנות השקעה אחרות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</si>
  <si>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</si>
  <si>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</si>
  <si>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</si>
  <si>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</si>
  <si>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</si>
  <si>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</si>
  <si>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</si>
  <si>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</si>
  <si>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</si>
  <si>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</si>
  <si>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</si>
  <si>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</si>
  <si>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</si>
  <si>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</si>
  <si>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</si>
  <si>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</si>
  <si>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</si>
  <si>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</si>
  <si>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</si>
  <si>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</si>
  <si>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</si>
  <si>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</si>
  <si>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</si>
  <si>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</si>
  <si>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</si>
  <si>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</si>
  <si>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</si>
  <si>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</si>
  <si>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</si>
  <si>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</si>
  <si>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</si>
  <si>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>מגדל מקפת משלימה (מספר אוצר 659) - מסלול מניות</t>
  </si>
  <si>
    <t>מ.ק.מ. 414</t>
  </si>
  <si>
    <t>8240418</t>
  </si>
  <si>
    <t>RF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</si>
  <si>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</si>
  <si>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</si>
  <si>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</si>
  <si>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</si>
  <si>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</si>
  <si>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</si>
  <si>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</si>
  <si>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</si>
  <si>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</si>
  <si>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</si>
  <si>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814</t>
  </si>
  <si>
    <t>8240814</t>
  </si>
  <si>
    <t>מקמ 914</t>
  </si>
  <si>
    <t>8240913</t>
  </si>
  <si>
    <t>ממשל שקלית 1123</t>
  </si>
  <si>
    <t>1155068</t>
  </si>
  <si>
    <t>סה"כ תל אביב 35</t>
  </si>
  <si>
    <t>או פי סי אנרגיה*</t>
  </si>
  <si>
    <t>1141571</t>
  </si>
  <si>
    <t>514401702</t>
  </si>
  <si>
    <t>אנרגיה</t>
  </si>
  <si>
    <t>אורמת טכנו*</t>
  </si>
  <si>
    <t>1134402</t>
  </si>
  <si>
    <t>880326081</t>
  </si>
  <si>
    <t>אנרגיה מתחדשת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</si>
  <si>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</si>
  <si>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</si>
  <si>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</si>
  <si>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</si>
  <si>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</si>
  <si>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</si>
  <si>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</si>
  <si>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</si>
  <si>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אלוני חץ</t>
  </si>
  <si>
    <t>390013</t>
  </si>
  <si>
    <t>520038506</t>
  </si>
  <si>
    <t>נדל"ן מניב בישראל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</si>
  <si>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</si>
  <si>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</si>
  <si>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</si>
  <si>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</si>
  <si>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</si>
  <si>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</si>
  <si>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</si>
  <si>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אנלייט אנרגיה*</t>
  </si>
  <si>
    <t>720011</t>
  </si>
  <si>
    <t>520041146</t>
  </si>
  <si>
    <t>אנרג'יאן</t>
  </si>
  <si>
    <t>1155290</t>
  </si>
  <si>
    <t>10758801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</si>
  <si>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</si>
  <si>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</si>
  <si>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</si>
  <si>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</si>
  <si>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</si>
  <si>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</si>
  <si>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</si>
  <si>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</si>
  <si>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</si>
  <si>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</si>
  <si>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</si>
  <si>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</si>
  <si>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</si>
  <si>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ביג*</t>
  </si>
  <si>
    <t>1097260</t>
  </si>
  <si>
    <t>513623314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</si>
  <si>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</si>
  <si>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</si>
  <si>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</si>
  <si>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</si>
  <si>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</si>
  <si>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</si>
  <si>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</si>
  <si>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</si>
  <si>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</si>
  <si>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</si>
  <si>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</si>
  <si>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</si>
  <si>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</si>
  <si>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</si>
  <si>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</si>
  <si>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</si>
  <si>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</si>
  <si>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</si>
  <si>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</si>
  <si>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</si>
  <si>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</si>
  <si>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</si>
  <si>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</si>
  <si>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</si>
  <si>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</si>
  <si>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</si>
  <si>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</si>
  <si>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</si>
  <si>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</si>
  <si>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</si>
  <si>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</si>
  <si>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</si>
  <si>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</si>
  <si>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</si>
  <si>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</si>
  <si>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</si>
  <si>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</si>
  <si>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מליסרון*</t>
  </si>
  <si>
    <t>323014</t>
  </si>
  <si>
    <t>520037789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</si>
  <si>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</si>
  <si>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</si>
  <si>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</si>
  <si>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</si>
  <si>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</si>
  <si>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</si>
  <si>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</si>
  <si>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</si>
  <si>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</si>
  <si>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</si>
  <si>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</si>
  <si>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</si>
  <si>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</si>
  <si>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</si>
  <si>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</si>
  <si>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</si>
  <si>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</si>
  <si>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</si>
  <si>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</si>
  <si>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</si>
  <si>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</si>
  <si>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</si>
  <si>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</si>
  <si>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</si>
  <si>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</si>
  <si>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</si>
  <si>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</si>
  <si>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אאורה</t>
  </si>
  <si>
    <t>373019</t>
  </si>
  <si>
    <t>520038274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</si>
  <si>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</si>
  <si>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</si>
  <si>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</si>
  <si>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</si>
  <si>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</si>
  <si>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</si>
  <si>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</si>
  <si>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</si>
  <si>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</si>
  <si>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</si>
  <si>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</si>
  <si>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</si>
  <si>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</si>
  <si>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</si>
  <si>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</si>
  <si>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נדל"ן מניב בחו"ל</t>
  </si>
  <si>
    <t>אלקטרה צריכה*</t>
  </si>
  <si>
    <t>5010129</t>
  </si>
  <si>
    <t>520039967</t>
  </si>
  <si>
    <t>רשתות שיווק</t>
  </si>
  <si>
    <t>אפריקה מגורים*</t>
  </si>
  <si>
    <t>1097948</t>
  </si>
  <si>
    <t>520034760</t>
  </si>
  <si>
    <t>אקויטל</t>
  </si>
  <si>
    <t>755017</t>
  </si>
  <si>
    <t>520030859</t>
  </si>
  <si>
    <t>אקרו</t>
  </si>
  <si>
    <t>1184902</t>
  </si>
  <si>
    <t>511996803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</si>
  <si>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</si>
  <si>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</si>
  <si>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</si>
  <si>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</si>
  <si>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</si>
  <si>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</si>
  <si>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</si>
  <si>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</si>
  <si>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520036658</t>
  </si>
  <si>
    <t>ג'י סיטי*</t>
  </si>
  <si>
    <t>126011</t>
  </si>
  <si>
    <t>520033234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</si>
  <si>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</si>
  <si>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</si>
  <si>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</si>
  <si>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</si>
  <si>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</si>
  <si>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</si>
  <si>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</si>
  <si>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</si>
  <si>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</si>
  <si>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</si>
  <si>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</si>
  <si>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</si>
  <si>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</si>
  <si>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</si>
  <si>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511399388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</si>
  <si>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</si>
  <si>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</si>
  <si>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</si>
  <si>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</si>
  <si>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</si>
  <si>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</si>
  <si>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</si>
  <si>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</si>
  <si>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520020116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</si>
  <si>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</si>
  <si>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</si>
  <si>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</si>
  <si>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</si>
  <si>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</si>
  <si>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</si>
  <si>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</si>
  <si>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</si>
  <si>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</si>
  <si>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</si>
  <si>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</si>
  <si>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</si>
  <si>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</si>
  <si>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</si>
  <si>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</si>
  <si>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</si>
  <si>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</si>
  <si>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</si>
  <si>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</si>
  <si>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</si>
  <si>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</si>
  <si>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</si>
  <si>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</si>
  <si>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</si>
  <si>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</si>
  <si>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</si>
  <si>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</si>
  <si>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</si>
  <si>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מגדלי תיכון</t>
  </si>
  <si>
    <t>1131523</t>
  </si>
  <si>
    <t>512719485</t>
  </si>
  <si>
    <t>מגה אור*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</si>
  <si>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</si>
  <si>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</si>
  <si>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</si>
  <si>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</si>
  <si>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</si>
  <si>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</si>
  <si>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</si>
  <si>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</si>
  <si>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</si>
  <si>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</si>
  <si>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</si>
  <si>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513893123</t>
  </si>
  <si>
    <t>אשראי חוץ בנקאי</t>
  </si>
  <si>
    <t>מנורה מב החז</t>
  </si>
  <si>
    <t>566018</t>
  </si>
  <si>
    <t>520007469</t>
  </si>
  <si>
    <t>מניבים ריט*</t>
  </si>
  <si>
    <t>1140573</t>
  </si>
  <si>
    <t>515327120</t>
  </si>
  <si>
    <t>משק אנרגיה</t>
  </si>
  <si>
    <t>1166974</t>
  </si>
  <si>
    <t>516167343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</si>
  <si>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</si>
  <si>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</si>
  <si>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</si>
  <si>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</si>
  <si>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</si>
  <si>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</si>
  <si>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</si>
  <si>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</si>
  <si>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</si>
  <si>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</si>
  <si>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</si>
  <si>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</si>
  <si>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</si>
  <si>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</si>
  <si>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</si>
  <si>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</si>
  <si>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</si>
  <si>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</si>
  <si>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</si>
  <si>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</si>
  <si>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511930125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</si>
  <si>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</si>
  <si>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</si>
  <si>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</si>
  <si>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</si>
  <si>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</si>
  <si>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</si>
  <si>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</si>
  <si>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</si>
  <si>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</si>
  <si>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</si>
  <si>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</si>
  <si>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</si>
  <si>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</si>
  <si>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</si>
  <si>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</si>
  <si>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</si>
  <si>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</si>
  <si>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</si>
  <si>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</si>
  <si>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</si>
  <si>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520044314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</si>
  <si>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</si>
  <si>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</si>
  <si>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</si>
  <si>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</si>
  <si>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</si>
  <si>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</si>
  <si>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</si>
  <si>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</si>
  <si>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512607888</t>
  </si>
  <si>
    <t>מלונאות ותיירות</t>
  </si>
  <si>
    <t>קמטק*</t>
  </si>
  <si>
    <t>1095264</t>
  </si>
  <si>
    <t>511235434</t>
  </si>
  <si>
    <t>קרסו נדלן*</t>
  </si>
  <si>
    <t>1187962</t>
  </si>
  <si>
    <t>510488190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</si>
  <si>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</si>
  <si>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</si>
  <si>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</si>
  <si>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</si>
  <si>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</si>
  <si>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</si>
  <si>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</si>
  <si>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</si>
  <si>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</si>
  <si>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</si>
  <si>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</si>
  <si>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</si>
  <si>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</si>
  <si>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</si>
  <si>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</si>
  <si>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</si>
  <si>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</si>
  <si>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</si>
  <si>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</si>
  <si>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</si>
  <si>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520022732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</si>
  <si>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</si>
  <si>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</si>
  <si>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</si>
  <si>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</si>
  <si>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</si>
  <si>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</si>
  <si>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</si>
  <si>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</si>
  <si>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</si>
  <si>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</si>
  <si>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</si>
  <si>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</si>
  <si>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</si>
  <si>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</si>
  <si>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</si>
  <si>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</si>
  <si>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</si>
  <si>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</si>
  <si>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</si>
  <si>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</si>
  <si>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</si>
  <si>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</si>
  <si>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</si>
  <si>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</si>
  <si>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</si>
  <si>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</si>
  <si>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</si>
  <si>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</si>
  <si>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</si>
  <si>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</si>
  <si>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</si>
  <si>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</si>
  <si>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</si>
  <si>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</si>
  <si>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</si>
  <si>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</si>
  <si>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</si>
  <si>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</si>
  <si>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</si>
  <si>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</si>
  <si>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</si>
  <si>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</si>
  <si>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</si>
  <si>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</si>
  <si>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</si>
  <si>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</si>
  <si>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</si>
  <si>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</si>
  <si>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</si>
  <si>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</si>
  <si>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</si>
  <si>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</si>
  <si>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</si>
  <si>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</si>
  <si>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</si>
  <si>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</si>
  <si>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</si>
  <si>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</si>
  <si>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</si>
  <si>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</si>
  <si>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</si>
  <si>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</si>
  <si>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</si>
  <si>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</si>
  <si>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</si>
  <si>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</si>
  <si>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</si>
  <si>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</si>
  <si>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</si>
  <si>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</si>
  <si>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</si>
  <si>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</si>
  <si>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</si>
  <si>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</si>
  <si>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</si>
  <si>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</si>
  <si>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</si>
  <si>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</si>
  <si>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</si>
  <si>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</si>
  <si>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</si>
  <si>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</si>
  <si>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</si>
  <si>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</si>
  <si>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</si>
  <si>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</si>
  <si>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</si>
  <si>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</si>
  <si>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</si>
  <si>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</si>
  <si>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</si>
  <si>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</si>
  <si>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</si>
  <si>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</si>
  <si>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</si>
  <si>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</si>
  <si>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</si>
  <si>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</si>
  <si>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</si>
  <si>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</si>
  <si>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</si>
  <si>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</si>
  <si>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</si>
  <si>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</si>
  <si>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</si>
  <si>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</si>
  <si>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</si>
  <si>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</si>
  <si>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</si>
  <si>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</si>
  <si>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</si>
  <si>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</si>
  <si>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</si>
  <si>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</si>
  <si>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</si>
  <si>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</si>
  <si>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</si>
  <si>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</si>
  <si>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</si>
  <si>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</si>
  <si>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</si>
  <si>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</si>
  <si>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</si>
  <si>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</si>
  <si>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</si>
  <si>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</si>
  <si>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</si>
  <si>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</si>
  <si>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</si>
  <si>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</si>
  <si>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</si>
  <si>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</si>
  <si>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</si>
  <si>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</si>
  <si>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</si>
  <si>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</si>
  <si>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</si>
  <si>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</si>
  <si>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</si>
  <si>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</si>
  <si>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</si>
  <si>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</si>
  <si>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</si>
  <si>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</si>
  <si>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</si>
  <si>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</si>
  <si>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</si>
  <si>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</si>
  <si>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</si>
  <si>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</si>
  <si>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</si>
  <si>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</si>
  <si>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</si>
  <si>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</si>
  <si>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</si>
  <si>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</si>
  <si>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</si>
  <si>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</si>
  <si>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</si>
  <si>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</si>
  <si>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</si>
  <si>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</si>
  <si>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</si>
  <si>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</si>
  <si>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</si>
  <si>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</si>
  <si>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</si>
  <si>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</si>
  <si>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</si>
  <si>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</si>
  <si>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</si>
  <si>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</si>
  <si>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</si>
  <si>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</si>
  <si>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</si>
  <si>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</si>
  <si>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</si>
  <si>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</si>
  <si>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</si>
  <si>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</si>
  <si>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</si>
  <si>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</si>
  <si>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</si>
  <si>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</si>
  <si>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</si>
  <si>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</si>
  <si>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</si>
  <si>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</si>
  <si>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</si>
  <si>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</si>
  <si>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</si>
  <si>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</si>
  <si>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NV1239114</t>
  </si>
  <si>
    <t>קרדן נדלן</t>
  </si>
  <si>
    <t>1118447</t>
  </si>
  <si>
    <t>520041005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</si>
  <si>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</si>
  <si>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</si>
  <si>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</si>
  <si>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</si>
  <si>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</si>
  <si>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</si>
  <si>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</si>
  <si>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</si>
  <si>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516117181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</si>
  <si>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</si>
  <si>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</si>
  <si>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</si>
  <si>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</si>
  <si>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</si>
  <si>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</si>
  <si>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</si>
  <si>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</si>
  <si>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</si>
  <si>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</si>
  <si>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</si>
  <si>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</si>
  <si>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</si>
  <si>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</si>
  <si>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</si>
  <si>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</si>
  <si>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</si>
  <si>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</si>
  <si>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</si>
  <si>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</si>
  <si>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</si>
  <si>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</si>
  <si>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</si>
  <si>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</si>
  <si>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</si>
  <si>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</si>
  <si>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</si>
  <si>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</si>
  <si>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</si>
  <si>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</si>
  <si>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</si>
  <si>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</si>
  <si>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</si>
  <si>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</si>
  <si>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</si>
  <si>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</si>
  <si>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</si>
  <si>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</si>
  <si>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</si>
  <si>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</si>
  <si>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</si>
  <si>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</si>
  <si>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</si>
  <si>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</si>
  <si>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</si>
  <si>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</si>
  <si>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</si>
  <si>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</si>
  <si>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</si>
  <si>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</si>
  <si>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</si>
  <si>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</si>
  <si>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</si>
  <si>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</si>
  <si>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</si>
  <si>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</si>
  <si>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</si>
  <si>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</si>
  <si>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</si>
  <si>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</si>
  <si>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</si>
  <si>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</si>
  <si>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</si>
  <si>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</si>
  <si>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</si>
  <si>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</si>
  <si>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</si>
  <si>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</si>
  <si>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</si>
  <si>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</si>
  <si>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</si>
  <si>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</si>
  <si>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</si>
  <si>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</si>
  <si>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</si>
  <si>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</si>
  <si>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</si>
  <si>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</si>
  <si>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</si>
  <si>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</si>
  <si>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</si>
  <si>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</si>
  <si>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</si>
  <si>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</si>
  <si>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</si>
  <si>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</si>
  <si>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</si>
  <si>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</si>
  <si>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</si>
  <si>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</si>
  <si>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</si>
  <si>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</si>
  <si>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</si>
  <si>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</si>
  <si>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</si>
  <si>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</si>
  <si>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</si>
  <si>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</si>
  <si>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</si>
  <si>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</si>
  <si>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</si>
  <si>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</si>
  <si>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</si>
  <si>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</si>
  <si>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</si>
  <si>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</si>
  <si>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</si>
  <si>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</si>
  <si>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</si>
  <si>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</si>
  <si>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</si>
  <si>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</si>
  <si>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</si>
  <si>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</si>
  <si>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</si>
  <si>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</si>
  <si>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</si>
  <si>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</si>
  <si>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</si>
  <si>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</si>
  <si>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</si>
  <si>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</si>
  <si>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</si>
  <si>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</si>
  <si>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</si>
  <si>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</si>
  <si>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</si>
  <si>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</si>
  <si>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</si>
  <si>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</si>
  <si>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</si>
  <si>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</si>
  <si>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</si>
  <si>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</si>
  <si>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</si>
  <si>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</si>
  <si>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</si>
  <si>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</si>
  <si>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</si>
  <si>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</si>
  <si>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</si>
  <si>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</si>
  <si>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</si>
  <si>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</si>
  <si>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</si>
  <si>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</si>
  <si>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</si>
  <si>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</si>
  <si>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</si>
  <si>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</si>
  <si>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</si>
  <si>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</si>
  <si>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</si>
  <si>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</si>
  <si>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</si>
  <si>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</si>
  <si>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</si>
  <si>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</si>
  <si>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</si>
  <si>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</si>
  <si>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</si>
  <si>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</si>
  <si>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</si>
  <si>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</si>
  <si>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</si>
  <si>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</si>
  <si>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</si>
  <si>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</si>
  <si>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</si>
  <si>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</si>
  <si>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</si>
  <si>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</si>
  <si>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</si>
  <si>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</si>
  <si>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</si>
  <si>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</si>
  <si>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</si>
  <si>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</si>
  <si>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</si>
  <si>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</si>
  <si>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</si>
  <si>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</si>
  <si>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</si>
  <si>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</si>
  <si>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</si>
  <si>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</si>
  <si>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</si>
  <si>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</si>
  <si>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</si>
  <si>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</si>
  <si>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</si>
  <si>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</si>
  <si>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</si>
  <si>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</si>
  <si>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</si>
  <si>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</si>
  <si>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</si>
  <si>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</si>
  <si>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</si>
  <si>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</si>
  <si>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</si>
  <si>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</si>
  <si>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</si>
  <si>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</si>
  <si>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</si>
  <si>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</si>
  <si>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</si>
  <si>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</si>
  <si>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</si>
  <si>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</si>
  <si>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</si>
  <si>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</si>
  <si>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</si>
  <si>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</si>
  <si>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</si>
  <si>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</si>
  <si>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</si>
  <si>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</si>
  <si>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</si>
  <si>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</si>
  <si>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</si>
  <si>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</si>
  <si>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</si>
  <si>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</si>
  <si>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</si>
  <si>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</si>
  <si>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</si>
  <si>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</si>
  <si>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</si>
  <si>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</si>
  <si>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</si>
  <si>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</si>
  <si>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</si>
  <si>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</si>
  <si>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</si>
  <si>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</si>
  <si>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</si>
  <si>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</si>
  <si>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</si>
  <si>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</si>
  <si>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</si>
  <si>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</si>
  <si>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</si>
  <si>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</si>
  <si>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</si>
  <si>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</si>
  <si>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</si>
  <si>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</si>
  <si>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</si>
  <si>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</si>
  <si>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</si>
  <si>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</si>
  <si>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</si>
  <si>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</si>
  <si>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</si>
  <si>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</si>
  <si>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</si>
  <si>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</si>
  <si>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</si>
  <si>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</si>
  <si>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</si>
  <si>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</si>
  <si>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</si>
  <si>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</si>
  <si>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</si>
  <si>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</si>
  <si>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</si>
  <si>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</si>
  <si>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</si>
  <si>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</si>
  <si>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</si>
  <si>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</si>
  <si>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</si>
  <si>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</si>
  <si>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</si>
  <si>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</si>
  <si>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</si>
  <si>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</si>
  <si>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</si>
  <si>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</si>
  <si>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</si>
  <si>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</si>
  <si>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</si>
  <si>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</si>
  <si>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</si>
  <si>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</si>
  <si>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</si>
  <si>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</si>
  <si>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</si>
  <si>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</si>
  <si>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</si>
  <si>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</si>
  <si>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</si>
  <si>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</si>
  <si>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</si>
  <si>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</si>
  <si>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</si>
  <si>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</si>
  <si>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</si>
  <si>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</si>
  <si>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</si>
  <si>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</si>
  <si>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</si>
  <si>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</si>
  <si>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</si>
  <si>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</si>
  <si>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</si>
  <si>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</si>
  <si>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</si>
  <si>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</si>
  <si>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</si>
  <si>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</si>
  <si>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</si>
  <si>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</si>
  <si>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</si>
  <si>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</si>
  <si>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</si>
  <si>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</si>
  <si>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</si>
  <si>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NR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</si>
  <si>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</si>
  <si>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</si>
  <si>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</si>
  <si>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</si>
  <si>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</si>
  <si>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</si>
  <si>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</si>
  <si>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</si>
  <si>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</si>
  <si>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</si>
  <si>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</si>
  <si>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</si>
  <si>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</si>
  <si>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</si>
  <si>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</si>
  <si>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</si>
  <si>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</si>
  <si>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</si>
  <si>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</si>
  <si>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</si>
  <si>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</si>
  <si>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</si>
  <si>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</si>
  <si>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</si>
  <si>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</si>
  <si>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</si>
  <si>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</si>
  <si>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</si>
  <si>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</si>
  <si>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</si>
  <si>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</si>
  <si>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</si>
  <si>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</si>
  <si>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Distree Ltd</t>
  </si>
  <si>
    <t>516596848</t>
  </si>
  <si>
    <t>FutureCides</t>
  </si>
  <si>
    <t>516544111</t>
  </si>
  <si>
    <t>NeoManna Ltd</t>
  </si>
  <si>
    <t>516561917</t>
  </si>
  <si>
    <t>Sustained Therapy</t>
  </si>
  <si>
    <t>516541372</t>
  </si>
  <si>
    <t>TIPA CORP LTD</t>
  </si>
  <si>
    <t>514420660</t>
  </si>
  <si>
    <t>אגכימדס שותפות מוגבלת*</t>
  </si>
  <si>
    <t>540310463</t>
  </si>
  <si>
    <t>סה"כ קרנות השקעה</t>
  </si>
  <si>
    <t>סה"כ קרנות השקעה בישראל</t>
  </si>
  <si>
    <t>F2 Capital Partners 3 LP</t>
  </si>
  <si>
    <t>F2 Select I LP</t>
  </si>
  <si>
    <t>Stage One Venture Capital Fund IV</t>
  </si>
  <si>
    <t>Noked Long L.P</t>
  </si>
  <si>
    <t>FIMI ISRAEL OPPORTUNITY 6</t>
  </si>
  <si>
    <t>S.H. SKY 3 L.P</t>
  </si>
  <si>
    <t>S.H. SKY 4 L.P</t>
  </si>
  <si>
    <t>S.H. SKY II L.P.s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</si>
  <si>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</si>
  <si>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</si>
  <si>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</si>
  <si>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</si>
  <si>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</si>
  <si>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</si>
  <si>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Israel Secondary fund III L.P</t>
  </si>
  <si>
    <t>JoyTunes Ltd.</t>
  </si>
  <si>
    <t>Lightricks Ltd.</t>
  </si>
  <si>
    <t>Minute Media Inc.</t>
  </si>
  <si>
    <t>R Software Inc.</t>
  </si>
  <si>
    <t>קרנות גידור</t>
  </si>
  <si>
    <t>ION TECH FEEDER FUND</t>
  </si>
  <si>
    <t>KYG4939W1188</t>
  </si>
  <si>
    <t>LUCID ALTERNATIVE u 7/23</t>
  </si>
  <si>
    <t>LUCID ALTERNATIVE U 8/23</t>
  </si>
  <si>
    <t>AP IX Connect Holdings L.P</t>
  </si>
  <si>
    <t>Astorg VIII</t>
  </si>
  <si>
    <t>BCP V DEXKO CO INVEST LP</t>
  </si>
  <si>
    <t>CSC TS HOLDINGS L.P</t>
  </si>
  <si>
    <t>ISF III Overflow Fund L.P</t>
  </si>
  <si>
    <t>Sportority Limited (UK)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</si>
  <si>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</si>
  <si>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</si>
  <si>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</si>
  <si>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</si>
  <si>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</si>
  <si>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</si>
  <si>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</si>
  <si>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</si>
  <si>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</si>
  <si>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</si>
  <si>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</si>
  <si>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</si>
  <si>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</si>
  <si>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</si>
  <si>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</si>
  <si>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</si>
  <si>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</si>
  <si>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</si>
  <si>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</si>
  <si>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</si>
  <si>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</si>
  <si>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</si>
  <si>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</si>
  <si>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</si>
  <si>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</si>
  <si>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</si>
  <si>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</si>
  <si>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</si>
  <si>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</si>
  <si>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</si>
  <si>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</si>
  <si>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</si>
  <si>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</si>
  <si>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</si>
  <si>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</si>
  <si>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</si>
  <si>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</si>
  <si>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</si>
  <si>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</si>
  <si>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</si>
  <si>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</si>
  <si>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</si>
  <si>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</si>
  <si>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</si>
  <si>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</si>
  <si>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</si>
  <si>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</si>
  <si>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</si>
  <si>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</si>
  <si>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</si>
  <si>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</si>
  <si>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</si>
  <si>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</si>
  <si>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</si>
  <si>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</si>
  <si>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</si>
  <si>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</si>
  <si>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</si>
  <si>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</si>
  <si>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</si>
  <si>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</si>
  <si>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</si>
  <si>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</si>
  <si>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</si>
  <si>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</si>
  <si>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</si>
  <si>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</si>
  <si>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</si>
  <si>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</si>
  <si>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</si>
  <si>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</si>
  <si>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</si>
  <si>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</si>
  <si>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</si>
  <si>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</si>
  <si>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</si>
  <si>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</si>
  <si>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</si>
  <si>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</si>
  <si>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</si>
  <si>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</si>
  <si>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</si>
  <si>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</si>
  <si>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</si>
  <si>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</si>
  <si>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</si>
  <si>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</si>
  <si>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</si>
  <si>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</si>
  <si>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</si>
  <si>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</si>
  <si>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</si>
  <si>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</si>
  <si>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</si>
  <si>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</si>
  <si>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</si>
  <si>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</si>
  <si>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</si>
  <si>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</si>
  <si>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</si>
  <si>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</si>
  <si>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</si>
  <si>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</si>
  <si>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</si>
  <si>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</si>
  <si>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</si>
  <si>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</si>
  <si>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</si>
  <si>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</si>
  <si>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</si>
  <si>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</si>
  <si>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</si>
  <si>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</si>
  <si>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</si>
  <si>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</si>
  <si>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</si>
  <si>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</si>
  <si>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</si>
  <si>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</si>
  <si>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</si>
  <si>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</si>
  <si>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</si>
  <si>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</si>
  <si>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3.5882 14-12-23 (11) -458</t>
  </si>
  <si>
    <t>10003568</t>
  </si>
  <si>
    <t>10000703</t>
  </si>
  <si>
    <t>+ILS/-USD 3.595 26-10-23 (11) -420</t>
  </si>
  <si>
    <t>10000693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</si>
  <si>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</si>
  <si>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</si>
  <si>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</si>
  <si>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</si>
  <si>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</si>
  <si>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</si>
  <si>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</si>
  <si>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</si>
  <si>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</si>
  <si>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</si>
  <si>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</si>
  <si>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</si>
  <si>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</si>
  <si>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</si>
  <si>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</si>
  <si>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</si>
  <si>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</si>
  <si>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</si>
  <si>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</si>
  <si>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</si>
  <si>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</si>
  <si>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</si>
  <si>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</si>
  <si>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</si>
  <si>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</si>
  <si>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</si>
  <si>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</si>
  <si>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</si>
  <si>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</si>
  <si>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</si>
  <si>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</si>
  <si>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</si>
  <si>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</si>
  <si>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</si>
  <si>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</si>
  <si>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</si>
  <si>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</si>
  <si>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</si>
  <si>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</si>
  <si>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</si>
  <si>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</si>
  <si>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</si>
  <si>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</si>
  <si>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</si>
  <si>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</si>
  <si>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</si>
  <si>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</si>
  <si>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</si>
  <si>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</si>
  <si>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</si>
  <si>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</si>
  <si>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</si>
  <si>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</si>
  <si>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</si>
  <si>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</si>
  <si>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</si>
  <si>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</si>
  <si>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</si>
  <si>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</si>
  <si>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</si>
  <si>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</si>
  <si>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</si>
  <si>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</si>
  <si>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</si>
  <si>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</si>
  <si>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</si>
  <si>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</si>
  <si>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</si>
  <si>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</si>
  <si>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</si>
  <si>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</si>
  <si>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</si>
  <si>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</si>
  <si>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</si>
  <si>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</si>
  <si>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</si>
  <si>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</si>
  <si>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</si>
  <si>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</si>
  <si>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</si>
  <si>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</si>
  <si>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</si>
  <si>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</si>
  <si>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</si>
  <si>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3.649 07-12-23 (11) -269</t>
  </si>
  <si>
    <t>10003870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</si>
  <si>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</si>
  <si>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</si>
  <si>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</si>
  <si>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</si>
  <si>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</si>
  <si>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</si>
  <si>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</si>
  <si>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</si>
  <si>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</si>
  <si>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</si>
  <si>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</si>
  <si>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</si>
  <si>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</si>
  <si>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</si>
  <si>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</si>
  <si>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</si>
  <si>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</si>
  <si>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</si>
  <si>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</si>
  <si>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</si>
  <si>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</si>
  <si>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</si>
  <si>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</si>
  <si>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</si>
  <si>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</si>
  <si>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</si>
  <si>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</si>
  <si>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</si>
  <si>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</si>
  <si>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</si>
  <si>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</si>
  <si>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</si>
  <si>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</si>
  <si>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</si>
  <si>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+ILS/-USD 3.56 22-01-24 (11) -320</t>
  </si>
  <si>
    <t>10003961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</si>
  <si>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</si>
  <si>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</si>
  <si>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</si>
  <si>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</si>
  <si>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</si>
  <si>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</si>
  <si>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</si>
  <si>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</si>
  <si>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</si>
  <si>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</si>
  <si>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</si>
  <si>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</si>
  <si>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</si>
  <si>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</si>
  <si>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</si>
  <si>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</si>
  <si>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</si>
  <si>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</si>
  <si>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</si>
  <si>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</si>
  <si>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</si>
  <si>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</si>
  <si>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</si>
  <si>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</si>
  <si>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</si>
  <si>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</si>
  <si>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</si>
  <si>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</si>
  <si>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</si>
  <si>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</si>
  <si>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</si>
  <si>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</si>
  <si>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</si>
  <si>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</si>
  <si>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</si>
  <si>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</si>
  <si>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</si>
  <si>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</si>
  <si>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</si>
  <si>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</si>
  <si>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</si>
  <si>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</si>
  <si>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</si>
  <si>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</si>
  <si>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</si>
  <si>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</si>
  <si>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</si>
  <si>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</si>
  <si>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</si>
  <si>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</si>
  <si>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</si>
  <si>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</si>
  <si>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</si>
  <si>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</si>
  <si>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</si>
  <si>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</si>
  <si>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</si>
  <si>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</si>
  <si>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</si>
  <si>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</si>
  <si>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</si>
  <si>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</si>
  <si>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</si>
  <si>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</si>
  <si>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</si>
  <si>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</si>
  <si>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</si>
  <si>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</si>
  <si>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</si>
  <si>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</si>
  <si>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</si>
  <si>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</si>
  <si>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</si>
  <si>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</si>
  <si>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</si>
  <si>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</si>
  <si>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</si>
  <si>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</si>
  <si>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</si>
  <si>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</si>
  <si>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</si>
  <si>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</si>
  <si>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</si>
  <si>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</si>
  <si>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</si>
  <si>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</si>
  <si>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</si>
  <si>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</si>
  <si>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</si>
  <si>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</si>
  <si>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</si>
  <si>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</si>
  <si>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</si>
  <si>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</si>
  <si>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</si>
  <si>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</si>
  <si>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</si>
  <si>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</si>
  <si>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</si>
  <si>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</si>
  <si>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</si>
  <si>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</si>
  <si>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</si>
  <si>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</si>
  <si>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</si>
  <si>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</si>
  <si>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</si>
  <si>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</si>
  <si>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</si>
  <si>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</si>
  <si>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</si>
  <si>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</si>
  <si>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</si>
  <si>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3.5511 07-12-23 (11) -219</t>
  </si>
  <si>
    <t>10003933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</si>
  <si>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</si>
  <si>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</si>
  <si>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</si>
  <si>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</si>
  <si>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</si>
  <si>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</si>
  <si>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</si>
  <si>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</si>
  <si>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</si>
  <si>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</si>
  <si>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3.65425 08-11-23 (10) -157.5</t>
  </si>
  <si>
    <t>10003963</t>
  </si>
  <si>
    <t>+ILS/-USD 3.5773 04-12-23 (10) -212</t>
  </si>
  <si>
    <t>10001014</t>
  </si>
  <si>
    <t>+ILS/-USD 3.5796 04-12-23 (10) -259</t>
  </si>
  <si>
    <t>10001008</t>
  </si>
  <si>
    <t>+ILS/-USD 3.5892 04-12-23 (10) -238</t>
  </si>
  <si>
    <t>10001013</t>
  </si>
  <si>
    <t>+USD/-ILS 3.6024 04-12-23 (10) -361</t>
  </si>
  <si>
    <t>10001007</t>
  </si>
  <si>
    <t>+USD/-ILS 3.6223 04-12-23 (10) -377</t>
  </si>
  <si>
    <t>10001006</t>
  </si>
  <si>
    <t>+USD/-ILS 3.654 04-12-23 (10) -190</t>
  </si>
  <si>
    <t>10001020</t>
  </si>
  <si>
    <t>+USD/-ILS 3.7025 04-12-23 (10) -180</t>
  </si>
  <si>
    <t>10001021</t>
  </si>
  <si>
    <t>+USD/-ILS 3.7574 04-12-23 (10) -166</t>
  </si>
  <si>
    <t>10001024</t>
  </si>
  <si>
    <t>+USD/-ILS 3.7585 04-12-23 (10) -180</t>
  </si>
  <si>
    <t>10001022</t>
  </si>
  <si>
    <t>+USD/-ILS 3.775 04-12-23 (10) -180</t>
  </si>
  <si>
    <t>10001023</t>
  </si>
  <si>
    <t>+USD/-ILS 3.78 04-12-23 (10) -140</t>
  </si>
  <si>
    <t>10001026</t>
  </si>
  <si>
    <t>+USD/-ILS 3.7824 04-12-23 (10) -171</t>
  </si>
  <si>
    <t>10001025</t>
  </si>
  <si>
    <t>+USD/-ILS 3.8367 04-12-23 (10) -113</t>
  </si>
  <si>
    <t>10001028</t>
  </si>
  <si>
    <t>+USD/-EUR 1.0759 06-11-23 (10) +89</t>
  </si>
  <si>
    <t>10003771</t>
  </si>
  <si>
    <t>+USD/-EUR 1.0759 06-11-23 (20) +89</t>
  </si>
  <si>
    <t>10003773</t>
  </si>
  <si>
    <t>+USD/-EUR 1.11079 10-01-24 (10) +112.9</t>
  </si>
  <si>
    <t>10003867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</si>
  <si>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</si>
  <si>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</si>
  <si>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</si>
  <si>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</si>
  <si>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</si>
  <si>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</si>
  <si>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</si>
  <si>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</si>
  <si>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</si>
  <si>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</si>
  <si>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</si>
  <si>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</si>
  <si>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</si>
  <si>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</si>
  <si>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</si>
  <si>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</si>
  <si>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</si>
  <si>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</si>
  <si>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</si>
  <si>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</si>
  <si>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</si>
  <si>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</si>
  <si>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</si>
  <si>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</si>
  <si>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</si>
  <si>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</si>
  <si>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</si>
  <si>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</si>
  <si>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</si>
  <si>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</si>
  <si>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</si>
  <si>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</si>
  <si>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</si>
  <si>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</si>
  <si>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</si>
  <si>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</si>
  <si>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</si>
  <si>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</si>
  <si>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</si>
  <si>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</si>
  <si>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</si>
  <si>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</si>
  <si>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</si>
  <si>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</si>
  <si>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</si>
  <si>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</si>
  <si>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</si>
  <si>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</si>
  <si>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</si>
  <si>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</si>
  <si>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</si>
  <si>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</si>
  <si>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</si>
  <si>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</si>
  <si>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</si>
  <si>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</si>
  <si>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</si>
  <si>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</si>
  <si>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</si>
  <si>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</si>
  <si>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</si>
  <si>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</si>
  <si>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</si>
  <si>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</si>
  <si>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</si>
  <si>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</si>
  <si>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</si>
  <si>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</si>
  <si>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</si>
  <si>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</si>
  <si>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</si>
  <si>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</si>
  <si>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</si>
  <si>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</si>
  <si>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</si>
  <si>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</si>
  <si>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</si>
  <si>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</si>
  <si>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</si>
  <si>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</si>
  <si>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</si>
  <si>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</si>
  <si>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</si>
  <si>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</si>
  <si>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</si>
  <si>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</si>
  <si>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</si>
  <si>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</si>
  <si>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</si>
  <si>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</si>
  <si>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</si>
  <si>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10001019</t>
  </si>
  <si>
    <t>+USD/-EUR 1.05772 13-02-24 (10) +68.2</t>
  </si>
  <si>
    <t>10001029</t>
  </si>
  <si>
    <t>+USD/-EUR 1.07355 13-02-24 (10) +72.5</t>
  </si>
  <si>
    <t>10001027</t>
  </si>
  <si>
    <t>10001012</t>
  </si>
  <si>
    <t>+USD/-JPY 135.623 16-01-24 (10) -393.5</t>
  </si>
  <si>
    <t>10001016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</si>
  <si>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</si>
  <si>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</si>
  <si>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</si>
  <si>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</si>
  <si>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</si>
  <si>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</si>
  <si>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</si>
  <si>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</si>
  <si>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</si>
  <si>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</si>
  <si>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</si>
  <si>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</si>
  <si>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</si>
  <si>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</si>
  <si>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</si>
  <si>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</si>
  <si>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</si>
  <si>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</si>
  <si>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</si>
  <si>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</si>
  <si>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</si>
  <si>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</si>
  <si>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</si>
  <si>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</si>
  <si>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</si>
  <si>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</si>
  <si>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</si>
  <si>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</si>
  <si>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</si>
  <si>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</si>
  <si>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</si>
  <si>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</si>
  <si>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32011000</t>
  </si>
  <si>
    <t>ilAAA</t>
  </si>
  <si>
    <t>31211000</t>
  </si>
  <si>
    <t>30211000</t>
  </si>
  <si>
    <t>30311000</t>
  </si>
  <si>
    <t>32012000</t>
  </si>
  <si>
    <t>30212000</t>
  </si>
  <si>
    <t>30312000</t>
  </si>
  <si>
    <t>31712000</t>
  </si>
  <si>
    <t>31112000</t>
  </si>
  <si>
    <t>32610000</t>
  </si>
  <si>
    <t>34510000</t>
  </si>
  <si>
    <t>33810000</t>
  </si>
  <si>
    <t>31110000</t>
  </si>
  <si>
    <t>34610000</t>
  </si>
  <si>
    <t>31710000</t>
  </si>
  <si>
    <t>30710000</t>
  </si>
  <si>
    <t>34710000</t>
  </si>
  <si>
    <t>34010000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</si>
  <si>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</si>
  <si>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</si>
  <si>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</si>
  <si>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</si>
  <si>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</si>
  <si>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</si>
  <si>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</si>
  <si>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</si>
  <si>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A-</t>
  </si>
  <si>
    <t>S&amp;P</t>
  </si>
  <si>
    <t>32085000</t>
  </si>
  <si>
    <t>30385000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</si>
  <si>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</si>
  <si>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</si>
  <si>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</si>
  <si>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</si>
  <si>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</si>
  <si>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</si>
  <si>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</si>
  <si>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</si>
  <si>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</si>
  <si>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</si>
  <si>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</si>
  <si>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</si>
  <si>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</si>
  <si>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Fimi Israel Opportunity 6</t>
  </si>
  <si>
    <t>Fortissimo Partners VI</t>
  </si>
  <si>
    <t>Kedma Capital Partners IV LP</t>
  </si>
  <si>
    <t>Stage One IV Annex Fund L.P</t>
  </si>
  <si>
    <t>Stage One Venture Capital Fund IV L.P</t>
  </si>
  <si>
    <t>BCP V DEXKO CO-INVEST LP</t>
  </si>
  <si>
    <t>Bessemer Venture Partners XII Institutional L.P</t>
  </si>
  <si>
    <t>CDR XII</t>
  </si>
  <si>
    <t>CVC Capital Partners IX (A) L.P</t>
  </si>
  <si>
    <t>Francisco Partners VII</t>
  </si>
  <si>
    <t>Greenfield Partners FloLIVE Co-Investment</t>
  </si>
  <si>
    <t>ISRAEL SECONDARY FUND III L.P</t>
  </si>
  <si>
    <t>Qumra MS LP Minute Media</t>
  </si>
  <si>
    <t>QUMRA OPPORTUNITY FUND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</si>
</sst>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#,###"/>
    <numFmt numFmtId="169" formatCode="#,##0.0000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6" fillId="0" borderId="24" xfId="13" applyFont="1" applyFill="1" applyBorder="1" applyAlignment="1">
      <alignment horizontal="right"/>
    </xf>
    <xf numFmtId="10" fontId="6" fillId="0" borderId="24" xfId="14" applyNumberFormat="1" applyFont="1" applyFill="1" applyBorder="1" applyAlignment="1">
      <alignment horizontal="center"/>
    </xf>
    <xf numFmtId="2" fontId="6" fillId="0" borderId="24" xfId="7" applyNumberFormat="1" applyFont="1" applyFill="1" applyBorder="1" applyAlignment="1">
      <alignment horizontal="right"/>
    </xf>
    <xf numFmtId="167" fontId="6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7" fillId="0" borderId="23" xfId="0" applyFont="1" applyFill="1" applyBorder="1" applyAlignment="1">
      <alignment horizontal="right"/>
    </xf>
    <xf numFmtId="49" fontId="27" fillId="0" borderId="23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4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 indent="1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0" fillId="0" borderId="0" xfId="0" applyFont="1" applyFill="1"/>
    <xf numFmtId="168" fontId="27" fillId="0" borderId="0" xfId="0" applyNumberFormat="1" applyFont="1" applyFill="1" applyAlignment="1">
      <alignment horizontal="right"/>
    </xf>
    <xf numFmtId="169" fontId="27" fillId="0" borderId="0" xfId="0" applyNumberFormat="1" applyFont="1" applyFill="1" applyAlignment="1">
      <alignment horizontal="right"/>
    </xf>
    <xf numFmtId="2" fontId="30" fillId="0" borderId="0" xfId="0" applyNumberFormat="1" applyFont="1" applyFill="1"/>
    <xf numFmtId="10" fontId="30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8" fontId="26" fillId="0" borderId="0" xfId="0" applyNumberFormat="1" applyFont="1" applyFill="1" applyAlignment="1">
      <alignment horizontal="right"/>
    </xf>
    <xf numFmtId="169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readingOrder="2"/>
    </xf>
    <xf numFmtId="2" fontId="27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14" fontId="27" fillId="0" borderId="23" xfId="0" applyNumberFormat="1" applyFont="1" applyFill="1" applyBorder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0000000}"/>
    <cellStyle name="Comma 3" xfId="15" xr:uid="{2315527D-3808-4BBD-A78F-C5E9274CB996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O11" sqref="O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126</v>
      </c>
      <c r="C1" s="46" t="s" vm="1">
        <v>205</v>
      </c>
    </row>
    <row r="2" spans="1:4">
      <c r="B2" s="46" t="s">
        <v>125</v>
      </c>
      <c r="C2" s="46" t="s">
        <v>206</v>
      </c>
    </row>
    <row r="3" spans="1:4">
      <c r="B3" s="46" t="s">
        <v>127</v>
      </c>
      <c r="C3" s="46" t="s">
        <v>207</v>
      </c>
    </row>
    <row r="4" spans="1:4">
      <c r="B4" s="46" t="s">
        <v>128</v>
      </c>
      <c r="C4" s="46">
        <v>2146</v>
      </c>
    </row>
    <row r="6" spans="1:4" ht="26.25" customHeight="1">
      <c r="B6" s="124" t="s">
        <v>139</v>
      </c>
      <c r="C6" s="125"/>
      <c r="D6" s="126"/>
    </row>
    <row r="7" spans="1:4" s="9" customFormat="1">
      <c r="B7" s="21"/>
      <c r="C7" s="22" t="s">
        <v>92</v>
      </c>
      <c r="D7" s="23" t="s">
        <v>90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138</v>
      </c>
      <c r="C10" s="68">
        <f>C11+C23+C12+C37</f>
        <v>168682.770547744</v>
      </c>
      <c r="D10" s="69">
        <f>C10/$C$42</f>
        <v>1</v>
      </c>
    </row>
    <row r="11" spans="1:4">
      <c r="A11" s="42" t="s">
        <v>107</v>
      </c>
      <c r="B11" s="27" t="s">
        <v>140</v>
      </c>
      <c r="C11" s="68">
        <f>מזומנים!J10</f>
        <v>49571.362743229009</v>
      </c>
      <c r="D11" s="69">
        <f t="shared" ref="D11:D13" si="0">C11/$C$42</f>
        <v>0.29387330183314914</v>
      </c>
    </row>
    <row r="12" spans="1:4">
      <c r="B12" s="27" t="s">
        <v>141</v>
      </c>
      <c r="C12" s="68">
        <f>SUM(C13:C22)</f>
        <v>119587.43693040601</v>
      </c>
      <c r="D12" s="69">
        <f t="shared" si="0"/>
        <v>0.70894873579609574</v>
      </c>
    </row>
    <row r="13" spans="1:4">
      <c r="A13" s="44" t="s">
        <v>107</v>
      </c>
      <c r="B13" s="28" t="s">
        <v>53</v>
      </c>
      <c r="C13" s="68" vm="2">
        <v>8207.5752293510013</v>
      </c>
      <c r="D13" s="69">
        <f t="shared" si="0"/>
        <v>4.8656867578707026E-2</v>
      </c>
    </row>
    <row r="14" spans="1:4">
      <c r="A14" s="44" t="s">
        <v>107</v>
      </c>
      <c r="B14" s="28" t="s">
        <v>54</v>
      </c>
      <c r="C14" s="68" t="s" vm="3">
        <v>1670</v>
      </c>
      <c r="D14" s="69" t="s" vm="4">
        <v>1670</v>
      </c>
    </row>
    <row r="15" spans="1:4">
      <c r="A15" s="44" t="s">
        <v>107</v>
      </c>
      <c r="B15" s="28" t="s">
        <v>55</v>
      </c>
      <c r="C15" s="68" t="s" vm="5">
        <v>1670</v>
      </c>
      <c r="D15" s="69" t="s" vm="6">
        <v>1670</v>
      </c>
    </row>
    <row r="16" spans="1:4">
      <c r="A16" s="44" t="s">
        <v>107</v>
      </c>
      <c r="B16" s="28" t="s">
        <v>56</v>
      </c>
      <c r="C16" s="68">
        <f>מניות!L11</f>
        <v>60447.126026234007</v>
      </c>
      <c r="D16" s="69">
        <f t="shared" ref="D16:D21" si="1">C16/$C$42</f>
        <v>0.35834795592905583</v>
      </c>
    </row>
    <row r="17" spans="1:4">
      <c r="A17" s="44" t="s">
        <v>107</v>
      </c>
      <c r="B17" s="28" t="s">
        <v>199</v>
      </c>
      <c r="C17" s="68">
        <f>'קרנות סל'!K11</f>
        <v>50199.046651138997</v>
      </c>
      <c r="D17" s="69">
        <f t="shared" si="1"/>
        <v>0.2975943926468213</v>
      </c>
    </row>
    <row r="18" spans="1:4">
      <c r="A18" s="44" t="s">
        <v>107</v>
      </c>
      <c r="B18" s="28" t="s">
        <v>57</v>
      </c>
      <c r="C18" s="68" vm="7">
        <v>2006.0796648629998</v>
      </c>
      <c r="D18" s="69">
        <f t="shared" si="1"/>
        <v>1.1892617475684623E-2</v>
      </c>
    </row>
    <row r="19" spans="1:4">
      <c r="A19" s="44" t="s">
        <v>107</v>
      </c>
      <c r="B19" s="28" t="s">
        <v>58</v>
      </c>
      <c r="C19" s="68" vm="8">
        <v>2.9647205750000007</v>
      </c>
      <c r="D19" s="69">
        <f t="shared" si="1"/>
        <v>1.7575716626973861E-5</v>
      </c>
    </row>
    <row r="20" spans="1:4">
      <c r="A20" s="44" t="s">
        <v>107</v>
      </c>
      <c r="B20" s="28" t="s">
        <v>59</v>
      </c>
      <c r="C20" s="68" vm="9">
        <v>219.81524765200004</v>
      </c>
      <c r="D20" s="69">
        <f t="shared" si="1"/>
        <v>1.3031280369549272E-3</v>
      </c>
    </row>
    <row r="21" spans="1:4">
      <c r="A21" s="44" t="s">
        <v>107</v>
      </c>
      <c r="B21" s="28" t="s">
        <v>60</v>
      </c>
      <c r="C21" s="68" vm="10">
        <v>-1495.170609408</v>
      </c>
      <c r="D21" s="69">
        <f t="shared" si="1"/>
        <v>-8.8638015877549672E-3</v>
      </c>
    </row>
    <row r="22" spans="1:4">
      <c r="A22" s="44" t="s">
        <v>107</v>
      </c>
      <c r="B22" s="28" t="s">
        <v>61</v>
      </c>
      <c r="C22" s="68" t="s" vm="11">
        <v>1670</v>
      </c>
      <c r="D22" s="69" t="s" vm="12">
        <v>1670</v>
      </c>
    </row>
    <row r="23" spans="1:4">
      <c r="B23" s="27" t="s">
        <v>142</v>
      </c>
      <c r="C23" s="68">
        <f>SUM(C24:C31)</f>
        <v>-463.01316634600028</v>
      </c>
      <c r="D23" s="69">
        <f>C23/$C$42</f>
        <v>-2.7448752758951686E-3</v>
      </c>
    </row>
    <row r="24" spans="1:4">
      <c r="A24" s="44" t="s">
        <v>107</v>
      </c>
      <c r="B24" s="28" t="s">
        <v>62</v>
      </c>
      <c r="C24" s="68" t="s" vm="13">
        <v>1670</v>
      </c>
      <c r="D24" s="69" t="s" vm="14">
        <v>1670</v>
      </c>
    </row>
    <row r="25" spans="1:4">
      <c r="A25" s="44" t="s">
        <v>107</v>
      </c>
      <c r="B25" s="28" t="s">
        <v>63</v>
      </c>
      <c r="C25" s="68" t="s" vm="15">
        <v>1670</v>
      </c>
      <c r="D25" s="69" t="s" vm="16">
        <v>1670</v>
      </c>
    </row>
    <row r="26" spans="1:4">
      <c r="A26" s="44" t="s">
        <v>107</v>
      </c>
      <c r="B26" s="28" t="s">
        <v>55</v>
      </c>
      <c r="C26" s="68" t="s" vm="17">
        <v>1670</v>
      </c>
      <c r="D26" s="69" t="s" vm="18">
        <v>1670</v>
      </c>
    </row>
    <row r="27" spans="1:4">
      <c r="A27" s="44" t="s">
        <v>107</v>
      </c>
      <c r="B27" s="28" t="s">
        <v>64</v>
      </c>
      <c r="C27" s="68" vm="19">
        <v>32.906968735000007</v>
      </c>
      <c r="D27" s="69">
        <f t="shared" ref="D27:D31" si="2">C27/$C$42</f>
        <v>1.9508197919766804E-4</v>
      </c>
    </row>
    <row r="28" spans="1:4">
      <c r="A28" s="44" t="s">
        <v>107</v>
      </c>
      <c r="B28" s="28" t="s">
        <v>65</v>
      </c>
      <c r="C28" s="68">
        <f>'לא סחיר - קרנות השקעה'!H11</f>
        <v>514.69997149500011</v>
      </c>
      <c r="D28" s="69">
        <f t="shared" si="2"/>
        <v>3.0512895289997585E-3</v>
      </c>
    </row>
    <row r="29" spans="1:4">
      <c r="A29" s="44" t="s">
        <v>107</v>
      </c>
      <c r="B29" s="28" t="s">
        <v>66</v>
      </c>
      <c r="C29" s="68" vm="20">
        <v>7.6593220000000023E-3</v>
      </c>
      <c r="D29" s="69">
        <f t="shared" si="2"/>
        <v>4.5406664682639333E-8</v>
      </c>
    </row>
    <row r="30" spans="1:4">
      <c r="A30" s="44" t="s">
        <v>107</v>
      </c>
      <c r="B30" s="28" t="s">
        <v>165</v>
      </c>
      <c r="C30" s="68" vm="21">
        <v>18.583118552000002</v>
      </c>
      <c r="D30" s="69">
        <f t="shared" si="2"/>
        <v>1.1016607381807398E-4</v>
      </c>
    </row>
    <row r="31" spans="1:4">
      <c r="A31" s="44" t="s">
        <v>107</v>
      </c>
      <c r="B31" s="28" t="s">
        <v>87</v>
      </c>
      <c r="C31" s="68" vm="22">
        <v>-1029.2108844500003</v>
      </c>
      <c r="D31" s="69">
        <f t="shared" si="2"/>
        <v>-6.1014582645753518E-3</v>
      </c>
    </row>
    <row r="32" spans="1:4">
      <c r="A32" s="44" t="s">
        <v>107</v>
      </c>
      <c r="B32" s="28" t="s">
        <v>67</v>
      </c>
      <c r="C32" s="68" t="s" vm="23">
        <v>1670</v>
      </c>
      <c r="D32" s="69" t="s" vm="24">
        <v>1670</v>
      </c>
    </row>
    <row r="33" spans="1:4">
      <c r="A33" s="44" t="s">
        <v>107</v>
      </c>
      <c r="B33" s="27" t="s">
        <v>143</v>
      </c>
      <c r="C33" s="68" t="s" vm="25">
        <v>1670</v>
      </c>
      <c r="D33" s="69" t="s" vm="26">
        <v>1670</v>
      </c>
    </row>
    <row r="34" spans="1:4">
      <c r="A34" s="44" t="s">
        <v>107</v>
      </c>
      <c r="B34" s="27" t="s">
        <v>144</v>
      </c>
      <c r="C34" s="68" t="s" vm="27">
        <v>1670</v>
      </c>
      <c r="D34" s="69" t="s" vm="28">
        <v>1670</v>
      </c>
    </row>
    <row r="35" spans="1:4">
      <c r="A35" s="44" t="s">
        <v>107</v>
      </c>
      <c r="B35" s="27" t="s">
        <v>145</v>
      </c>
      <c r="C35" s="68" t="s" vm="29">
        <v>1670</v>
      </c>
      <c r="D35" s="69" t="s" vm="30">
        <v>1670</v>
      </c>
    </row>
    <row r="36" spans="1:4">
      <c r="A36" s="44" t="s">
        <v>107</v>
      </c>
      <c r="B36" s="45" t="s">
        <v>146</v>
      </c>
      <c r="C36" s="68" t="s" vm="31">
        <v>1670</v>
      </c>
      <c r="D36" s="69" t="s" vm="32">
        <v>1670</v>
      </c>
    </row>
    <row r="37" spans="1:4">
      <c r="A37" s="44" t="s">
        <v>107</v>
      </c>
      <c r="B37" s="27" t="s">
        <v>147</v>
      </c>
      <c r="C37" s="68">
        <f>'השקעות אחרות '!I10</f>
        <v>-13.015959544995001</v>
      </c>
      <c r="D37" s="69" t="s" vm="33">
        <v>1670</v>
      </c>
    </row>
    <row r="38" spans="1:4">
      <c r="A38" s="44"/>
      <c r="B38" s="55" t="s">
        <v>149</v>
      </c>
      <c r="C38" s="68">
        <v>0</v>
      </c>
      <c r="D38" s="69">
        <v>0</v>
      </c>
    </row>
    <row r="39" spans="1:4">
      <c r="A39" s="44" t="s">
        <v>107</v>
      </c>
      <c r="B39" s="56" t="s">
        <v>150</v>
      </c>
      <c r="C39" s="68" t="s" vm="34">
        <v>1670</v>
      </c>
      <c r="D39" s="69" t="s" vm="35">
        <v>1670</v>
      </c>
    </row>
    <row r="40" spans="1:4">
      <c r="A40" s="44" t="s">
        <v>107</v>
      </c>
      <c r="B40" s="56" t="s">
        <v>184</v>
      </c>
      <c r="C40" s="68" t="s" vm="36">
        <v>1670</v>
      </c>
      <c r="D40" s="69" t="s" vm="37">
        <v>1670</v>
      </c>
    </row>
    <row r="41" spans="1:4">
      <c r="A41" s="44" t="s">
        <v>107</v>
      </c>
      <c r="B41" s="56" t="s">
        <v>151</v>
      </c>
      <c r="C41" s="68" t="s" vm="38">
        <v>1670</v>
      </c>
      <c r="D41" s="69" t="s" vm="39">
        <v>1670</v>
      </c>
    </row>
    <row r="42" spans="1:4">
      <c r="B42" s="56" t="s">
        <v>68</v>
      </c>
      <c r="C42" s="68">
        <f>C10</f>
        <v>168682.770547744</v>
      </c>
      <c r="D42" s="69" vm="40">
        <v>1.0004004132628892</v>
      </c>
    </row>
    <row r="43" spans="1:4">
      <c r="A43" s="44" t="s">
        <v>107</v>
      </c>
      <c r="B43" s="56" t="s">
        <v>148</v>
      </c>
      <c r="C43" s="68">
        <f>'יתרת התחייבות להשקעה'!C10</f>
        <v>965.75279195736346</v>
      </c>
      <c r="D43" s="69"/>
    </row>
    <row r="44" spans="1:4">
      <c r="B44" s="5" t="s">
        <v>91</v>
      </c>
    </row>
    <row r="45" spans="1:4">
      <c r="C45" s="62" t="s">
        <v>133</v>
      </c>
      <c r="D45" s="34" t="s">
        <v>86</v>
      </c>
    </row>
    <row r="46" spans="1:4">
      <c r="C46" s="63" t="s">
        <v>0</v>
      </c>
      <c r="D46" s="23" t="s">
        <v>1</v>
      </c>
    </row>
    <row r="47" spans="1:4">
      <c r="C47" s="70" t="s">
        <v>116</v>
      </c>
      <c r="D47" s="71" vm="41">
        <v>2.4773999999999998</v>
      </c>
    </row>
    <row r="48" spans="1:4">
      <c r="C48" s="70" t="s">
        <v>123</v>
      </c>
      <c r="D48" s="71">
        <v>0.76144962166467534</v>
      </c>
    </row>
    <row r="49" spans="2:4">
      <c r="C49" s="70" t="s">
        <v>120</v>
      </c>
      <c r="D49" s="71" vm="42">
        <v>2.8424999999999998</v>
      </c>
    </row>
    <row r="50" spans="2:4">
      <c r="B50" s="11"/>
      <c r="C50" s="70" t="s">
        <v>897</v>
      </c>
      <c r="D50" s="71" vm="43">
        <v>4.2</v>
      </c>
    </row>
    <row r="51" spans="2:4">
      <c r="C51" s="70" t="s">
        <v>114</v>
      </c>
      <c r="D51" s="71" vm="44">
        <v>4.0530999999999997</v>
      </c>
    </row>
    <row r="52" spans="2:4">
      <c r="C52" s="70" t="s">
        <v>115</v>
      </c>
      <c r="D52" s="71" vm="45">
        <v>4.6779000000000002</v>
      </c>
    </row>
    <row r="53" spans="2:4">
      <c r="C53" s="70" t="s">
        <v>117</v>
      </c>
      <c r="D53" s="71">
        <v>0.48832814016447873</v>
      </c>
    </row>
    <row r="54" spans="2:4">
      <c r="C54" s="70" t="s">
        <v>121</v>
      </c>
      <c r="D54" s="71">
        <v>2.5659999999999999E-2</v>
      </c>
    </row>
    <row r="55" spans="2:4">
      <c r="C55" s="70" t="s">
        <v>122</v>
      </c>
      <c r="D55" s="71">
        <v>0.21951275516061627</v>
      </c>
    </row>
    <row r="56" spans="2:4">
      <c r="C56" s="70" t="s">
        <v>119</v>
      </c>
      <c r="D56" s="71" vm="46">
        <v>0.54359999999999997</v>
      </c>
    </row>
    <row r="57" spans="2:4">
      <c r="C57" s="70" t="s">
        <v>1671</v>
      </c>
      <c r="D57" s="71">
        <v>2.2928704</v>
      </c>
    </row>
    <row r="58" spans="2:4">
      <c r="C58" s="70" t="s">
        <v>118</v>
      </c>
      <c r="D58" s="71" vm="47">
        <v>0.35270000000000001</v>
      </c>
    </row>
    <row r="59" spans="2:4">
      <c r="C59" s="70" t="s">
        <v>112</v>
      </c>
      <c r="D59" s="71" vm="48">
        <v>3.8239999999999998</v>
      </c>
    </row>
    <row r="60" spans="2:4">
      <c r="C60" s="70" t="s">
        <v>124</v>
      </c>
      <c r="D60" s="71" vm="49">
        <v>0.2031</v>
      </c>
    </row>
    <row r="61" spans="2:4">
      <c r="C61" s="70" t="s">
        <v>1672</v>
      </c>
      <c r="D61" s="71" vm="50">
        <v>0.36</v>
      </c>
    </row>
    <row r="62" spans="2:4">
      <c r="C62" s="70" t="s">
        <v>1673</v>
      </c>
      <c r="D62" s="71">
        <v>3.9578505476717096E-2</v>
      </c>
    </row>
    <row r="63" spans="2:4">
      <c r="C63" s="70" t="s">
        <v>1674</v>
      </c>
      <c r="D63" s="71">
        <v>0.52397917237599345</v>
      </c>
    </row>
    <row r="64" spans="2:4">
      <c r="C64" s="70" t="s">
        <v>113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1.57031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126</v>
      </c>
      <c r="C1" s="46" t="s" vm="1">
        <v>205</v>
      </c>
    </row>
    <row r="2" spans="2:13">
      <c r="B2" s="46" t="s">
        <v>125</v>
      </c>
      <c r="C2" s="46" t="s">
        <v>206</v>
      </c>
    </row>
    <row r="3" spans="2:13">
      <c r="B3" s="46" t="s">
        <v>127</v>
      </c>
      <c r="C3" s="46" t="s">
        <v>207</v>
      </c>
    </row>
    <row r="4" spans="2:13">
      <c r="B4" s="46" t="s">
        <v>128</v>
      </c>
      <c r="C4" s="46">
        <v>2146</v>
      </c>
    </row>
    <row r="6" spans="2:13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76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97</v>
      </c>
      <c r="C8" s="29" t="s">
        <v>36</v>
      </c>
      <c r="D8" s="29" t="s">
        <v>100</v>
      </c>
      <c r="E8" s="29" t="s">
        <v>51</v>
      </c>
      <c r="F8" s="29" t="s">
        <v>84</v>
      </c>
      <c r="G8" s="29" t="s">
        <v>183</v>
      </c>
      <c r="H8" s="29" t="s">
        <v>182</v>
      </c>
      <c r="I8" s="29" t="s">
        <v>48</v>
      </c>
      <c r="J8" s="29" t="s">
        <v>47</v>
      </c>
      <c r="K8" s="29" t="s">
        <v>129</v>
      </c>
      <c r="L8" s="30" t="s">
        <v>131</v>
      </c>
    </row>
    <row r="9" spans="2:13" s="3" customFormat="1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40</v>
      </c>
      <c r="C11" s="80"/>
      <c r="D11" s="81"/>
      <c r="E11" s="81"/>
      <c r="F11" s="81"/>
      <c r="G11" s="83"/>
      <c r="H11" s="100"/>
      <c r="I11" s="83">
        <v>219.81524765200004</v>
      </c>
      <c r="J11" s="84"/>
      <c r="K11" s="84">
        <f>IFERROR(I11/$I$11,0)</f>
        <v>1</v>
      </c>
      <c r="L11" s="84">
        <f>I11/'סכום נכסי הקרן'!$C$42</f>
        <v>1.3031280369549272E-3</v>
      </c>
    </row>
    <row r="12" spans="2:13">
      <c r="B12" s="109" t="s">
        <v>177</v>
      </c>
      <c r="C12" s="87"/>
      <c r="D12" s="88"/>
      <c r="E12" s="88"/>
      <c r="F12" s="88"/>
      <c r="G12" s="90"/>
      <c r="H12" s="98"/>
      <c r="I12" s="90">
        <v>134.33908040800003</v>
      </c>
      <c r="J12" s="91"/>
      <c r="K12" s="91">
        <f t="shared" ref="K12:K23" si="0">IFERROR(I12/$I$11,0)</f>
        <v>0.61114541344592532</v>
      </c>
      <c r="L12" s="91">
        <f>I12/'סכום נכסי הקרן'!$C$42</f>
        <v>7.96400722917796E-4</v>
      </c>
    </row>
    <row r="13" spans="2:13">
      <c r="B13" s="85" t="s">
        <v>171</v>
      </c>
      <c r="C13" s="80"/>
      <c r="D13" s="81"/>
      <c r="E13" s="81"/>
      <c r="F13" s="81"/>
      <c r="G13" s="83"/>
      <c r="H13" s="100"/>
      <c r="I13" s="83">
        <v>134.33908040800003</v>
      </c>
      <c r="J13" s="84"/>
      <c r="K13" s="84">
        <f t="shared" si="0"/>
        <v>0.61114541344592532</v>
      </c>
      <c r="L13" s="84">
        <f>I13/'סכום נכסי הקרן'!$C$42</f>
        <v>7.96400722917796E-4</v>
      </c>
    </row>
    <row r="14" spans="2:13">
      <c r="B14" s="86" t="s">
        <v>1084</v>
      </c>
      <c r="C14" s="87" t="s">
        <v>1085</v>
      </c>
      <c r="D14" s="88" t="s">
        <v>101</v>
      </c>
      <c r="E14" s="88" t="s">
        <v>681</v>
      </c>
      <c r="F14" s="88" t="s">
        <v>113</v>
      </c>
      <c r="G14" s="90">
        <v>2.9452259999999999</v>
      </c>
      <c r="H14" s="98">
        <v>3763400</v>
      </c>
      <c r="I14" s="90">
        <v>110.84064375200002</v>
      </c>
      <c r="J14" s="91"/>
      <c r="K14" s="91">
        <f t="shared" si="0"/>
        <v>0.50424456417817343</v>
      </c>
      <c r="L14" s="91">
        <f>I14/'סכום נכסי הקרן'!$C$42</f>
        <v>6.570952290626959E-4</v>
      </c>
    </row>
    <row r="15" spans="2:13">
      <c r="B15" s="86" t="s">
        <v>1086</v>
      </c>
      <c r="C15" s="87" t="s">
        <v>1087</v>
      </c>
      <c r="D15" s="88" t="s">
        <v>101</v>
      </c>
      <c r="E15" s="88" t="s">
        <v>681</v>
      </c>
      <c r="F15" s="88" t="s">
        <v>113</v>
      </c>
      <c r="G15" s="90">
        <v>-2.9452259999999999</v>
      </c>
      <c r="H15" s="98">
        <v>305600</v>
      </c>
      <c r="I15" s="90">
        <v>-9.0006113440000028</v>
      </c>
      <c r="J15" s="91"/>
      <c r="K15" s="91">
        <f t="shared" si="0"/>
        <v>-4.0946255731309861E-2</v>
      </c>
      <c r="L15" s="91">
        <f>I15/'סכום נכסי הקרן'!$C$42</f>
        <v>-5.335821385179625E-5</v>
      </c>
    </row>
    <row r="16" spans="2:13">
      <c r="B16" s="86" t="s">
        <v>1088</v>
      </c>
      <c r="C16" s="87" t="s">
        <v>1089</v>
      </c>
      <c r="D16" s="88" t="s">
        <v>101</v>
      </c>
      <c r="E16" s="88" t="s">
        <v>681</v>
      </c>
      <c r="F16" s="88" t="s">
        <v>113</v>
      </c>
      <c r="G16" s="90">
        <v>27.082540000000005</v>
      </c>
      <c r="H16" s="98">
        <v>120100</v>
      </c>
      <c r="I16" s="90">
        <v>32.526130540000004</v>
      </c>
      <c r="J16" s="91"/>
      <c r="K16" s="91">
        <f t="shared" si="0"/>
        <v>0.14797031091989427</v>
      </c>
      <c r="L16" s="91">
        <f>I16/'סכום נכסי הקרן'!$C$42</f>
        <v>1.9282426079665204E-4</v>
      </c>
    </row>
    <row r="17" spans="2:12">
      <c r="B17" s="86" t="s">
        <v>1090</v>
      </c>
      <c r="C17" s="87" t="s">
        <v>1091</v>
      </c>
      <c r="D17" s="88" t="s">
        <v>101</v>
      </c>
      <c r="E17" s="88" t="s">
        <v>681</v>
      </c>
      <c r="F17" s="88" t="s">
        <v>113</v>
      </c>
      <c r="G17" s="90">
        <v>-27.082540000000005</v>
      </c>
      <c r="H17" s="98">
        <v>100</v>
      </c>
      <c r="I17" s="90">
        <v>-2.7082540000000006E-2</v>
      </c>
      <c r="J17" s="91"/>
      <c r="K17" s="91">
        <f t="shared" si="0"/>
        <v>-1.2320592083255144E-4</v>
      </c>
      <c r="L17" s="91">
        <f>I17/'סכום נכסי הקרן'!$C$42</f>
        <v>-1.6055308975574691E-7</v>
      </c>
    </row>
    <row r="18" spans="2:12">
      <c r="B18" s="92"/>
      <c r="C18" s="87"/>
      <c r="D18" s="87"/>
      <c r="E18" s="87"/>
      <c r="F18" s="87"/>
      <c r="G18" s="90"/>
      <c r="H18" s="98"/>
      <c r="I18" s="87"/>
      <c r="J18" s="87"/>
      <c r="K18" s="91"/>
      <c r="L18" s="87"/>
    </row>
    <row r="19" spans="2:12">
      <c r="B19" s="109" t="s">
        <v>176</v>
      </c>
      <c r="C19" s="87"/>
      <c r="D19" s="88"/>
      <c r="E19" s="88"/>
      <c r="F19" s="88"/>
      <c r="G19" s="90"/>
      <c r="H19" s="98"/>
      <c r="I19" s="90">
        <v>85.476167244000024</v>
      </c>
      <c r="J19" s="91"/>
      <c r="K19" s="91">
        <f t="shared" si="0"/>
        <v>0.38885458655407473</v>
      </c>
      <c r="L19" s="91">
        <f>I19/'סכום נכסי הקרן'!$C$42</f>
        <v>5.0672731403713126E-4</v>
      </c>
    </row>
    <row r="20" spans="2:12">
      <c r="B20" s="85" t="s">
        <v>171</v>
      </c>
      <c r="C20" s="80"/>
      <c r="D20" s="81"/>
      <c r="E20" s="81"/>
      <c r="F20" s="81"/>
      <c r="G20" s="83"/>
      <c r="H20" s="100"/>
      <c r="I20" s="83">
        <v>85.476167244000024</v>
      </c>
      <c r="J20" s="84"/>
      <c r="K20" s="84">
        <f t="shared" si="0"/>
        <v>0.38885458655407473</v>
      </c>
      <c r="L20" s="84">
        <f>I20/'סכום נכסי הקרן'!$C$42</f>
        <v>5.0672731403713126E-4</v>
      </c>
    </row>
    <row r="21" spans="2:12">
      <c r="B21" s="86" t="s">
        <v>1092</v>
      </c>
      <c r="C21" s="87" t="s">
        <v>1092</v>
      </c>
      <c r="D21" s="88" t="s">
        <v>26</v>
      </c>
      <c r="E21" s="88" t="s">
        <v>681</v>
      </c>
      <c r="F21" s="88" t="s">
        <v>112</v>
      </c>
      <c r="G21" s="90">
        <v>41.623605000000005</v>
      </c>
      <c r="H21" s="98">
        <v>18</v>
      </c>
      <c r="I21" s="90">
        <v>2.8650359790000008</v>
      </c>
      <c r="J21" s="91"/>
      <c r="K21" s="91">
        <f t="shared" si="0"/>
        <v>1.3033836413094397E-2</v>
      </c>
      <c r="L21" s="91">
        <f>I21/'סכום נכסי הקרן'!$C$42</f>
        <v>1.698475765898735E-5</v>
      </c>
    </row>
    <row r="22" spans="2:12">
      <c r="B22" s="86" t="s">
        <v>1093</v>
      </c>
      <c r="C22" s="87" t="s">
        <v>1093</v>
      </c>
      <c r="D22" s="88" t="s">
        <v>26</v>
      </c>
      <c r="E22" s="88" t="s">
        <v>681</v>
      </c>
      <c r="F22" s="88" t="s">
        <v>112</v>
      </c>
      <c r="G22" s="90">
        <v>-1.9732670000000005</v>
      </c>
      <c r="H22" s="98">
        <v>4682</v>
      </c>
      <c r="I22" s="90">
        <v>-35.329312804000011</v>
      </c>
      <c r="J22" s="91"/>
      <c r="K22" s="91">
        <f t="shared" si="0"/>
        <v>-0.16072275777671038</v>
      </c>
      <c r="L22" s="91">
        <f>I22/'סכום נכסי הקרן'!$C$42</f>
        <v>-2.0944233183554687E-4</v>
      </c>
    </row>
    <row r="23" spans="2:12">
      <c r="B23" s="86" t="s">
        <v>1094</v>
      </c>
      <c r="C23" s="87" t="s">
        <v>1094</v>
      </c>
      <c r="D23" s="88" t="s">
        <v>26</v>
      </c>
      <c r="E23" s="88" t="s">
        <v>681</v>
      </c>
      <c r="F23" s="88" t="s">
        <v>112</v>
      </c>
      <c r="G23" s="90">
        <v>1.9732670000000005</v>
      </c>
      <c r="H23" s="98">
        <v>15630</v>
      </c>
      <c r="I23" s="90">
        <v>117.94044406900002</v>
      </c>
      <c r="J23" s="91"/>
      <c r="K23" s="91">
        <f t="shared" si="0"/>
        <v>0.53654350791769068</v>
      </c>
      <c r="L23" s="91">
        <f>I23/'סכום נכסי הקרן'!$C$42</f>
        <v>6.9918488821369069E-4</v>
      </c>
    </row>
    <row r="24" spans="2:12">
      <c r="B24" s="92"/>
      <c r="C24" s="87"/>
      <c r="D24" s="87"/>
      <c r="E24" s="87"/>
      <c r="F24" s="87"/>
      <c r="G24" s="90"/>
      <c r="H24" s="98"/>
      <c r="I24" s="87"/>
      <c r="J24" s="87"/>
      <c r="K24" s="91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2" t="s">
        <v>198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12" t="s">
        <v>93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12" t="s">
        <v>181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12" t="s">
        <v>189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51.57031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126</v>
      </c>
      <c r="C1" s="46" t="s" vm="1">
        <v>205</v>
      </c>
    </row>
    <row r="2" spans="1:11">
      <c r="B2" s="46" t="s">
        <v>125</v>
      </c>
      <c r="C2" s="46" t="s">
        <v>206</v>
      </c>
    </row>
    <row r="3" spans="1:11">
      <c r="B3" s="46" t="s">
        <v>127</v>
      </c>
      <c r="C3" s="46" t="s">
        <v>207</v>
      </c>
    </row>
    <row r="4" spans="1:11">
      <c r="B4" s="46" t="s">
        <v>128</v>
      </c>
      <c r="C4" s="46">
        <v>2146</v>
      </c>
    </row>
    <row r="6" spans="1:11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77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97</v>
      </c>
      <c r="C8" s="29" t="s">
        <v>36</v>
      </c>
      <c r="D8" s="29" t="s">
        <v>100</v>
      </c>
      <c r="E8" s="29" t="s">
        <v>51</v>
      </c>
      <c r="F8" s="29" t="s">
        <v>84</v>
      </c>
      <c r="G8" s="29" t="s">
        <v>183</v>
      </c>
      <c r="H8" s="29" t="s">
        <v>182</v>
      </c>
      <c r="I8" s="29" t="s">
        <v>48</v>
      </c>
      <c r="J8" s="29" t="s">
        <v>129</v>
      </c>
      <c r="K8" s="30" t="s">
        <v>131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39</v>
      </c>
      <c r="C11" s="87"/>
      <c r="D11" s="88"/>
      <c r="E11" s="88"/>
      <c r="F11" s="88"/>
      <c r="G11" s="90"/>
      <c r="H11" s="98"/>
      <c r="I11" s="90">
        <v>-1495.170609408</v>
      </c>
      <c r="J11" s="91">
        <f>IFERROR(I11/$I$11,0)</f>
        <v>1</v>
      </c>
      <c r="K11" s="91">
        <f>I11/'סכום נכסי הקרן'!$C$42</f>
        <v>-8.8638015877549672E-3</v>
      </c>
    </row>
    <row r="12" spans="1:11">
      <c r="B12" s="109" t="s">
        <v>178</v>
      </c>
      <c r="C12" s="87"/>
      <c r="D12" s="88"/>
      <c r="E12" s="88"/>
      <c r="F12" s="88"/>
      <c r="G12" s="90"/>
      <c r="H12" s="98"/>
      <c r="I12" s="90">
        <v>-1495.170609408</v>
      </c>
      <c r="J12" s="91">
        <f t="shared" ref="J12:J16" si="0">IFERROR(I12/$I$11,0)</f>
        <v>1</v>
      </c>
      <c r="K12" s="91">
        <f>I12/'סכום נכסי הקרן'!$C$42</f>
        <v>-8.8638015877549672E-3</v>
      </c>
    </row>
    <row r="13" spans="1:11">
      <c r="B13" s="92" t="s">
        <v>1095</v>
      </c>
      <c r="C13" s="87" t="s">
        <v>1096</v>
      </c>
      <c r="D13" s="88" t="s">
        <v>26</v>
      </c>
      <c r="E13" s="88" t="s">
        <v>681</v>
      </c>
      <c r="F13" s="88" t="s">
        <v>112</v>
      </c>
      <c r="G13" s="90">
        <v>8.4218430000000026</v>
      </c>
      <c r="H13" s="98">
        <v>95550.01</v>
      </c>
      <c r="I13" s="90">
        <v>-53.511312585000006</v>
      </c>
      <c r="J13" s="91">
        <f t="shared" si="0"/>
        <v>3.5789435833137033E-2</v>
      </c>
      <c r="K13" s="91">
        <f>I13/'סכום נכסי הקרן'!$C$42</f>
        <v>-3.1723045816261451E-4</v>
      </c>
    </row>
    <row r="14" spans="1:11">
      <c r="B14" s="92" t="s">
        <v>1097</v>
      </c>
      <c r="C14" s="87" t="s">
        <v>1098</v>
      </c>
      <c r="D14" s="88" t="s">
        <v>26</v>
      </c>
      <c r="E14" s="88" t="s">
        <v>681</v>
      </c>
      <c r="F14" s="88" t="s">
        <v>112</v>
      </c>
      <c r="G14" s="90">
        <v>2.0133489999999998</v>
      </c>
      <c r="H14" s="98">
        <v>1486650</v>
      </c>
      <c r="I14" s="90">
        <v>-97.20163932100003</v>
      </c>
      <c r="J14" s="91">
        <f t="shared" si="0"/>
        <v>6.5010399956621792E-2</v>
      </c>
      <c r="K14" s="91">
        <f>I14/'סכום נכסי הקרן'!$C$42</f>
        <v>-5.7623928635608965E-4</v>
      </c>
    </row>
    <row r="15" spans="1:11">
      <c r="B15" s="92" t="s">
        <v>1099</v>
      </c>
      <c r="C15" s="87" t="s">
        <v>1100</v>
      </c>
      <c r="D15" s="88" t="s">
        <v>26</v>
      </c>
      <c r="E15" s="88" t="s">
        <v>681</v>
      </c>
      <c r="F15" s="88" t="s">
        <v>112</v>
      </c>
      <c r="G15" s="90">
        <v>39.089190000000009</v>
      </c>
      <c r="H15" s="98">
        <v>432550</v>
      </c>
      <c r="I15" s="90">
        <v>-1334.8514313720002</v>
      </c>
      <c r="J15" s="91">
        <f t="shared" si="0"/>
        <v>0.89277532809484739</v>
      </c>
      <c r="K15" s="91">
        <f>I15/'סכום נכסי הקרן'!$C$42</f>
        <v>-7.9133833706755696E-3</v>
      </c>
    </row>
    <row r="16" spans="1:11">
      <c r="B16" s="92" t="s">
        <v>1101</v>
      </c>
      <c r="C16" s="87" t="s">
        <v>1102</v>
      </c>
      <c r="D16" s="88" t="s">
        <v>26</v>
      </c>
      <c r="E16" s="88" t="s">
        <v>681</v>
      </c>
      <c r="F16" s="88" t="s">
        <v>121</v>
      </c>
      <c r="G16" s="90">
        <v>1.5076990000000001</v>
      </c>
      <c r="H16" s="98">
        <v>232350</v>
      </c>
      <c r="I16" s="90">
        <v>-9.6062261300000014</v>
      </c>
      <c r="J16" s="91">
        <f t="shared" si="0"/>
        <v>6.4248361153938843E-3</v>
      </c>
      <c r="K16" s="91">
        <f>I16/'סכום נכסי הקרן'!$C$42</f>
        <v>-5.694847256069376E-5</v>
      </c>
    </row>
    <row r="17" spans="2:11">
      <c r="B17" s="109"/>
      <c r="C17" s="87"/>
      <c r="D17" s="87"/>
      <c r="E17" s="87"/>
      <c r="F17" s="87"/>
      <c r="G17" s="90"/>
      <c r="H17" s="98"/>
      <c r="I17" s="87"/>
      <c r="J17" s="91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12" t="s">
        <v>198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12" t="s">
        <v>93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12" t="s">
        <v>181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12" t="s">
        <v>189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93"/>
      <c r="C117" s="115"/>
      <c r="D117" s="115"/>
      <c r="E117" s="115"/>
      <c r="F117" s="115"/>
      <c r="G117" s="115"/>
      <c r="H117" s="115"/>
      <c r="I117" s="94"/>
      <c r="J117" s="94"/>
      <c r="K117" s="115"/>
    </row>
    <row r="118" spans="2:11">
      <c r="B118" s="93"/>
      <c r="C118" s="115"/>
      <c r="D118" s="115"/>
      <c r="E118" s="115"/>
      <c r="F118" s="115"/>
      <c r="G118" s="115"/>
      <c r="H118" s="115"/>
      <c r="I118" s="94"/>
      <c r="J118" s="94"/>
      <c r="K118" s="115"/>
    </row>
    <row r="119" spans="2:11">
      <c r="B119" s="93"/>
      <c r="C119" s="115"/>
      <c r="D119" s="115"/>
      <c r="E119" s="115"/>
      <c r="F119" s="115"/>
      <c r="G119" s="115"/>
      <c r="H119" s="115"/>
      <c r="I119" s="94"/>
      <c r="J119" s="94"/>
      <c r="K119" s="115"/>
    </row>
    <row r="120" spans="2:11">
      <c r="B120" s="93"/>
      <c r="C120" s="115"/>
      <c r="D120" s="115"/>
      <c r="E120" s="115"/>
      <c r="F120" s="115"/>
      <c r="G120" s="115"/>
      <c r="H120" s="115"/>
      <c r="I120" s="94"/>
      <c r="J120" s="94"/>
      <c r="K120" s="115"/>
    </row>
    <row r="121" spans="2:11">
      <c r="B121" s="93"/>
      <c r="C121" s="115"/>
      <c r="D121" s="115"/>
      <c r="E121" s="115"/>
      <c r="F121" s="115"/>
      <c r="G121" s="115"/>
      <c r="H121" s="115"/>
      <c r="I121" s="94"/>
      <c r="J121" s="94"/>
      <c r="K121" s="115"/>
    </row>
    <row r="122" spans="2:11">
      <c r="B122" s="93"/>
      <c r="C122" s="115"/>
      <c r="D122" s="115"/>
      <c r="E122" s="115"/>
      <c r="F122" s="115"/>
      <c r="G122" s="115"/>
      <c r="H122" s="115"/>
      <c r="I122" s="94"/>
      <c r="J122" s="94"/>
      <c r="K122" s="115"/>
    </row>
    <row r="123" spans="2:11">
      <c r="B123" s="93"/>
      <c r="C123" s="115"/>
      <c r="D123" s="115"/>
      <c r="E123" s="115"/>
      <c r="F123" s="115"/>
      <c r="G123" s="115"/>
      <c r="H123" s="115"/>
      <c r="I123" s="94"/>
      <c r="J123" s="94"/>
      <c r="K123" s="115"/>
    </row>
    <row r="124" spans="2:11">
      <c r="B124" s="93"/>
      <c r="C124" s="115"/>
      <c r="D124" s="115"/>
      <c r="E124" s="115"/>
      <c r="F124" s="115"/>
      <c r="G124" s="115"/>
      <c r="H124" s="115"/>
      <c r="I124" s="94"/>
      <c r="J124" s="94"/>
      <c r="K124" s="115"/>
    </row>
    <row r="125" spans="2:11">
      <c r="B125" s="93"/>
      <c r="C125" s="115"/>
      <c r="D125" s="115"/>
      <c r="E125" s="115"/>
      <c r="F125" s="115"/>
      <c r="G125" s="115"/>
      <c r="H125" s="115"/>
      <c r="I125" s="94"/>
      <c r="J125" s="94"/>
      <c r="K125" s="115"/>
    </row>
    <row r="126" spans="2:11">
      <c r="B126" s="93"/>
      <c r="C126" s="115"/>
      <c r="D126" s="115"/>
      <c r="E126" s="115"/>
      <c r="F126" s="115"/>
      <c r="G126" s="115"/>
      <c r="H126" s="115"/>
      <c r="I126" s="94"/>
      <c r="J126" s="94"/>
      <c r="K126" s="115"/>
    </row>
    <row r="127" spans="2:11">
      <c r="B127" s="93"/>
      <c r="C127" s="115"/>
      <c r="D127" s="115"/>
      <c r="E127" s="115"/>
      <c r="F127" s="115"/>
      <c r="G127" s="115"/>
      <c r="H127" s="115"/>
      <c r="I127" s="94"/>
      <c r="J127" s="94"/>
      <c r="K127" s="115"/>
    </row>
    <row r="128" spans="2:11">
      <c r="B128" s="93"/>
      <c r="C128" s="115"/>
      <c r="D128" s="115"/>
      <c r="E128" s="115"/>
      <c r="F128" s="115"/>
      <c r="G128" s="115"/>
      <c r="H128" s="115"/>
      <c r="I128" s="94"/>
      <c r="J128" s="94"/>
      <c r="K128" s="115"/>
    </row>
    <row r="129" spans="2:11">
      <c r="B129" s="93"/>
      <c r="C129" s="115"/>
      <c r="D129" s="115"/>
      <c r="E129" s="115"/>
      <c r="F129" s="115"/>
      <c r="G129" s="115"/>
      <c r="H129" s="115"/>
      <c r="I129" s="94"/>
      <c r="J129" s="94"/>
      <c r="K129" s="115"/>
    </row>
    <row r="130" spans="2:11">
      <c r="B130" s="93"/>
      <c r="C130" s="115"/>
      <c r="D130" s="115"/>
      <c r="E130" s="115"/>
      <c r="F130" s="115"/>
      <c r="G130" s="115"/>
      <c r="H130" s="115"/>
      <c r="I130" s="94"/>
      <c r="J130" s="94"/>
      <c r="K130" s="115"/>
    </row>
    <row r="131" spans="2:11">
      <c r="B131" s="93"/>
      <c r="C131" s="115"/>
      <c r="D131" s="115"/>
      <c r="E131" s="115"/>
      <c r="F131" s="115"/>
      <c r="G131" s="115"/>
      <c r="H131" s="115"/>
      <c r="I131" s="94"/>
      <c r="J131" s="94"/>
      <c r="K131" s="115"/>
    </row>
    <row r="132" spans="2:11">
      <c r="B132" s="93"/>
      <c r="C132" s="115"/>
      <c r="D132" s="115"/>
      <c r="E132" s="115"/>
      <c r="F132" s="115"/>
      <c r="G132" s="115"/>
      <c r="H132" s="115"/>
      <c r="I132" s="94"/>
      <c r="J132" s="94"/>
      <c r="K132" s="115"/>
    </row>
    <row r="133" spans="2:11">
      <c r="B133" s="93"/>
      <c r="C133" s="115"/>
      <c r="D133" s="115"/>
      <c r="E133" s="115"/>
      <c r="F133" s="115"/>
      <c r="G133" s="115"/>
      <c r="H133" s="115"/>
      <c r="I133" s="94"/>
      <c r="J133" s="94"/>
      <c r="K133" s="115"/>
    </row>
    <row r="134" spans="2:11">
      <c r="B134" s="93"/>
      <c r="C134" s="115"/>
      <c r="D134" s="115"/>
      <c r="E134" s="115"/>
      <c r="F134" s="115"/>
      <c r="G134" s="115"/>
      <c r="H134" s="115"/>
      <c r="I134" s="94"/>
      <c r="J134" s="94"/>
      <c r="K134" s="115"/>
    </row>
    <row r="135" spans="2:11">
      <c r="B135" s="93"/>
      <c r="C135" s="115"/>
      <c r="D135" s="115"/>
      <c r="E135" s="115"/>
      <c r="F135" s="115"/>
      <c r="G135" s="115"/>
      <c r="H135" s="115"/>
      <c r="I135" s="94"/>
      <c r="J135" s="94"/>
      <c r="K135" s="115"/>
    </row>
    <row r="136" spans="2:11">
      <c r="B136" s="93"/>
      <c r="C136" s="115"/>
      <c r="D136" s="115"/>
      <c r="E136" s="115"/>
      <c r="F136" s="115"/>
      <c r="G136" s="115"/>
      <c r="H136" s="115"/>
      <c r="I136" s="94"/>
      <c r="J136" s="94"/>
      <c r="K136" s="115"/>
    </row>
    <row r="137" spans="2:11">
      <c r="B137" s="93"/>
      <c r="C137" s="115"/>
      <c r="D137" s="115"/>
      <c r="E137" s="115"/>
      <c r="F137" s="115"/>
      <c r="G137" s="115"/>
      <c r="H137" s="115"/>
      <c r="I137" s="94"/>
      <c r="J137" s="94"/>
      <c r="K137" s="115"/>
    </row>
    <row r="138" spans="2:11">
      <c r="B138" s="93"/>
      <c r="C138" s="115"/>
      <c r="D138" s="115"/>
      <c r="E138" s="115"/>
      <c r="F138" s="115"/>
      <c r="G138" s="115"/>
      <c r="H138" s="115"/>
      <c r="I138" s="94"/>
      <c r="J138" s="94"/>
      <c r="K138" s="115"/>
    </row>
    <row r="139" spans="2:11">
      <c r="B139" s="93"/>
      <c r="C139" s="115"/>
      <c r="D139" s="115"/>
      <c r="E139" s="115"/>
      <c r="F139" s="115"/>
      <c r="G139" s="115"/>
      <c r="H139" s="115"/>
      <c r="I139" s="94"/>
      <c r="J139" s="94"/>
      <c r="K139" s="115"/>
    </row>
    <row r="140" spans="2:11">
      <c r="B140" s="93"/>
      <c r="C140" s="115"/>
      <c r="D140" s="115"/>
      <c r="E140" s="115"/>
      <c r="F140" s="115"/>
      <c r="G140" s="115"/>
      <c r="H140" s="115"/>
      <c r="I140" s="94"/>
      <c r="J140" s="94"/>
      <c r="K140" s="115"/>
    </row>
    <row r="141" spans="2:11">
      <c r="B141" s="93"/>
      <c r="C141" s="115"/>
      <c r="D141" s="115"/>
      <c r="E141" s="115"/>
      <c r="F141" s="115"/>
      <c r="G141" s="115"/>
      <c r="H141" s="115"/>
      <c r="I141" s="94"/>
      <c r="J141" s="94"/>
      <c r="K141" s="115"/>
    </row>
    <row r="142" spans="2:11">
      <c r="B142" s="93"/>
      <c r="C142" s="115"/>
      <c r="D142" s="115"/>
      <c r="E142" s="115"/>
      <c r="F142" s="115"/>
      <c r="G142" s="115"/>
      <c r="H142" s="115"/>
      <c r="I142" s="94"/>
      <c r="J142" s="94"/>
      <c r="K142" s="115"/>
    </row>
    <row r="143" spans="2:11">
      <c r="B143" s="93"/>
      <c r="C143" s="115"/>
      <c r="D143" s="115"/>
      <c r="E143" s="115"/>
      <c r="F143" s="115"/>
      <c r="G143" s="115"/>
      <c r="H143" s="115"/>
      <c r="I143" s="94"/>
      <c r="J143" s="94"/>
      <c r="K143" s="115"/>
    </row>
    <row r="144" spans="2:11">
      <c r="B144" s="93"/>
      <c r="C144" s="115"/>
      <c r="D144" s="115"/>
      <c r="E144" s="115"/>
      <c r="F144" s="115"/>
      <c r="G144" s="115"/>
      <c r="H144" s="115"/>
      <c r="I144" s="94"/>
      <c r="J144" s="94"/>
      <c r="K144" s="115"/>
    </row>
    <row r="145" spans="2:11">
      <c r="B145" s="93"/>
      <c r="C145" s="115"/>
      <c r="D145" s="115"/>
      <c r="E145" s="115"/>
      <c r="F145" s="115"/>
      <c r="G145" s="115"/>
      <c r="H145" s="115"/>
      <c r="I145" s="94"/>
      <c r="J145" s="94"/>
      <c r="K145" s="115"/>
    </row>
    <row r="146" spans="2:11">
      <c r="B146" s="93"/>
      <c r="C146" s="115"/>
      <c r="D146" s="115"/>
      <c r="E146" s="115"/>
      <c r="F146" s="115"/>
      <c r="G146" s="115"/>
      <c r="H146" s="115"/>
      <c r="I146" s="94"/>
      <c r="J146" s="94"/>
      <c r="K146" s="115"/>
    </row>
    <row r="147" spans="2:11">
      <c r="B147" s="93"/>
      <c r="C147" s="115"/>
      <c r="D147" s="115"/>
      <c r="E147" s="115"/>
      <c r="F147" s="115"/>
      <c r="G147" s="115"/>
      <c r="H147" s="115"/>
      <c r="I147" s="94"/>
      <c r="J147" s="94"/>
      <c r="K147" s="115"/>
    </row>
    <row r="148" spans="2:11">
      <c r="B148" s="93"/>
      <c r="C148" s="115"/>
      <c r="D148" s="115"/>
      <c r="E148" s="115"/>
      <c r="F148" s="115"/>
      <c r="G148" s="115"/>
      <c r="H148" s="115"/>
      <c r="I148" s="94"/>
      <c r="J148" s="94"/>
      <c r="K148" s="115"/>
    </row>
    <row r="149" spans="2:11">
      <c r="B149" s="93"/>
      <c r="C149" s="115"/>
      <c r="D149" s="115"/>
      <c r="E149" s="115"/>
      <c r="F149" s="115"/>
      <c r="G149" s="115"/>
      <c r="H149" s="115"/>
      <c r="I149" s="94"/>
      <c r="J149" s="94"/>
      <c r="K149" s="115"/>
    </row>
    <row r="150" spans="2:11">
      <c r="B150" s="93"/>
      <c r="C150" s="115"/>
      <c r="D150" s="115"/>
      <c r="E150" s="115"/>
      <c r="F150" s="115"/>
      <c r="G150" s="115"/>
      <c r="H150" s="115"/>
      <c r="I150" s="94"/>
      <c r="J150" s="94"/>
      <c r="K150" s="115"/>
    </row>
    <row r="151" spans="2:11">
      <c r="B151" s="93"/>
      <c r="C151" s="115"/>
      <c r="D151" s="115"/>
      <c r="E151" s="115"/>
      <c r="F151" s="115"/>
      <c r="G151" s="115"/>
      <c r="H151" s="115"/>
      <c r="I151" s="94"/>
      <c r="J151" s="94"/>
      <c r="K151" s="115"/>
    </row>
    <row r="152" spans="2:11">
      <c r="B152" s="93"/>
      <c r="C152" s="115"/>
      <c r="D152" s="115"/>
      <c r="E152" s="115"/>
      <c r="F152" s="115"/>
      <c r="G152" s="115"/>
      <c r="H152" s="115"/>
      <c r="I152" s="94"/>
      <c r="J152" s="94"/>
      <c r="K152" s="115"/>
    </row>
    <row r="153" spans="2:11">
      <c r="B153" s="93"/>
      <c r="C153" s="115"/>
      <c r="D153" s="115"/>
      <c r="E153" s="115"/>
      <c r="F153" s="115"/>
      <c r="G153" s="115"/>
      <c r="H153" s="115"/>
      <c r="I153" s="94"/>
      <c r="J153" s="94"/>
      <c r="K153" s="115"/>
    </row>
    <row r="154" spans="2:11">
      <c r="B154" s="93"/>
      <c r="C154" s="115"/>
      <c r="D154" s="115"/>
      <c r="E154" s="115"/>
      <c r="F154" s="115"/>
      <c r="G154" s="115"/>
      <c r="H154" s="115"/>
      <c r="I154" s="94"/>
      <c r="J154" s="94"/>
      <c r="K154" s="115"/>
    </row>
    <row r="155" spans="2:11">
      <c r="B155" s="93"/>
      <c r="C155" s="115"/>
      <c r="D155" s="115"/>
      <c r="E155" s="115"/>
      <c r="F155" s="115"/>
      <c r="G155" s="115"/>
      <c r="H155" s="115"/>
      <c r="I155" s="94"/>
      <c r="J155" s="94"/>
      <c r="K155" s="115"/>
    </row>
    <row r="156" spans="2:11">
      <c r="B156" s="93"/>
      <c r="C156" s="115"/>
      <c r="D156" s="115"/>
      <c r="E156" s="115"/>
      <c r="F156" s="115"/>
      <c r="G156" s="115"/>
      <c r="H156" s="115"/>
      <c r="I156" s="94"/>
      <c r="J156" s="94"/>
      <c r="K156" s="115"/>
    </row>
    <row r="157" spans="2:11">
      <c r="B157" s="93"/>
      <c r="C157" s="115"/>
      <c r="D157" s="115"/>
      <c r="E157" s="115"/>
      <c r="F157" s="115"/>
      <c r="G157" s="115"/>
      <c r="H157" s="115"/>
      <c r="I157" s="94"/>
      <c r="J157" s="94"/>
      <c r="K157" s="115"/>
    </row>
    <row r="158" spans="2:11">
      <c r="B158" s="93"/>
      <c r="C158" s="115"/>
      <c r="D158" s="115"/>
      <c r="E158" s="115"/>
      <c r="F158" s="115"/>
      <c r="G158" s="115"/>
      <c r="H158" s="115"/>
      <c r="I158" s="94"/>
      <c r="J158" s="94"/>
      <c r="K158" s="115"/>
    </row>
    <row r="159" spans="2:11">
      <c r="B159" s="93"/>
      <c r="C159" s="115"/>
      <c r="D159" s="115"/>
      <c r="E159" s="115"/>
      <c r="F159" s="115"/>
      <c r="G159" s="115"/>
      <c r="H159" s="115"/>
      <c r="I159" s="94"/>
      <c r="J159" s="94"/>
      <c r="K159" s="115"/>
    </row>
    <row r="160" spans="2:11">
      <c r="B160" s="93"/>
      <c r="C160" s="115"/>
      <c r="D160" s="115"/>
      <c r="E160" s="115"/>
      <c r="F160" s="115"/>
      <c r="G160" s="115"/>
      <c r="H160" s="115"/>
      <c r="I160" s="94"/>
      <c r="J160" s="94"/>
      <c r="K160" s="115"/>
    </row>
    <row r="161" spans="2:11">
      <c r="B161" s="93"/>
      <c r="C161" s="115"/>
      <c r="D161" s="115"/>
      <c r="E161" s="115"/>
      <c r="F161" s="115"/>
      <c r="G161" s="115"/>
      <c r="H161" s="115"/>
      <c r="I161" s="94"/>
      <c r="J161" s="94"/>
      <c r="K161" s="115"/>
    </row>
    <row r="162" spans="2:11">
      <c r="B162" s="93"/>
      <c r="C162" s="115"/>
      <c r="D162" s="115"/>
      <c r="E162" s="115"/>
      <c r="F162" s="115"/>
      <c r="G162" s="115"/>
      <c r="H162" s="115"/>
      <c r="I162" s="94"/>
      <c r="J162" s="94"/>
      <c r="K162" s="115"/>
    </row>
    <row r="163" spans="2:11">
      <c r="B163" s="93"/>
      <c r="C163" s="115"/>
      <c r="D163" s="115"/>
      <c r="E163" s="115"/>
      <c r="F163" s="115"/>
      <c r="G163" s="115"/>
      <c r="H163" s="115"/>
      <c r="I163" s="94"/>
      <c r="J163" s="94"/>
      <c r="K163" s="115"/>
    </row>
    <row r="164" spans="2:11">
      <c r="B164" s="93"/>
      <c r="C164" s="115"/>
      <c r="D164" s="115"/>
      <c r="E164" s="115"/>
      <c r="F164" s="115"/>
      <c r="G164" s="115"/>
      <c r="H164" s="115"/>
      <c r="I164" s="94"/>
      <c r="J164" s="94"/>
      <c r="K164" s="115"/>
    </row>
    <row r="165" spans="2:11">
      <c r="B165" s="93"/>
      <c r="C165" s="115"/>
      <c r="D165" s="115"/>
      <c r="E165" s="115"/>
      <c r="F165" s="115"/>
      <c r="G165" s="115"/>
      <c r="H165" s="115"/>
      <c r="I165" s="94"/>
      <c r="J165" s="94"/>
      <c r="K165" s="115"/>
    </row>
    <row r="166" spans="2:11">
      <c r="B166" s="93"/>
      <c r="C166" s="115"/>
      <c r="D166" s="115"/>
      <c r="E166" s="115"/>
      <c r="F166" s="115"/>
      <c r="G166" s="115"/>
      <c r="H166" s="115"/>
      <c r="I166" s="94"/>
      <c r="J166" s="94"/>
      <c r="K166" s="115"/>
    </row>
    <row r="167" spans="2:11">
      <c r="B167" s="93"/>
      <c r="C167" s="115"/>
      <c r="D167" s="115"/>
      <c r="E167" s="115"/>
      <c r="F167" s="115"/>
      <c r="G167" s="115"/>
      <c r="H167" s="115"/>
      <c r="I167" s="94"/>
      <c r="J167" s="94"/>
      <c r="K167" s="115"/>
    </row>
    <row r="168" spans="2:11">
      <c r="B168" s="93"/>
      <c r="C168" s="115"/>
      <c r="D168" s="115"/>
      <c r="E168" s="115"/>
      <c r="F168" s="115"/>
      <c r="G168" s="115"/>
      <c r="H168" s="115"/>
      <c r="I168" s="94"/>
      <c r="J168" s="94"/>
      <c r="K168" s="115"/>
    </row>
    <row r="169" spans="2:11">
      <c r="B169" s="93"/>
      <c r="C169" s="115"/>
      <c r="D169" s="115"/>
      <c r="E169" s="115"/>
      <c r="F169" s="115"/>
      <c r="G169" s="115"/>
      <c r="H169" s="115"/>
      <c r="I169" s="94"/>
      <c r="J169" s="94"/>
      <c r="K169" s="115"/>
    </row>
    <row r="170" spans="2:11">
      <c r="B170" s="93"/>
      <c r="C170" s="115"/>
      <c r="D170" s="115"/>
      <c r="E170" s="115"/>
      <c r="F170" s="115"/>
      <c r="G170" s="115"/>
      <c r="H170" s="115"/>
      <c r="I170" s="94"/>
      <c r="J170" s="94"/>
      <c r="K170" s="115"/>
    </row>
    <row r="171" spans="2:11">
      <c r="B171" s="93"/>
      <c r="C171" s="115"/>
      <c r="D171" s="115"/>
      <c r="E171" s="115"/>
      <c r="F171" s="115"/>
      <c r="G171" s="115"/>
      <c r="H171" s="115"/>
      <c r="I171" s="94"/>
      <c r="J171" s="94"/>
      <c r="K171" s="115"/>
    </row>
    <row r="172" spans="2:11">
      <c r="B172" s="93"/>
      <c r="C172" s="115"/>
      <c r="D172" s="115"/>
      <c r="E172" s="115"/>
      <c r="F172" s="115"/>
      <c r="G172" s="115"/>
      <c r="H172" s="115"/>
      <c r="I172" s="94"/>
      <c r="J172" s="94"/>
      <c r="K172" s="115"/>
    </row>
    <row r="173" spans="2:11">
      <c r="B173" s="93"/>
      <c r="C173" s="115"/>
      <c r="D173" s="115"/>
      <c r="E173" s="115"/>
      <c r="F173" s="115"/>
      <c r="G173" s="115"/>
      <c r="H173" s="115"/>
      <c r="I173" s="94"/>
      <c r="J173" s="94"/>
      <c r="K173" s="115"/>
    </row>
    <row r="174" spans="2:11">
      <c r="B174" s="93"/>
      <c r="C174" s="115"/>
      <c r="D174" s="115"/>
      <c r="E174" s="115"/>
      <c r="F174" s="115"/>
      <c r="G174" s="115"/>
      <c r="H174" s="115"/>
      <c r="I174" s="94"/>
      <c r="J174" s="94"/>
      <c r="K174" s="115"/>
    </row>
    <row r="175" spans="2:11">
      <c r="B175" s="93"/>
      <c r="C175" s="115"/>
      <c r="D175" s="115"/>
      <c r="E175" s="115"/>
      <c r="F175" s="115"/>
      <c r="G175" s="115"/>
      <c r="H175" s="115"/>
      <c r="I175" s="94"/>
      <c r="J175" s="94"/>
      <c r="K175" s="115"/>
    </row>
    <row r="176" spans="2:11">
      <c r="B176" s="93"/>
      <c r="C176" s="115"/>
      <c r="D176" s="115"/>
      <c r="E176" s="115"/>
      <c r="F176" s="115"/>
      <c r="G176" s="115"/>
      <c r="H176" s="115"/>
      <c r="I176" s="94"/>
      <c r="J176" s="94"/>
      <c r="K176" s="115"/>
    </row>
    <row r="177" spans="2:11">
      <c r="B177" s="93"/>
      <c r="C177" s="115"/>
      <c r="D177" s="115"/>
      <c r="E177" s="115"/>
      <c r="F177" s="115"/>
      <c r="G177" s="115"/>
      <c r="H177" s="115"/>
      <c r="I177" s="94"/>
      <c r="J177" s="94"/>
      <c r="K177" s="115"/>
    </row>
    <row r="178" spans="2:11">
      <c r="B178" s="93"/>
      <c r="C178" s="115"/>
      <c r="D178" s="115"/>
      <c r="E178" s="115"/>
      <c r="F178" s="115"/>
      <c r="G178" s="115"/>
      <c r="H178" s="115"/>
      <c r="I178" s="94"/>
      <c r="J178" s="94"/>
      <c r="K178" s="115"/>
    </row>
    <row r="179" spans="2:11">
      <c r="B179" s="93"/>
      <c r="C179" s="115"/>
      <c r="D179" s="115"/>
      <c r="E179" s="115"/>
      <c r="F179" s="115"/>
      <c r="G179" s="115"/>
      <c r="H179" s="115"/>
      <c r="I179" s="94"/>
      <c r="J179" s="94"/>
      <c r="K179" s="115"/>
    </row>
    <row r="180" spans="2:11">
      <c r="B180" s="93"/>
      <c r="C180" s="115"/>
      <c r="D180" s="115"/>
      <c r="E180" s="115"/>
      <c r="F180" s="115"/>
      <c r="G180" s="115"/>
      <c r="H180" s="115"/>
      <c r="I180" s="94"/>
      <c r="J180" s="94"/>
      <c r="K180" s="115"/>
    </row>
    <row r="181" spans="2:11">
      <c r="B181" s="93"/>
      <c r="C181" s="115"/>
      <c r="D181" s="115"/>
      <c r="E181" s="115"/>
      <c r="F181" s="115"/>
      <c r="G181" s="115"/>
      <c r="H181" s="115"/>
      <c r="I181" s="94"/>
      <c r="J181" s="94"/>
      <c r="K181" s="115"/>
    </row>
    <row r="182" spans="2:11">
      <c r="B182" s="93"/>
      <c r="C182" s="115"/>
      <c r="D182" s="115"/>
      <c r="E182" s="115"/>
      <c r="F182" s="115"/>
      <c r="G182" s="115"/>
      <c r="H182" s="115"/>
      <c r="I182" s="94"/>
      <c r="J182" s="94"/>
      <c r="K182" s="115"/>
    </row>
    <row r="183" spans="2:11">
      <c r="B183" s="93"/>
      <c r="C183" s="115"/>
      <c r="D183" s="115"/>
      <c r="E183" s="115"/>
      <c r="F183" s="115"/>
      <c r="G183" s="115"/>
      <c r="H183" s="115"/>
      <c r="I183" s="94"/>
      <c r="J183" s="94"/>
      <c r="K183" s="115"/>
    </row>
    <row r="184" spans="2:11">
      <c r="B184" s="93"/>
      <c r="C184" s="115"/>
      <c r="D184" s="115"/>
      <c r="E184" s="115"/>
      <c r="F184" s="115"/>
      <c r="G184" s="115"/>
      <c r="H184" s="115"/>
      <c r="I184" s="94"/>
      <c r="J184" s="94"/>
      <c r="K184" s="115"/>
    </row>
    <row r="185" spans="2:11">
      <c r="B185" s="93"/>
      <c r="C185" s="115"/>
      <c r="D185" s="115"/>
      <c r="E185" s="115"/>
      <c r="F185" s="115"/>
      <c r="G185" s="115"/>
      <c r="H185" s="115"/>
      <c r="I185" s="94"/>
      <c r="J185" s="94"/>
      <c r="K185" s="115"/>
    </row>
    <row r="186" spans="2:11">
      <c r="B186" s="93"/>
      <c r="C186" s="115"/>
      <c r="D186" s="115"/>
      <c r="E186" s="115"/>
      <c r="F186" s="115"/>
      <c r="G186" s="115"/>
      <c r="H186" s="115"/>
      <c r="I186" s="94"/>
      <c r="J186" s="94"/>
      <c r="K186" s="115"/>
    </row>
    <row r="187" spans="2:11">
      <c r="B187" s="93"/>
      <c r="C187" s="115"/>
      <c r="D187" s="115"/>
      <c r="E187" s="115"/>
      <c r="F187" s="115"/>
      <c r="G187" s="115"/>
      <c r="H187" s="115"/>
      <c r="I187" s="94"/>
      <c r="J187" s="94"/>
      <c r="K187" s="115"/>
    </row>
    <row r="188" spans="2:11">
      <c r="B188" s="93"/>
      <c r="C188" s="115"/>
      <c r="D188" s="115"/>
      <c r="E188" s="115"/>
      <c r="F188" s="115"/>
      <c r="G188" s="115"/>
      <c r="H188" s="115"/>
      <c r="I188" s="94"/>
      <c r="J188" s="94"/>
      <c r="K188" s="115"/>
    </row>
    <row r="189" spans="2:11">
      <c r="B189" s="93"/>
      <c r="C189" s="115"/>
      <c r="D189" s="115"/>
      <c r="E189" s="115"/>
      <c r="F189" s="115"/>
      <c r="G189" s="115"/>
      <c r="H189" s="115"/>
      <c r="I189" s="94"/>
      <c r="J189" s="94"/>
      <c r="K189" s="115"/>
    </row>
    <row r="190" spans="2:11">
      <c r="B190" s="93"/>
      <c r="C190" s="115"/>
      <c r="D190" s="115"/>
      <c r="E190" s="115"/>
      <c r="F190" s="115"/>
      <c r="G190" s="115"/>
      <c r="H190" s="115"/>
      <c r="I190" s="94"/>
      <c r="J190" s="94"/>
      <c r="K190" s="115"/>
    </row>
    <row r="191" spans="2:11">
      <c r="B191" s="93"/>
      <c r="C191" s="115"/>
      <c r="D191" s="115"/>
      <c r="E191" s="115"/>
      <c r="F191" s="115"/>
      <c r="G191" s="115"/>
      <c r="H191" s="115"/>
      <c r="I191" s="94"/>
      <c r="J191" s="94"/>
      <c r="K191" s="115"/>
    </row>
    <row r="192" spans="2:11">
      <c r="B192" s="93"/>
      <c r="C192" s="115"/>
      <c r="D192" s="115"/>
      <c r="E192" s="115"/>
      <c r="F192" s="115"/>
      <c r="G192" s="115"/>
      <c r="H192" s="115"/>
      <c r="I192" s="94"/>
      <c r="J192" s="94"/>
      <c r="K192" s="115"/>
    </row>
    <row r="193" spans="2:11">
      <c r="B193" s="93"/>
      <c r="C193" s="115"/>
      <c r="D193" s="115"/>
      <c r="E193" s="115"/>
      <c r="F193" s="115"/>
      <c r="G193" s="115"/>
      <c r="H193" s="115"/>
      <c r="I193" s="94"/>
      <c r="J193" s="94"/>
      <c r="K193" s="115"/>
    </row>
    <row r="194" spans="2:11">
      <c r="B194" s="93"/>
      <c r="C194" s="115"/>
      <c r="D194" s="115"/>
      <c r="E194" s="115"/>
      <c r="F194" s="115"/>
      <c r="G194" s="115"/>
      <c r="H194" s="115"/>
      <c r="I194" s="94"/>
      <c r="J194" s="94"/>
      <c r="K194" s="115"/>
    </row>
    <row r="195" spans="2:11">
      <c r="B195" s="93"/>
      <c r="C195" s="115"/>
      <c r="D195" s="115"/>
      <c r="E195" s="115"/>
      <c r="F195" s="115"/>
      <c r="G195" s="115"/>
      <c r="H195" s="115"/>
      <c r="I195" s="94"/>
      <c r="J195" s="94"/>
      <c r="K195" s="115"/>
    </row>
    <row r="196" spans="2:11">
      <c r="B196" s="93"/>
      <c r="C196" s="115"/>
      <c r="D196" s="115"/>
      <c r="E196" s="115"/>
      <c r="F196" s="115"/>
      <c r="G196" s="115"/>
      <c r="H196" s="115"/>
      <c r="I196" s="94"/>
      <c r="J196" s="94"/>
      <c r="K196" s="115"/>
    </row>
    <row r="197" spans="2:11">
      <c r="B197" s="93"/>
      <c r="C197" s="115"/>
      <c r="D197" s="115"/>
      <c r="E197" s="115"/>
      <c r="F197" s="115"/>
      <c r="G197" s="115"/>
      <c r="H197" s="115"/>
      <c r="I197" s="94"/>
      <c r="J197" s="94"/>
      <c r="K197" s="115"/>
    </row>
    <row r="198" spans="2:11">
      <c r="B198" s="93"/>
      <c r="C198" s="115"/>
      <c r="D198" s="115"/>
      <c r="E198" s="115"/>
      <c r="F198" s="115"/>
      <c r="G198" s="115"/>
      <c r="H198" s="115"/>
      <c r="I198" s="94"/>
      <c r="J198" s="94"/>
      <c r="K198" s="115"/>
    </row>
    <row r="199" spans="2:11">
      <c r="B199" s="93"/>
      <c r="C199" s="115"/>
      <c r="D199" s="115"/>
      <c r="E199" s="115"/>
      <c r="F199" s="115"/>
      <c r="G199" s="115"/>
      <c r="H199" s="115"/>
      <c r="I199" s="94"/>
      <c r="J199" s="94"/>
      <c r="K199" s="115"/>
    </row>
    <row r="200" spans="2:11">
      <c r="B200" s="93"/>
      <c r="C200" s="115"/>
      <c r="D200" s="115"/>
      <c r="E200" s="115"/>
      <c r="F200" s="115"/>
      <c r="G200" s="115"/>
      <c r="H200" s="115"/>
      <c r="I200" s="94"/>
      <c r="J200" s="94"/>
      <c r="K200" s="115"/>
    </row>
    <row r="201" spans="2:11">
      <c r="B201" s="93"/>
      <c r="C201" s="115"/>
      <c r="D201" s="115"/>
      <c r="E201" s="115"/>
      <c r="F201" s="115"/>
      <c r="G201" s="115"/>
      <c r="H201" s="115"/>
      <c r="I201" s="94"/>
      <c r="J201" s="94"/>
      <c r="K201" s="115"/>
    </row>
    <row r="202" spans="2:11">
      <c r="B202" s="93"/>
      <c r="C202" s="115"/>
      <c r="D202" s="115"/>
      <c r="E202" s="115"/>
      <c r="F202" s="115"/>
      <c r="G202" s="115"/>
      <c r="H202" s="115"/>
      <c r="I202" s="94"/>
      <c r="J202" s="94"/>
      <c r="K202" s="115"/>
    </row>
    <row r="203" spans="2:11">
      <c r="B203" s="93"/>
      <c r="C203" s="115"/>
      <c r="D203" s="115"/>
      <c r="E203" s="115"/>
      <c r="F203" s="115"/>
      <c r="G203" s="115"/>
      <c r="H203" s="115"/>
      <c r="I203" s="94"/>
      <c r="J203" s="94"/>
      <c r="K203" s="115"/>
    </row>
    <row r="204" spans="2:11">
      <c r="B204" s="93"/>
      <c r="C204" s="115"/>
      <c r="D204" s="115"/>
      <c r="E204" s="115"/>
      <c r="F204" s="115"/>
      <c r="G204" s="115"/>
      <c r="H204" s="115"/>
      <c r="I204" s="94"/>
      <c r="J204" s="94"/>
      <c r="K204" s="115"/>
    </row>
    <row r="205" spans="2:11">
      <c r="B205" s="93"/>
      <c r="C205" s="115"/>
      <c r="D205" s="115"/>
      <c r="E205" s="115"/>
      <c r="F205" s="115"/>
      <c r="G205" s="115"/>
      <c r="H205" s="115"/>
      <c r="I205" s="94"/>
      <c r="J205" s="94"/>
      <c r="K205" s="115"/>
    </row>
    <row r="206" spans="2:11">
      <c r="B206" s="93"/>
      <c r="C206" s="115"/>
      <c r="D206" s="115"/>
      <c r="E206" s="115"/>
      <c r="F206" s="115"/>
      <c r="G206" s="115"/>
      <c r="H206" s="115"/>
      <c r="I206" s="94"/>
      <c r="J206" s="94"/>
      <c r="K206" s="115"/>
    </row>
    <row r="207" spans="2:11">
      <c r="B207" s="93"/>
      <c r="C207" s="115"/>
      <c r="D207" s="115"/>
      <c r="E207" s="115"/>
      <c r="F207" s="115"/>
      <c r="G207" s="115"/>
      <c r="H207" s="115"/>
      <c r="I207" s="94"/>
      <c r="J207" s="94"/>
      <c r="K207" s="115"/>
    </row>
    <row r="208" spans="2:11">
      <c r="B208" s="93"/>
      <c r="C208" s="115"/>
      <c r="D208" s="115"/>
      <c r="E208" s="115"/>
      <c r="F208" s="115"/>
      <c r="G208" s="115"/>
      <c r="H208" s="115"/>
      <c r="I208" s="94"/>
      <c r="J208" s="94"/>
      <c r="K208" s="115"/>
    </row>
    <row r="209" spans="2:11">
      <c r="B209" s="93"/>
      <c r="C209" s="115"/>
      <c r="D209" s="115"/>
      <c r="E209" s="115"/>
      <c r="F209" s="115"/>
      <c r="G209" s="115"/>
      <c r="H209" s="115"/>
      <c r="I209" s="94"/>
      <c r="J209" s="94"/>
      <c r="K209" s="115"/>
    </row>
    <row r="210" spans="2:11">
      <c r="B210" s="93"/>
      <c r="C210" s="115"/>
      <c r="D210" s="115"/>
      <c r="E210" s="115"/>
      <c r="F210" s="115"/>
      <c r="G210" s="115"/>
      <c r="H210" s="115"/>
      <c r="I210" s="94"/>
      <c r="J210" s="94"/>
      <c r="K210" s="115"/>
    </row>
    <row r="211" spans="2:11">
      <c r="B211" s="93"/>
      <c r="C211" s="115"/>
      <c r="D211" s="115"/>
      <c r="E211" s="115"/>
      <c r="F211" s="115"/>
      <c r="G211" s="115"/>
      <c r="H211" s="115"/>
      <c r="I211" s="94"/>
      <c r="J211" s="94"/>
      <c r="K211" s="115"/>
    </row>
    <row r="212" spans="2:11">
      <c r="B212" s="93"/>
      <c r="C212" s="115"/>
      <c r="D212" s="115"/>
      <c r="E212" s="115"/>
      <c r="F212" s="115"/>
      <c r="G212" s="115"/>
      <c r="H212" s="115"/>
      <c r="I212" s="94"/>
      <c r="J212" s="94"/>
      <c r="K212" s="115"/>
    </row>
    <row r="213" spans="2:11">
      <c r="B213" s="93"/>
      <c r="C213" s="115"/>
      <c r="D213" s="115"/>
      <c r="E213" s="115"/>
      <c r="F213" s="115"/>
      <c r="G213" s="115"/>
      <c r="H213" s="115"/>
      <c r="I213" s="94"/>
      <c r="J213" s="94"/>
      <c r="K213" s="115"/>
    </row>
    <row r="214" spans="2:11">
      <c r="B214" s="93"/>
      <c r="C214" s="115"/>
      <c r="D214" s="115"/>
      <c r="E214" s="115"/>
      <c r="F214" s="115"/>
      <c r="G214" s="115"/>
      <c r="H214" s="115"/>
      <c r="I214" s="94"/>
      <c r="J214" s="94"/>
      <c r="K214" s="115"/>
    </row>
    <row r="215" spans="2:11">
      <c r="B215" s="93"/>
      <c r="C215" s="115"/>
      <c r="D215" s="115"/>
      <c r="E215" s="115"/>
      <c r="F215" s="115"/>
      <c r="G215" s="115"/>
      <c r="H215" s="115"/>
      <c r="I215" s="94"/>
      <c r="J215" s="94"/>
      <c r="K215" s="115"/>
    </row>
    <row r="216" spans="2:11">
      <c r="B216" s="93"/>
      <c r="C216" s="115"/>
      <c r="D216" s="115"/>
      <c r="E216" s="115"/>
      <c r="F216" s="115"/>
      <c r="G216" s="115"/>
      <c r="H216" s="115"/>
      <c r="I216" s="94"/>
      <c r="J216" s="94"/>
      <c r="K216" s="115"/>
    </row>
    <row r="217" spans="2:11">
      <c r="B217" s="93"/>
      <c r="C217" s="115"/>
      <c r="D217" s="115"/>
      <c r="E217" s="115"/>
      <c r="F217" s="115"/>
      <c r="G217" s="115"/>
      <c r="H217" s="115"/>
      <c r="I217" s="94"/>
      <c r="J217" s="94"/>
      <c r="K217" s="115"/>
    </row>
    <row r="218" spans="2:11">
      <c r="B218" s="93"/>
      <c r="C218" s="115"/>
      <c r="D218" s="115"/>
      <c r="E218" s="115"/>
      <c r="F218" s="115"/>
      <c r="G218" s="115"/>
      <c r="H218" s="115"/>
      <c r="I218" s="94"/>
      <c r="J218" s="94"/>
      <c r="K218" s="115"/>
    </row>
    <row r="219" spans="2:11">
      <c r="B219" s="93"/>
      <c r="C219" s="115"/>
      <c r="D219" s="115"/>
      <c r="E219" s="115"/>
      <c r="F219" s="115"/>
      <c r="G219" s="115"/>
      <c r="H219" s="115"/>
      <c r="I219" s="94"/>
      <c r="J219" s="94"/>
      <c r="K219" s="115"/>
    </row>
    <row r="220" spans="2:11">
      <c r="B220" s="93"/>
      <c r="C220" s="115"/>
      <c r="D220" s="115"/>
      <c r="E220" s="115"/>
      <c r="F220" s="115"/>
      <c r="G220" s="115"/>
      <c r="H220" s="115"/>
      <c r="I220" s="94"/>
      <c r="J220" s="94"/>
      <c r="K220" s="115"/>
    </row>
    <row r="221" spans="2:11">
      <c r="B221" s="93"/>
      <c r="C221" s="115"/>
      <c r="D221" s="115"/>
      <c r="E221" s="115"/>
      <c r="F221" s="115"/>
      <c r="G221" s="115"/>
      <c r="H221" s="115"/>
      <c r="I221" s="94"/>
      <c r="J221" s="94"/>
      <c r="K221" s="115"/>
    </row>
    <row r="222" spans="2:11">
      <c r="B222" s="93"/>
      <c r="C222" s="115"/>
      <c r="D222" s="115"/>
      <c r="E222" s="115"/>
      <c r="F222" s="115"/>
      <c r="G222" s="115"/>
      <c r="H222" s="115"/>
      <c r="I222" s="94"/>
      <c r="J222" s="94"/>
      <c r="K222" s="115"/>
    </row>
    <row r="223" spans="2:11">
      <c r="B223" s="93"/>
      <c r="C223" s="115"/>
      <c r="D223" s="115"/>
      <c r="E223" s="115"/>
      <c r="F223" s="115"/>
      <c r="G223" s="115"/>
      <c r="H223" s="115"/>
      <c r="I223" s="94"/>
      <c r="J223" s="94"/>
      <c r="K223" s="115"/>
    </row>
    <row r="224" spans="2:11">
      <c r="B224" s="93"/>
      <c r="C224" s="115"/>
      <c r="D224" s="115"/>
      <c r="E224" s="115"/>
      <c r="F224" s="115"/>
      <c r="G224" s="115"/>
      <c r="H224" s="115"/>
      <c r="I224" s="94"/>
      <c r="J224" s="94"/>
      <c r="K224" s="115"/>
    </row>
    <row r="225" spans="2:11">
      <c r="B225" s="93"/>
      <c r="C225" s="115"/>
      <c r="D225" s="115"/>
      <c r="E225" s="115"/>
      <c r="F225" s="115"/>
      <c r="G225" s="115"/>
      <c r="H225" s="115"/>
      <c r="I225" s="94"/>
      <c r="J225" s="94"/>
      <c r="K225" s="115"/>
    </row>
    <row r="226" spans="2:11">
      <c r="B226" s="93"/>
      <c r="C226" s="115"/>
      <c r="D226" s="115"/>
      <c r="E226" s="115"/>
      <c r="F226" s="115"/>
      <c r="G226" s="115"/>
      <c r="H226" s="115"/>
      <c r="I226" s="94"/>
      <c r="J226" s="94"/>
      <c r="K226" s="115"/>
    </row>
    <row r="227" spans="2:11">
      <c r="B227" s="93"/>
      <c r="C227" s="115"/>
      <c r="D227" s="115"/>
      <c r="E227" s="115"/>
      <c r="F227" s="115"/>
      <c r="G227" s="115"/>
      <c r="H227" s="115"/>
      <c r="I227" s="94"/>
      <c r="J227" s="94"/>
      <c r="K227" s="115"/>
    </row>
    <row r="228" spans="2:11">
      <c r="B228" s="93"/>
      <c r="C228" s="115"/>
      <c r="D228" s="115"/>
      <c r="E228" s="115"/>
      <c r="F228" s="115"/>
      <c r="G228" s="115"/>
      <c r="H228" s="115"/>
      <c r="I228" s="94"/>
      <c r="J228" s="94"/>
      <c r="K228" s="115"/>
    </row>
    <row r="229" spans="2:11">
      <c r="B229" s="93"/>
      <c r="C229" s="115"/>
      <c r="D229" s="115"/>
      <c r="E229" s="115"/>
      <c r="F229" s="115"/>
      <c r="G229" s="115"/>
      <c r="H229" s="115"/>
      <c r="I229" s="94"/>
      <c r="J229" s="94"/>
      <c r="K229" s="115"/>
    </row>
    <row r="230" spans="2:11">
      <c r="B230" s="93"/>
      <c r="C230" s="115"/>
      <c r="D230" s="115"/>
      <c r="E230" s="115"/>
      <c r="F230" s="115"/>
      <c r="G230" s="115"/>
      <c r="H230" s="115"/>
      <c r="I230" s="94"/>
      <c r="J230" s="94"/>
      <c r="K230" s="115"/>
    </row>
    <row r="231" spans="2:11">
      <c r="B231" s="93"/>
      <c r="C231" s="115"/>
      <c r="D231" s="115"/>
      <c r="E231" s="115"/>
      <c r="F231" s="115"/>
      <c r="G231" s="115"/>
      <c r="H231" s="115"/>
      <c r="I231" s="94"/>
      <c r="J231" s="94"/>
      <c r="K231" s="115"/>
    </row>
    <row r="232" spans="2:11">
      <c r="B232" s="93"/>
      <c r="C232" s="115"/>
      <c r="D232" s="115"/>
      <c r="E232" s="115"/>
      <c r="F232" s="115"/>
      <c r="G232" s="115"/>
      <c r="H232" s="115"/>
      <c r="I232" s="94"/>
      <c r="J232" s="94"/>
      <c r="K232" s="115"/>
    </row>
    <row r="233" spans="2:11">
      <c r="B233" s="93"/>
      <c r="C233" s="115"/>
      <c r="D233" s="115"/>
      <c r="E233" s="115"/>
      <c r="F233" s="115"/>
      <c r="G233" s="115"/>
      <c r="H233" s="115"/>
      <c r="I233" s="94"/>
      <c r="J233" s="94"/>
      <c r="K233" s="115"/>
    </row>
    <row r="234" spans="2:11">
      <c r="B234" s="93"/>
      <c r="C234" s="115"/>
      <c r="D234" s="115"/>
      <c r="E234" s="115"/>
      <c r="F234" s="115"/>
      <c r="G234" s="115"/>
      <c r="H234" s="115"/>
      <c r="I234" s="94"/>
      <c r="J234" s="94"/>
      <c r="K234" s="115"/>
    </row>
    <row r="235" spans="2:11">
      <c r="B235" s="93"/>
      <c r="C235" s="115"/>
      <c r="D235" s="115"/>
      <c r="E235" s="115"/>
      <c r="F235" s="115"/>
      <c r="G235" s="115"/>
      <c r="H235" s="115"/>
      <c r="I235" s="94"/>
      <c r="J235" s="94"/>
      <c r="K235" s="115"/>
    </row>
    <row r="236" spans="2:11">
      <c r="B236" s="93"/>
      <c r="C236" s="115"/>
      <c r="D236" s="115"/>
      <c r="E236" s="115"/>
      <c r="F236" s="115"/>
      <c r="G236" s="115"/>
      <c r="H236" s="115"/>
      <c r="I236" s="94"/>
      <c r="J236" s="94"/>
      <c r="K236" s="115"/>
    </row>
    <row r="237" spans="2:11">
      <c r="B237" s="93"/>
      <c r="C237" s="115"/>
      <c r="D237" s="115"/>
      <c r="E237" s="115"/>
      <c r="F237" s="115"/>
      <c r="G237" s="115"/>
      <c r="H237" s="115"/>
      <c r="I237" s="94"/>
      <c r="J237" s="94"/>
      <c r="K237" s="115"/>
    </row>
    <row r="238" spans="2:11">
      <c r="B238" s="93"/>
      <c r="C238" s="115"/>
      <c r="D238" s="115"/>
      <c r="E238" s="115"/>
      <c r="F238" s="115"/>
      <c r="G238" s="115"/>
      <c r="H238" s="115"/>
      <c r="I238" s="94"/>
      <c r="J238" s="94"/>
      <c r="K238" s="115"/>
    </row>
    <row r="239" spans="2:11">
      <c r="B239" s="93"/>
      <c r="C239" s="115"/>
      <c r="D239" s="115"/>
      <c r="E239" s="115"/>
      <c r="F239" s="115"/>
      <c r="G239" s="115"/>
      <c r="H239" s="115"/>
      <c r="I239" s="94"/>
      <c r="J239" s="94"/>
      <c r="K239" s="115"/>
    </row>
    <row r="240" spans="2:11">
      <c r="B240" s="93"/>
      <c r="C240" s="115"/>
      <c r="D240" s="115"/>
      <c r="E240" s="115"/>
      <c r="F240" s="115"/>
      <c r="G240" s="115"/>
      <c r="H240" s="115"/>
      <c r="I240" s="94"/>
      <c r="J240" s="94"/>
      <c r="K240" s="115"/>
    </row>
    <row r="241" spans="2:11">
      <c r="B241" s="93"/>
      <c r="C241" s="115"/>
      <c r="D241" s="115"/>
      <c r="E241" s="115"/>
      <c r="F241" s="115"/>
      <c r="G241" s="115"/>
      <c r="H241" s="115"/>
      <c r="I241" s="94"/>
      <c r="J241" s="94"/>
      <c r="K241" s="115"/>
    </row>
    <row r="242" spans="2:11">
      <c r="B242" s="93"/>
      <c r="C242" s="115"/>
      <c r="D242" s="115"/>
      <c r="E242" s="115"/>
      <c r="F242" s="115"/>
      <c r="G242" s="115"/>
      <c r="H242" s="115"/>
      <c r="I242" s="94"/>
      <c r="J242" s="94"/>
      <c r="K242" s="115"/>
    </row>
    <row r="243" spans="2:11">
      <c r="B243" s="93"/>
      <c r="C243" s="115"/>
      <c r="D243" s="115"/>
      <c r="E243" s="115"/>
      <c r="F243" s="115"/>
      <c r="G243" s="115"/>
      <c r="H243" s="115"/>
      <c r="I243" s="94"/>
      <c r="J243" s="94"/>
      <c r="K243" s="115"/>
    </row>
    <row r="244" spans="2:11">
      <c r="B244" s="93"/>
      <c r="C244" s="115"/>
      <c r="D244" s="115"/>
      <c r="E244" s="115"/>
      <c r="F244" s="115"/>
      <c r="G244" s="115"/>
      <c r="H244" s="115"/>
      <c r="I244" s="94"/>
      <c r="J244" s="94"/>
      <c r="K244" s="115"/>
    </row>
    <row r="245" spans="2:11">
      <c r="B245" s="93"/>
      <c r="C245" s="115"/>
      <c r="D245" s="115"/>
      <c r="E245" s="115"/>
      <c r="F245" s="115"/>
      <c r="G245" s="115"/>
      <c r="H245" s="115"/>
      <c r="I245" s="94"/>
      <c r="J245" s="94"/>
      <c r="K245" s="115"/>
    </row>
    <row r="246" spans="2:11">
      <c r="B246" s="93"/>
      <c r="C246" s="115"/>
      <c r="D246" s="115"/>
      <c r="E246" s="115"/>
      <c r="F246" s="115"/>
      <c r="G246" s="115"/>
      <c r="H246" s="115"/>
      <c r="I246" s="94"/>
      <c r="J246" s="94"/>
      <c r="K246" s="115"/>
    </row>
    <row r="247" spans="2:11">
      <c r="B247" s="93"/>
      <c r="C247" s="115"/>
      <c r="D247" s="115"/>
      <c r="E247" s="115"/>
      <c r="F247" s="115"/>
      <c r="G247" s="115"/>
      <c r="H247" s="115"/>
      <c r="I247" s="94"/>
      <c r="J247" s="94"/>
      <c r="K247" s="115"/>
    </row>
    <row r="248" spans="2:11">
      <c r="B248" s="93"/>
      <c r="C248" s="115"/>
      <c r="D248" s="115"/>
      <c r="E248" s="115"/>
      <c r="F248" s="115"/>
      <c r="G248" s="115"/>
      <c r="H248" s="115"/>
      <c r="I248" s="94"/>
      <c r="J248" s="94"/>
      <c r="K248" s="115"/>
    </row>
    <row r="249" spans="2:11">
      <c r="B249" s="93"/>
      <c r="C249" s="115"/>
      <c r="D249" s="115"/>
      <c r="E249" s="115"/>
      <c r="F249" s="115"/>
      <c r="G249" s="115"/>
      <c r="H249" s="115"/>
      <c r="I249" s="94"/>
      <c r="J249" s="94"/>
      <c r="K249" s="115"/>
    </row>
    <row r="250" spans="2:11">
      <c r="B250" s="93"/>
      <c r="C250" s="115"/>
      <c r="D250" s="115"/>
      <c r="E250" s="115"/>
      <c r="F250" s="115"/>
      <c r="G250" s="115"/>
      <c r="H250" s="115"/>
      <c r="I250" s="94"/>
      <c r="J250" s="94"/>
      <c r="K250" s="115"/>
    </row>
    <row r="251" spans="2:11">
      <c r="B251" s="93"/>
      <c r="C251" s="115"/>
      <c r="D251" s="115"/>
      <c r="E251" s="115"/>
      <c r="F251" s="115"/>
      <c r="G251" s="115"/>
      <c r="H251" s="115"/>
      <c r="I251" s="94"/>
      <c r="J251" s="94"/>
      <c r="K251" s="115"/>
    </row>
    <row r="252" spans="2:11">
      <c r="B252" s="93"/>
      <c r="C252" s="115"/>
      <c r="D252" s="115"/>
      <c r="E252" s="115"/>
      <c r="F252" s="115"/>
      <c r="G252" s="115"/>
      <c r="H252" s="115"/>
      <c r="I252" s="94"/>
      <c r="J252" s="94"/>
      <c r="K252" s="115"/>
    </row>
    <row r="253" spans="2:11">
      <c r="B253" s="93"/>
      <c r="C253" s="115"/>
      <c r="D253" s="115"/>
      <c r="E253" s="115"/>
      <c r="F253" s="115"/>
      <c r="G253" s="115"/>
      <c r="H253" s="115"/>
      <c r="I253" s="94"/>
      <c r="J253" s="94"/>
      <c r="K253" s="115"/>
    </row>
    <row r="254" spans="2:11">
      <c r="B254" s="93"/>
      <c r="C254" s="115"/>
      <c r="D254" s="115"/>
      <c r="E254" s="115"/>
      <c r="F254" s="115"/>
      <c r="G254" s="115"/>
      <c r="H254" s="115"/>
      <c r="I254" s="94"/>
      <c r="J254" s="94"/>
      <c r="K254" s="115"/>
    </row>
    <row r="255" spans="2:11">
      <c r="B255" s="93"/>
      <c r="C255" s="115"/>
      <c r="D255" s="115"/>
      <c r="E255" s="115"/>
      <c r="F255" s="115"/>
      <c r="G255" s="115"/>
      <c r="H255" s="115"/>
      <c r="I255" s="94"/>
      <c r="J255" s="94"/>
      <c r="K255" s="115"/>
    </row>
    <row r="256" spans="2:11">
      <c r="B256" s="93"/>
      <c r="C256" s="115"/>
      <c r="D256" s="115"/>
      <c r="E256" s="115"/>
      <c r="F256" s="115"/>
      <c r="G256" s="115"/>
      <c r="H256" s="115"/>
      <c r="I256" s="94"/>
      <c r="J256" s="94"/>
      <c r="K256" s="115"/>
    </row>
    <row r="257" spans="2:11">
      <c r="B257" s="93"/>
      <c r="C257" s="115"/>
      <c r="D257" s="115"/>
      <c r="E257" s="115"/>
      <c r="F257" s="115"/>
      <c r="G257" s="115"/>
      <c r="H257" s="115"/>
      <c r="I257" s="94"/>
      <c r="J257" s="94"/>
      <c r="K257" s="115"/>
    </row>
    <row r="258" spans="2:11">
      <c r="B258" s="93"/>
      <c r="C258" s="115"/>
      <c r="D258" s="115"/>
      <c r="E258" s="115"/>
      <c r="F258" s="115"/>
      <c r="G258" s="115"/>
      <c r="H258" s="115"/>
      <c r="I258" s="94"/>
      <c r="J258" s="94"/>
      <c r="K258" s="115"/>
    </row>
    <row r="259" spans="2:11">
      <c r="B259" s="93"/>
      <c r="C259" s="115"/>
      <c r="D259" s="115"/>
      <c r="E259" s="115"/>
      <c r="F259" s="115"/>
      <c r="G259" s="115"/>
      <c r="H259" s="115"/>
      <c r="I259" s="94"/>
      <c r="J259" s="94"/>
      <c r="K259" s="115"/>
    </row>
    <row r="260" spans="2:11">
      <c r="B260" s="93"/>
      <c r="C260" s="115"/>
      <c r="D260" s="115"/>
      <c r="E260" s="115"/>
      <c r="F260" s="115"/>
      <c r="G260" s="115"/>
      <c r="H260" s="115"/>
      <c r="I260" s="94"/>
      <c r="J260" s="94"/>
      <c r="K260" s="115"/>
    </row>
    <row r="261" spans="2:11">
      <c r="B261" s="93"/>
      <c r="C261" s="115"/>
      <c r="D261" s="115"/>
      <c r="E261" s="115"/>
      <c r="F261" s="115"/>
      <c r="G261" s="115"/>
      <c r="H261" s="115"/>
      <c r="I261" s="94"/>
      <c r="J261" s="94"/>
      <c r="K261" s="115"/>
    </row>
    <row r="262" spans="2:11">
      <c r="B262" s="93"/>
      <c r="C262" s="115"/>
      <c r="D262" s="115"/>
      <c r="E262" s="115"/>
      <c r="F262" s="115"/>
      <c r="G262" s="115"/>
      <c r="H262" s="115"/>
      <c r="I262" s="94"/>
      <c r="J262" s="94"/>
      <c r="K262" s="115"/>
    </row>
    <row r="263" spans="2:11">
      <c r="B263" s="93"/>
      <c r="C263" s="115"/>
      <c r="D263" s="115"/>
      <c r="E263" s="115"/>
      <c r="F263" s="115"/>
      <c r="G263" s="115"/>
      <c r="H263" s="115"/>
      <c r="I263" s="94"/>
      <c r="J263" s="94"/>
      <c r="K263" s="115"/>
    </row>
    <row r="264" spans="2:11">
      <c r="B264" s="93"/>
      <c r="C264" s="115"/>
      <c r="D264" s="115"/>
      <c r="E264" s="115"/>
      <c r="F264" s="115"/>
      <c r="G264" s="115"/>
      <c r="H264" s="115"/>
      <c r="I264" s="94"/>
      <c r="J264" s="94"/>
      <c r="K264" s="115"/>
    </row>
    <row r="265" spans="2:11">
      <c r="B265" s="93"/>
      <c r="C265" s="115"/>
      <c r="D265" s="115"/>
      <c r="E265" s="115"/>
      <c r="F265" s="115"/>
      <c r="G265" s="115"/>
      <c r="H265" s="115"/>
      <c r="I265" s="94"/>
      <c r="J265" s="94"/>
      <c r="K265" s="115"/>
    </row>
    <row r="266" spans="2:11">
      <c r="B266" s="93"/>
      <c r="C266" s="115"/>
      <c r="D266" s="115"/>
      <c r="E266" s="115"/>
      <c r="F266" s="115"/>
      <c r="G266" s="115"/>
      <c r="H266" s="115"/>
      <c r="I266" s="94"/>
      <c r="J266" s="94"/>
      <c r="K266" s="115"/>
    </row>
    <row r="267" spans="2:11">
      <c r="B267" s="93"/>
      <c r="C267" s="115"/>
      <c r="D267" s="115"/>
      <c r="E267" s="115"/>
      <c r="F267" s="115"/>
      <c r="G267" s="115"/>
      <c r="H267" s="115"/>
      <c r="I267" s="94"/>
      <c r="J267" s="94"/>
      <c r="K267" s="115"/>
    </row>
    <row r="268" spans="2:11">
      <c r="B268" s="93"/>
      <c r="C268" s="115"/>
      <c r="D268" s="115"/>
      <c r="E268" s="115"/>
      <c r="F268" s="115"/>
      <c r="G268" s="115"/>
      <c r="H268" s="115"/>
      <c r="I268" s="94"/>
      <c r="J268" s="94"/>
      <c r="K268" s="115"/>
    </row>
    <row r="269" spans="2:11">
      <c r="B269" s="93"/>
      <c r="C269" s="115"/>
      <c r="D269" s="115"/>
      <c r="E269" s="115"/>
      <c r="F269" s="115"/>
      <c r="G269" s="115"/>
      <c r="H269" s="115"/>
      <c r="I269" s="94"/>
      <c r="J269" s="94"/>
      <c r="K269" s="115"/>
    </row>
    <row r="270" spans="2:11">
      <c r="B270" s="93"/>
      <c r="C270" s="115"/>
      <c r="D270" s="115"/>
      <c r="E270" s="115"/>
      <c r="F270" s="115"/>
      <c r="G270" s="115"/>
      <c r="H270" s="115"/>
      <c r="I270" s="94"/>
      <c r="J270" s="94"/>
      <c r="K270" s="115"/>
    </row>
    <row r="271" spans="2:11">
      <c r="B271" s="93"/>
      <c r="C271" s="115"/>
      <c r="D271" s="115"/>
      <c r="E271" s="115"/>
      <c r="F271" s="115"/>
      <c r="G271" s="115"/>
      <c r="H271" s="115"/>
      <c r="I271" s="94"/>
      <c r="J271" s="94"/>
      <c r="K271" s="115"/>
    </row>
    <row r="272" spans="2:11">
      <c r="B272" s="93"/>
      <c r="C272" s="115"/>
      <c r="D272" s="115"/>
      <c r="E272" s="115"/>
      <c r="F272" s="115"/>
      <c r="G272" s="115"/>
      <c r="H272" s="115"/>
      <c r="I272" s="94"/>
      <c r="J272" s="94"/>
      <c r="K272" s="115"/>
    </row>
    <row r="273" spans="2:11">
      <c r="B273" s="93"/>
      <c r="C273" s="115"/>
      <c r="D273" s="115"/>
      <c r="E273" s="115"/>
      <c r="F273" s="115"/>
      <c r="G273" s="115"/>
      <c r="H273" s="115"/>
      <c r="I273" s="94"/>
      <c r="J273" s="94"/>
      <c r="K273" s="115"/>
    </row>
    <row r="274" spans="2:11">
      <c r="B274" s="93"/>
      <c r="C274" s="115"/>
      <c r="D274" s="115"/>
      <c r="E274" s="115"/>
      <c r="F274" s="115"/>
      <c r="G274" s="115"/>
      <c r="H274" s="115"/>
      <c r="I274" s="94"/>
      <c r="J274" s="94"/>
      <c r="K274" s="115"/>
    </row>
    <row r="275" spans="2:11">
      <c r="B275" s="93"/>
      <c r="C275" s="115"/>
      <c r="D275" s="115"/>
      <c r="E275" s="115"/>
      <c r="F275" s="115"/>
      <c r="G275" s="115"/>
      <c r="H275" s="115"/>
      <c r="I275" s="94"/>
      <c r="J275" s="94"/>
      <c r="K275" s="115"/>
    </row>
    <row r="276" spans="2:11">
      <c r="B276" s="93"/>
      <c r="C276" s="115"/>
      <c r="D276" s="115"/>
      <c r="E276" s="115"/>
      <c r="F276" s="115"/>
      <c r="G276" s="115"/>
      <c r="H276" s="115"/>
      <c r="I276" s="94"/>
      <c r="J276" s="94"/>
      <c r="K276" s="115"/>
    </row>
    <row r="277" spans="2:11">
      <c r="B277" s="93"/>
      <c r="C277" s="115"/>
      <c r="D277" s="115"/>
      <c r="E277" s="115"/>
      <c r="F277" s="115"/>
      <c r="G277" s="115"/>
      <c r="H277" s="115"/>
      <c r="I277" s="94"/>
      <c r="J277" s="94"/>
      <c r="K277" s="115"/>
    </row>
    <row r="278" spans="2:11">
      <c r="B278" s="93"/>
      <c r="C278" s="115"/>
      <c r="D278" s="115"/>
      <c r="E278" s="115"/>
      <c r="F278" s="115"/>
      <c r="G278" s="115"/>
      <c r="H278" s="115"/>
      <c r="I278" s="94"/>
      <c r="J278" s="94"/>
      <c r="K278" s="115"/>
    </row>
    <row r="279" spans="2:11">
      <c r="B279" s="93"/>
      <c r="C279" s="115"/>
      <c r="D279" s="115"/>
      <c r="E279" s="115"/>
      <c r="F279" s="115"/>
      <c r="G279" s="115"/>
      <c r="H279" s="115"/>
      <c r="I279" s="94"/>
      <c r="J279" s="94"/>
      <c r="K279" s="115"/>
    </row>
    <row r="280" spans="2:11">
      <c r="B280" s="93"/>
      <c r="C280" s="115"/>
      <c r="D280" s="115"/>
      <c r="E280" s="115"/>
      <c r="F280" s="115"/>
      <c r="G280" s="115"/>
      <c r="H280" s="115"/>
      <c r="I280" s="94"/>
      <c r="J280" s="94"/>
      <c r="K280" s="115"/>
    </row>
    <row r="281" spans="2:11">
      <c r="B281" s="93"/>
      <c r="C281" s="115"/>
      <c r="D281" s="115"/>
      <c r="E281" s="115"/>
      <c r="F281" s="115"/>
      <c r="G281" s="115"/>
      <c r="H281" s="115"/>
      <c r="I281" s="94"/>
      <c r="J281" s="94"/>
      <c r="K281" s="115"/>
    </row>
    <row r="282" spans="2:11">
      <c r="B282" s="93"/>
      <c r="C282" s="115"/>
      <c r="D282" s="115"/>
      <c r="E282" s="115"/>
      <c r="F282" s="115"/>
      <c r="G282" s="115"/>
      <c r="H282" s="115"/>
      <c r="I282" s="94"/>
      <c r="J282" s="94"/>
      <c r="K282" s="115"/>
    </row>
    <row r="283" spans="2:11">
      <c r="B283" s="93"/>
      <c r="C283" s="115"/>
      <c r="D283" s="115"/>
      <c r="E283" s="115"/>
      <c r="F283" s="115"/>
      <c r="G283" s="115"/>
      <c r="H283" s="115"/>
      <c r="I283" s="94"/>
      <c r="J283" s="94"/>
      <c r="K283" s="115"/>
    </row>
    <row r="284" spans="2:11">
      <c r="B284" s="93"/>
      <c r="C284" s="115"/>
      <c r="D284" s="115"/>
      <c r="E284" s="115"/>
      <c r="F284" s="115"/>
      <c r="G284" s="115"/>
      <c r="H284" s="115"/>
      <c r="I284" s="94"/>
      <c r="J284" s="94"/>
      <c r="K284" s="115"/>
    </row>
    <row r="285" spans="2:11">
      <c r="B285" s="93"/>
      <c r="C285" s="115"/>
      <c r="D285" s="115"/>
      <c r="E285" s="115"/>
      <c r="F285" s="115"/>
      <c r="G285" s="115"/>
      <c r="H285" s="115"/>
      <c r="I285" s="94"/>
      <c r="J285" s="94"/>
      <c r="K285" s="115"/>
    </row>
    <row r="286" spans="2:11">
      <c r="B286" s="93"/>
      <c r="C286" s="115"/>
      <c r="D286" s="115"/>
      <c r="E286" s="115"/>
      <c r="F286" s="115"/>
      <c r="G286" s="115"/>
      <c r="H286" s="115"/>
      <c r="I286" s="94"/>
      <c r="J286" s="94"/>
      <c r="K286" s="115"/>
    </row>
    <row r="287" spans="2:11">
      <c r="B287" s="93"/>
      <c r="C287" s="115"/>
      <c r="D287" s="115"/>
      <c r="E287" s="115"/>
      <c r="F287" s="115"/>
      <c r="G287" s="115"/>
      <c r="H287" s="115"/>
      <c r="I287" s="94"/>
      <c r="J287" s="94"/>
      <c r="K287" s="115"/>
    </row>
    <row r="288" spans="2:11">
      <c r="B288" s="93"/>
      <c r="C288" s="115"/>
      <c r="D288" s="115"/>
      <c r="E288" s="115"/>
      <c r="F288" s="115"/>
      <c r="G288" s="115"/>
      <c r="H288" s="115"/>
      <c r="I288" s="94"/>
      <c r="J288" s="94"/>
      <c r="K288" s="115"/>
    </row>
    <row r="289" spans="2:11">
      <c r="B289" s="93"/>
      <c r="C289" s="115"/>
      <c r="D289" s="115"/>
      <c r="E289" s="115"/>
      <c r="F289" s="115"/>
      <c r="G289" s="115"/>
      <c r="H289" s="115"/>
      <c r="I289" s="94"/>
      <c r="J289" s="94"/>
      <c r="K289" s="115"/>
    </row>
    <row r="290" spans="2:11">
      <c r="B290" s="93"/>
      <c r="C290" s="115"/>
      <c r="D290" s="115"/>
      <c r="E290" s="115"/>
      <c r="F290" s="115"/>
      <c r="G290" s="115"/>
      <c r="H290" s="115"/>
      <c r="I290" s="94"/>
      <c r="J290" s="94"/>
      <c r="K290" s="115"/>
    </row>
    <row r="291" spans="2:11">
      <c r="B291" s="93"/>
      <c r="C291" s="115"/>
      <c r="D291" s="115"/>
      <c r="E291" s="115"/>
      <c r="F291" s="115"/>
      <c r="G291" s="115"/>
      <c r="H291" s="115"/>
      <c r="I291" s="94"/>
      <c r="J291" s="94"/>
      <c r="K291" s="115"/>
    </row>
    <row r="292" spans="2:11">
      <c r="B292" s="93"/>
      <c r="C292" s="115"/>
      <c r="D292" s="115"/>
      <c r="E292" s="115"/>
      <c r="F292" s="115"/>
      <c r="G292" s="115"/>
      <c r="H292" s="115"/>
      <c r="I292" s="94"/>
      <c r="J292" s="94"/>
      <c r="K292" s="115"/>
    </row>
    <row r="293" spans="2:11">
      <c r="B293" s="93"/>
      <c r="C293" s="115"/>
      <c r="D293" s="115"/>
      <c r="E293" s="115"/>
      <c r="F293" s="115"/>
      <c r="G293" s="115"/>
      <c r="H293" s="115"/>
      <c r="I293" s="94"/>
      <c r="J293" s="94"/>
      <c r="K293" s="115"/>
    </row>
    <row r="294" spans="2:11">
      <c r="B294" s="93"/>
      <c r="C294" s="115"/>
      <c r="D294" s="115"/>
      <c r="E294" s="115"/>
      <c r="F294" s="115"/>
      <c r="G294" s="115"/>
      <c r="H294" s="115"/>
      <c r="I294" s="94"/>
      <c r="J294" s="94"/>
      <c r="K294" s="115"/>
    </row>
    <row r="295" spans="2:11">
      <c r="B295" s="93"/>
      <c r="C295" s="115"/>
      <c r="D295" s="115"/>
      <c r="E295" s="115"/>
      <c r="F295" s="115"/>
      <c r="G295" s="115"/>
      <c r="H295" s="115"/>
      <c r="I295" s="94"/>
      <c r="J295" s="94"/>
      <c r="K295" s="115"/>
    </row>
    <row r="296" spans="2:11">
      <c r="B296" s="93"/>
      <c r="C296" s="115"/>
      <c r="D296" s="115"/>
      <c r="E296" s="115"/>
      <c r="F296" s="115"/>
      <c r="G296" s="115"/>
      <c r="H296" s="115"/>
      <c r="I296" s="94"/>
      <c r="J296" s="94"/>
      <c r="K296" s="115"/>
    </row>
    <row r="297" spans="2:11">
      <c r="B297" s="93"/>
      <c r="C297" s="115"/>
      <c r="D297" s="115"/>
      <c r="E297" s="115"/>
      <c r="F297" s="115"/>
      <c r="G297" s="115"/>
      <c r="H297" s="115"/>
      <c r="I297" s="94"/>
      <c r="J297" s="94"/>
      <c r="K297" s="115"/>
    </row>
    <row r="298" spans="2:11">
      <c r="B298" s="93"/>
      <c r="C298" s="115"/>
      <c r="D298" s="115"/>
      <c r="E298" s="115"/>
      <c r="F298" s="115"/>
      <c r="G298" s="115"/>
      <c r="H298" s="115"/>
      <c r="I298" s="94"/>
      <c r="J298" s="94"/>
      <c r="K298" s="115"/>
    </row>
    <row r="299" spans="2:11">
      <c r="B299" s="93"/>
      <c r="C299" s="115"/>
      <c r="D299" s="115"/>
      <c r="E299" s="115"/>
      <c r="F299" s="115"/>
      <c r="G299" s="115"/>
      <c r="H299" s="115"/>
      <c r="I299" s="94"/>
      <c r="J299" s="94"/>
      <c r="K299" s="115"/>
    </row>
    <row r="300" spans="2:11">
      <c r="B300" s="93"/>
      <c r="C300" s="115"/>
      <c r="D300" s="115"/>
      <c r="E300" s="115"/>
      <c r="F300" s="115"/>
      <c r="G300" s="115"/>
      <c r="H300" s="115"/>
      <c r="I300" s="94"/>
      <c r="J300" s="94"/>
      <c r="K300" s="115"/>
    </row>
    <row r="301" spans="2:11">
      <c r="B301" s="93"/>
      <c r="C301" s="115"/>
      <c r="D301" s="115"/>
      <c r="E301" s="115"/>
      <c r="F301" s="115"/>
      <c r="G301" s="115"/>
      <c r="H301" s="115"/>
      <c r="I301" s="94"/>
      <c r="J301" s="94"/>
      <c r="K301" s="115"/>
    </row>
    <row r="302" spans="2:11">
      <c r="B302" s="93"/>
      <c r="C302" s="115"/>
      <c r="D302" s="115"/>
      <c r="E302" s="115"/>
      <c r="F302" s="115"/>
      <c r="G302" s="115"/>
      <c r="H302" s="115"/>
      <c r="I302" s="94"/>
      <c r="J302" s="94"/>
      <c r="K302" s="115"/>
    </row>
    <row r="303" spans="2:11">
      <c r="B303" s="93"/>
      <c r="C303" s="115"/>
      <c r="D303" s="115"/>
      <c r="E303" s="115"/>
      <c r="F303" s="115"/>
      <c r="G303" s="115"/>
      <c r="H303" s="115"/>
      <c r="I303" s="94"/>
      <c r="J303" s="94"/>
      <c r="K303" s="115"/>
    </row>
    <row r="304" spans="2:11">
      <c r="B304" s="93"/>
      <c r="C304" s="115"/>
      <c r="D304" s="115"/>
      <c r="E304" s="115"/>
      <c r="F304" s="115"/>
      <c r="G304" s="115"/>
      <c r="H304" s="115"/>
      <c r="I304" s="94"/>
      <c r="J304" s="94"/>
      <c r="K304" s="115"/>
    </row>
    <row r="305" spans="2:11">
      <c r="B305" s="93"/>
      <c r="C305" s="115"/>
      <c r="D305" s="115"/>
      <c r="E305" s="115"/>
      <c r="F305" s="115"/>
      <c r="G305" s="115"/>
      <c r="H305" s="115"/>
      <c r="I305" s="94"/>
      <c r="J305" s="94"/>
      <c r="K305" s="115"/>
    </row>
    <row r="306" spans="2:11">
      <c r="B306" s="93"/>
      <c r="C306" s="115"/>
      <c r="D306" s="115"/>
      <c r="E306" s="115"/>
      <c r="F306" s="115"/>
      <c r="G306" s="115"/>
      <c r="H306" s="115"/>
      <c r="I306" s="94"/>
      <c r="J306" s="94"/>
      <c r="K306" s="115"/>
    </row>
    <row r="307" spans="2:11">
      <c r="B307" s="93"/>
      <c r="C307" s="115"/>
      <c r="D307" s="115"/>
      <c r="E307" s="115"/>
      <c r="F307" s="115"/>
      <c r="G307" s="115"/>
      <c r="H307" s="115"/>
      <c r="I307" s="94"/>
      <c r="J307" s="94"/>
      <c r="K307" s="115"/>
    </row>
    <row r="308" spans="2:11">
      <c r="B308" s="93"/>
      <c r="C308" s="115"/>
      <c r="D308" s="115"/>
      <c r="E308" s="115"/>
      <c r="F308" s="115"/>
      <c r="G308" s="115"/>
      <c r="H308" s="115"/>
      <c r="I308" s="94"/>
      <c r="J308" s="94"/>
      <c r="K308" s="115"/>
    </row>
    <row r="309" spans="2:11">
      <c r="B309" s="93"/>
      <c r="C309" s="115"/>
      <c r="D309" s="115"/>
      <c r="E309" s="115"/>
      <c r="F309" s="115"/>
      <c r="G309" s="115"/>
      <c r="H309" s="115"/>
      <c r="I309" s="94"/>
      <c r="J309" s="94"/>
      <c r="K309" s="115"/>
    </row>
    <row r="310" spans="2:11">
      <c r="B310" s="93"/>
      <c r="C310" s="115"/>
      <c r="D310" s="115"/>
      <c r="E310" s="115"/>
      <c r="F310" s="115"/>
      <c r="G310" s="115"/>
      <c r="H310" s="115"/>
      <c r="I310" s="94"/>
      <c r="J310" s="94"/>
      <c r="K310" s="115"/>
    </row>
    <row r="311" spans="2:11">
      <c r="B311" s="93"/>
      <c r="C311" s="115"/>
      <c r="D311" s="115"/>
      <c r="E311" s="115"/>
      <c r="F311" s="115"/>
      <c r="G311" s="115"/>
      <c r="H311" s="115"/>
      <c r="I311" s="94"/>
      <c r="J311" s="94"/>
      <c r="K311" s="115"/>
    </row>
    <row r="312" spans="2:11">
      <c r="B312" s="93"/>
      <c r="C312" s="115"/>
      <c r="D312" s="115"/>
      <c r="E312" s="115"/>
      <c r="F312" s="115"/>
      <c r="G312" s="115"/>
      <c r="H312" s="115"/>
      <c r="I312" s="94"/>
      <c r="J312" s="94"/>
      <c r="K312" s="115"/>
    </row>
    <row r="313" spans="2:11">
      <c r="B313" s="93"/>
      <c r="C313" s="115"/>
      <c r="D313" s="115"/>
      <c r="E313" s="115"/>
      <c r="F313" s="115"/>
      <c r="G313" s="115"/>
      <c r="H313" s="115"/>
      <c r="I313" s="94"/>
      <c r="J313" s="94"/>
      <c r="K313" s="115"/>
    </row>
    <row r="314" spans="2:11">
      <c r="B314" s="93"/>
      <c r="C314" s="115"/>
      <c r="D314" s="115"/>
      <c r="E314" s="115"/>
      <c r="F314" s="115"/>
      <c r="G314" s="115"/>
      <c r="H314" s="115"/>
      <c r="I314" s="94"/>
      <c r="J314" s="94"/>
      <c r="K314" s="115"/>
    </row>
    <row r="315" spans="2:11">
      <c r="B315" s="93"/>
      <c r="C315" s="115"/>
      <c r="D315" s="115"/>
      <c r="E315" s="115"/>
      <c r="F315" s="115"/>
      <c r="G315" s="115"/>
      <c r="H315" s="115"/>
      <c r="I315" s="94"/>
      <c r="J315" s="94"/>
      <c r="K315" s="115"/>
    </row>
    <row r="316" spans="2:11">
      <c r="B316" s="93"/>
      <c r="C316" s="115"/>
      <c r="D316" s="115"/>
      <c r="E316" s="115"/>
      <c r="F316" s="115"/>
      <c r="G316" s="115"/>
      <c r="H316" s="115"/>
      <c r="I316" s="94"/>
      <c r="J316" s="94"/>
      <c r="K316" s="115"/>
    </row>
    <row r="317" spans="2:11">
      <c r="B317" s="93"/>
      <c r="C317" s="115"/>
      <c r="D317" s="115"/>
      <c r="E317" s="115"/>
      <c r="F317" s="115"/>
      <c r="G317" s="115"/>
      <c r="H317" s="115"/>
      <c r="I317" s="94"/>
      <c r="J317" s="94"/>
      <c r="K317" s="115"/>
    </row>
    <row r="318" spans="2:11">
      <c r="B318" s="93"/>
      <c r="C318" s="115"/>
      <c r="D318" s="115"/>
      <c r="E318" s="115"/>
      <c r="F318" s="115"/>
      <c r="G318" s="115"/>
      <c r="H318" s="115"/>
      <c r="I318" s="94"/>
      <c r="J318" s="94"/>
      <c r="K318" s="115"/>
    </row>
    <row r="319" spans="2:11">
      <c r="B319" s="93"/>
      <c r="C319" s="115"/>
      <c r="D319" s="115"/>
      <c r="E319" s="115"/>
      <c r="F319" s="115"/>
      <c r="G319" s="115"/>
      <c r="H319" s="115"/>
      <c r="I319" s="94"/>
      <c r="J319" s="94"/>
      <c r="K319" s="115"/>
    </row>
    <row r="320" spans="2:11">
      <c r="B320" s="93"/>
      <c r="C320" s="115"/>
      <c r="D320" s="115"/>
      <c r="E320" s="115"/>
      <c r="F320" s="115"/>
      <c r="G320" s="115"/>
      <c r="H320" s="115"/>
      <c r="I320" s="94"/>
      <c r="J320" s="94"/>
      <c r="K320" s="115"/>
    </row>
    <row r="321" spans="2:11">
      <c r="B321" s="93"/>
      <c r="C321" s="115"/>
      <c r="D321" s="115"/>
      <c r="E321" s="115"/>
      <c r="F321" s="115"/>
      <c r="G321" s="115"/>
      <c r="H321" s="115"/>
      <c r="I321" s="94"/>
      <c r="J321" s="94"/>
      <c r="K321" s="115"/>
    </row>
    <row r="322" spans="2:11">
      <c r="B322" s="93"/>
      <c r="C322" s="115"/>
      <c r="D322" s="115"/>
      <c r="E322" s="115"/>
      <c r="F322" s="115"/>
      <c r="G322" s="115"/>
      <c r="H322" s="115"/>
      <c r="I322" s="94"/>
      <c r="J322" s="94"/>
      <c r="K322" s="115"/>
    </row>
    <row r="323" spans="2:11">
      <c r="B323" s="93"/>
      <c r="C323" s="115"/>
      <c r="D323" s="115"/>
      <c r="E323" s="115"/>
      <c r="F323" s="115"/>
      <c r="G323" s="115"/>
      <c r="H323" s="115"/>
      <c r="I323" s="94"/>
      <c r="J323" s="94"/>
      <c r="K323" s="115"/>
    </row>
    <row r="324" spans="2:11">
      <c r="B324" s="93"/>
      <c r="C324" s="115"/>
      <c r="D324" s="115"/>
      <c r="E324" s="115"/>
      <c r="F324" s="115"/>
      <c r="G324" s="115"/>
      <c r="H324" s="115"/>
      <c r="I324" s="94"/>
      <c r="J324" s="94"/>
      <c r="K324" s="115"/>
    </row>
    <row r="325" spans="2:11">
      <c r="B325" s="93"/>
      <c r="C325" s="115"/>
      <c r="D325" s="115"/>
      <c r="E325" s="115"/>
      <c r="F325" s="115"/>
      <c r="G325" s="115"/>
      <c r="H325" s="115"/>
      <c r="I325" s="94"/>
      <c r="J325" s="94"/>
      <c r="K325" s="115"/>
    </row>
    <row r="326" spans="2:11">
      <c r="B326" s="93"/>
      <c r="C326" s="115"/>
      <c r="D326" s="115"/>
      <c r="E326" s="115"/>
      <c r="F326" s="115"/>
      <c r="G326" s="115"/>
      <c r="H326" s="115"/>
      <c r="I326" s="94"/>
      <c r="J326" s="94"/>
      <c r="K326" s="115"/>
    </row>
    <row r="327" spans="2:11">
      <c r="B327" s="93"/>
      <c r="C327" s="115"/>
      <c r="D327" s="115"/>
      <c r="E327" s="115"/>
      <c r="F327" s="115"/>
      <c r="G327" s="115"/>
      <c r="H327" s="115"/>
      <c r="I327" s="94"/>
      <c r="J327" s="94"/>
      <c r="K327" s="115"/>
    </row>
    <row r="328" spans="2:11">
      <c r="B328" s="93"/>
      <c r="C328" s="115"/>
      <c r="D328" s="115"/>
      <c r="E328" s="115"/>
      <c r="F328" s="115"/>
      <c r="G328" s="115"/>
      <c r="H328" s="115"/>
      <c r="I328" s="94"/>
      <c r="J328" s="94"/>
      <c r="K328" s="115"/>
    </row>
    <row r="329" spans="2:11">
      <c r="B329" s="93"/>
      <c r="C329" s="115"/>
      <c r="D329" s="115"/>
      <c r="E329" s="115"/>
      <c r="F329" s="115"/>
      <c r="G329" s="115"/>
      <c r="H329" s="115"/>
      <c r="I329" s="94"/>
      <c r="J329" s="94"/>
      <c r="K329" s="115"/>
    </row>
    <row r="330" spans="2:11">
      <c r="B330" s="93"/>
      <c r="C330" s="115"/>
      <c r="D330" s="115"/>
      <c r="E330" s="115"/>
      <c r="F330" s="115"/>
      <c r="G330" s="115"/>
      <c r="H330" s="115"/>
      <c r="I330" s="94"/>
      <c r="J330" s="94"/>
      <c r="K330" s="115"/>
    </row>
    <row r="331" spans="2:11">
      <c r="B331" s="93"/>
      <c r="C331" s="115"/>
      <c r="D331" s="115"/>
      <c r="E331" s="115"/>
      <c r="F331" s="115"/>
      <c r="G331" s="115"/>
      <c r="H331" s="115"/>
      <c r="I331" s="94"/>
      <c r="J331" s="94"/>
      <c r="K331" s="115"/>
    </row>
    <row r="332" spans="2:11">
      <c r="B332" s="93"/>
      <c r="C332" s="115"/>
      <c r="D332" s="115"/>
      <c r="E332" s="115"/>
      <c r="F332" s="115"/>
      <c r="G332" s="115"/>
      <c r="H332" s="115"/>
      <c r="I332" s="94"/>
      <c r="J332" s="94"/>
      <c r="K332" s="115"/>
    </row>
    <row r="333" spans="2:11">
      <c r="B333" s="93"/>
      <c r="C333" s="115"/>
      <c r="D333" s="115"/>
      <c r="E333" s="115"/>
      <c r="F333" s="115"/>
      <c r="G333" s="115"/>
      <c r="H333" s="115"/>
      <c r="I333" s="94"/>
      <c r="J333" s="94"/>
      <c r="K333" s="115"/>
    </row>
    <row r="334" spans="2:11">
      <c r="B334" s="93"/>
      <c r="C334" s="115"/>
      <c r="D334" s="115"/>
      <c r="E334" s="115"/>
      <c r="F334" s="115"/>
      <c r="G334" s="115"/>
      <c r="H334" s="115"/>
      <c r="I334" s="94"/>
      <c r="J334" s="94"/>
      <c r="K334" s="115"/>
    </row>
    <row r="335" spans="2:11">
      <c r="B335" s="93"/>
      <c r="C335" s="115"/>
      <c r="D335" s="115"/>
      <c r="E335" s="115"/>
      <c r="F335" s="115"/>
      <c r="G335" s="115"/>
      <c r="H335" s="115"/>
      <c r="I335" s="94"/>
      <c r="J335" s="94"/>
      <c r="K335" s="115"/>
    </row>
    <row r="336" spans="2:11">
      <c r="B336" s="93"/>
      <c r="C336" s="115"/>
      <c r="D336" s="115"/>
      <c r="E336" s="115"/>
      <c r="F336" s="115"/>
      <c r="G336" s="115"/>
      <c r="H336" s="115"/>
      <c r="I336" s="94"/>
      <c r="J336" s="94"/>
      <c r="K336" s="115"/>
    </row>
    <row r="337" spans="2:11">
      <c r="B337" s="93"/>
      <c r="C337" s="115"/>
      <c r="D337" s="115"/>
      <c r="E337" s="115"/>
      <c r="F337" s="115"/>
      <c r="G337" s="115"/>
      <c r="H337" s="115"/>
      <c r="I337" s="94"/>
      <c r="J337" s="94"/>
      <c r="K337" s="115"/>
    </row>
    <row r="338" spans="2:11">
      <c r="B338" s="93"/>
      <c r="C338" s="115"/>
      <c r="D338" s="115"/>
      <c r="E338" s="115"/>
      <c r="F338" s="115"/>
      <c r="G338" s="115"/>
      <c r="H338" s="115"/>
      <c r="I338" s="94"/>
      <c r="J338" s="94"/>
      <c r="K338" s="115"/>
    </row>
    <row r="339" spans="2:11">
      <c r="B339" s="93"/>
      <c r="C339" s="115"/>
      <c r="D339" s="115"/>
      <c r="E339" s="115"/>
      <c r="F339" s="115"/>
      <c r="G339" s="115"/>
      <c r="H339" s="115"/>
      <c r="I339" s="94"/>
      <c r="J339" s="94"/>
      <c r="K339" s="115"/>
    </row>
    <row r="340" spans="2:11">
      <c r="B340" s="93"/>
      <c r="C340" s="115"/>
      <c r="D340" s="115"/>
      <c r="E340" s="115"/>
      <c r="F340" s="115"/>
      <c r="G340" s="115"/>
      <c r="H340" s="115"/>
      <c r="I340" s="94"/>
      <c r="J340" s="94"/>
      <c r="K340" s="115"/>
    </row>
    <row r="341" spans="2:11">
      <c r="B341" s="93"/>
      <c r="C341" s="115"/>
      <c r="D341" s="115"/>
      <c r="E341" s="115"/>
      <c r="F341" s="115"/>
      <c r="G341" s="115"/>
      <c r="H341" s="115"/>
      <c r="I341" s="94"/>
      <c r="J341" s="94"/>
      <c r="K341" s="115"/>
    </row>
    <row r="342" spans="2:11">
      <c r="B342" s="93"/>
      <c r="C342" s="115"/>
      <c r="D342" s="115"/>
      <c r="E342" s="115"/>
      <c r="F342" s="115"/>
      <c r="G342" s="115"/>
      <c r="H342" s="115"/>
      <c r="I342" s="94"/>
      <c r="J342" s="94"/>
      <c r="K342" s="115"/>
    </row>
    <row r="343" spans="2:11">
      <c r="B343" s="93"/>
      <c r="C343" s="115"/>
      <c r="D343" s="115"/>
      <c r="E343" s="115"/>
      <c r="F343" s="115"/>
      <c r="G343" s="115"/>
      <c r="H343" s="115"/>
      <c r="I343" s="94"/>
      <c r="J343" s="94"/>
      <c r="K343" s="115"/>
    </row>
    <row r="344" spans="2:11">
      <c r="B344" s="93"/>
      <c r="C344" s="115"/>
      <c r="D344" s="115"/>
      <c r="E344" s="115"/>
      <c r="F344" s="115"/>
      <c r="G344" s="115"/>
      <c r="H344" s="115"/>
      <c r="I344" s="94"/>
      <c r="J344" s="94"/>
      <c r="K344" s="115"/>
    </row>
    <row r="345" spans="2:11">
      <c r="B345" s="93"/>
      <c r="C345" s="115"/>
      <c r="D345" s="115"/>
      <c r="E345" s="115"/>
      <c r="F345" s="115"/>
      <c r="G345" s="115"/>
      <c r="H345" s="115"/>
      <c r="I345" s="94"/>
      <c r="J345" s="94"/>
      <c r="K345" s="115"/>
    </row>
    <row r="346" spans="2:11">
      <c r="B346" s="93"/>
      <c r="C346" s="115"/>
      <c r="D346" s="115"/>
      <c r="E346" s="115"/>
      <c r="F346" s="115"/>
      <c r="G346" s="115"/>
      <c r="H346" s="115"/>
      <c r="I346" s="94"/>
      <c r="J346" s="94"/>
      <c r="K346" s="115"/>
    </row>
    <row r="347" spans="2:11">
      <c r="B347" s="93"/>
      <c r="C347" s="115"/>
      <c r="D347" s="115"/>
      <c r="E347" s="115"/>
      <c r="F347" s="115"/>
      <c r="G347" s="115"/>
      <c r="H347" s="115"/>
      <c r="I347" s="94"/>
      <c r="J347" s="94"/>
      <c r="K347" s="115"/>
    </row>
    <row r="348" spans="2:11">
      <c r="B348" s="93"/>
      <c r="C348" s="115"/>
      <c r="D348" s="115"/>
      <c r="E348" s="115"/>
      <c r="F348" s="115"/>
      <c r="G348" s="115"/>
      <c r="H348" s="115"/>
      <c r="I348" s="94"/>
      <c r="J348" s="94"/>
      <c r="K348" s="115"/>
    </row>
    <row r="349" spans="2:11">
      <c r="B349" s="93"/>
      <c r="C349" s="115"/>
      <c r="D349" s="115"/>
      <c r="E349" s="115"/>
      <c r="F349" s="115"/>
      <c r="G349" s="115"/>
      <c r="H349" s="115"/>
      <c r="I349" s="94"/>
      <c r="J349" s="94"/>
      <c r="K349" s="115"/>
    </row>
    <row r="350" spans="2:11">
      <c r="B350" s="93"/>
      <c r="C350" s="115"/>
      <c r="D350" s="115"/>
      <c r="E350" s="115"/>
      <c r="F350" s="115"/>
      <c r="G350" s="115"/>
      <c r="H350" s="115"/>
      <c r="I350" s="94"/>
      <c r="J350" s="94"/>
      <c r="K350" s="115"/>
    </row>
    <row r="351" spans="2:11">
      <c r="B351" s="93"/>
      <c r="C351" s="115"/>
      <c r="D351" s="115"/>
      <c r="E351" s="115"/>
      <c r="F351" s="115"/>
      <c r="G351" s="115"/>
      <c r="H351" s="115"/>
      <c r="I351" s="94"/>
      <c r="J351" s="94"/>
      <c r="K351" s="115"/>
    </row>
    <row r="352" spans="2:11">
      <c r="B352" s="93"/>
      <c r="C352" s="115"/>
      <c r="D352" s="115"/>
      <c r="E352" s="115"/>
      <c r="F352" s="115"/>
      <c r="G352" s="115"/>
      <c r="H352" s="115"/>
      <c r="I352" s="94"/>
      <c r="J352" s="94"/>
      <c r="K352" s="115"/>
    </row>
    <row r="353" spans="2:11">
      <c r="B353" s="93"/>
      <c r="C353" s="115"/>
      <c r="D353" s="115"/>
      <c r="E353" s="115"/>
      <c r="F353" s="115"/>
      <c r="G353" s="115"/>
      <c r="H353" s="115"/>
      <c r="I353" s="94"/>
      <c r="J353" s="94"/>
      <c r="K353" s="115"/>
    </row>
    <row r="354" spans="2:11">
      <c r="B354" s="93"/>
      <c r="C354" s="115"/>
      <c r="D354" s="115"/>
      <c r="E354" s="115"/>
      <c r="F354" s="115"/>
      <c r="G354" s="115"/>
      <c r="H354" s="115"/>
      <c r="I354" s="94"/>
      <c r="J354" s="94"/>
      <c r="K354" s="115"/>
    </row>
    <row r="355" spans="2:11">
      <c r="B355" s="93"/>
      <c r="C355" s="115"/>
      <c r="D355" s="115"/>
      <c r="E355" s="115"/>
      <c r="F355" s="115"/>
      <c r="G355" s="115"/>
      <c r="H355" s="115"/>
      <c r="I355" s="94"/>
      <c r="J355" s="94"/>
      <c r="K355" s="115"/>
    </row>
    <row r="356" spans="2:11">
      <c r="B356" s="93"/>
      <c r="C356" s="115"/>
      <c r="D356" s="115"/>
      <c r="E356" s="115"/>
      <c r="F356" s="115"/>
      <c r="G356" s="115"/>
      <c r="H356" s="115"/>
      <c r="I356" s="94"/>
      <c r="J356" s="94"/>
      <c r="K356" s="115"/>
    </row>
    <row r="357" spans="2:11">
      <c r="B357" s="93"/>
      <c r="C357" s="115"/>
      <c r="D357" s="115"/>
      <c r="E357" s="115"/>
      <c r="F357" s="115"/>
      <c r="G357" s="115"/>
      <c r="H357" s="115"/>
      <c r="I357" s="94"/>
      <c r="J357" s="94"/>
      <c r="K357" s="115"/>
    </row>
    <row r="358" spans="2:11">
      <c r="B358" s="93"/>
      <c r="C358" s="115"/>
      <c r="D358" s="115"/>
      <c r="E358" s="115"/>
      <c r="F358" s="115"/>
      <c r="G358" s="115"/>
      <c r="H358" s="115"/>
      <c r="I358" s="94"/>
      <c r="J358" s="94"/>
      <c r="K358" s="115"/>
    </row>
    <row r="359" spans="2:11">
      <c r="B359" s="93"/>
      <c r="C359" s="115"/>
      <c r="D359" s="115"/>
      <c r="E359" s="115"/>
      <c r="F359" s="115"/>
      <c r="G359" s="115"/>
      <c r="H359" s="115"/>
      <c r="I359" s="94"/>
      <c r="J359" s="94"/>
      <c r="K359" s="115"/>
    </row>
    <row r="360" spans="2:11">
      <c r="B360" s="93"/>
      <c r="C360" s="115"/>
      <c r="D360" s="115"/>
      <c r="E360" s="115"/>
      <c r="F360" s="115"/>
      <c r="G360" s="115"/>
      <c r="H360" s="115"/>
      <c r="I360" s="94"/>
      <c r="J360" s="94"/>
      <c r="K360" s="115"/>
    </row>
    <row r="361" spans="2:11">
      <c r="B361" s="93"/>
      <c r="C361" s="115"/>
      <c r="D361" s="115"/>
      <c r="E361" s="115"/>
      <c r="F361" s="115"/>
      <c r="G361" s="115"/>
      <c r="H361" s="115"/>
      <c r="I361" s="94"/>
      <c r="J361" s="94"/>
      <c r="K361" s="115"/>
    </row>
    <row r="362" spans="2:11">
      <c r="B362" s="93"/>
      <c r="C362" s="115"/>
      <c r="D362" s="115"/>
      <c r="E362" s="115"/>
      <c r="F362" s="115"/>
      <c r="G362" s="115"/>
      <c r="H362" s="115"/>
      <c r="I362" s="94"/>
      <c r="J362" s="94"/>
      <c r="K362" s="115"/>
    </row>
    <row r="363" spans="2:11">
      <c r="B363" s="93"/>
      <c r="C363" s="115"/>
      <c r="D363" s="115"/>
      <c r="E363" s="115"/>
      <c r="F363" s="115"/>
      <c r="G363" s="115"/>
      <c r="H363" s="115"/>
      <c r="I363" s="94"/>
      <c r="J363" s="94"/>
      <c r="K363" s="115"/>
    </row>
    <row r="364" spans="2:11">
      <c r="B364" s="93"/>
      <c r="C364" s="115"/>
      <c r="D364" s="115"/>
      <c r="E364" s="115"/>
      <c r="F364" s="115"/>
      <c r="G364" s="115"/>
      <c r="H364" s="115"/>
      <c r="I364" s="94"/>
      <c r="J364" s="94"/>
      <c r="K364" s="115"/>
    </row>
    <row r="365" spans="2:11">
      <c r="B365" s="93"/>
      <c r="C365" s="115"/>
      <c r="D365" s="115"/>
      <c r="E365" s="115"/>
      <c r="F365" s="115"/>
      <c r="G365" s="115"/>
      <c r="H365" s="115"/>
      <c r="I365" s="94"/>
      <c r="J365" s="94"/>
      <c r="K365" s="115"/>
    </row>
    <row r="366" spans="2:11">
      <c r="B366" s="93"/>
      <c r="C366" s="115"/>
      <c r="D366" s="115"/>
      <c r="E366" s="115"/>
      <c r="F366" s="115"/>
      <c r="G366" s="115"/>
      <c r="H366" s="115"/>
      <c r="I366" s="94"/>
      <c r="J366" s="94"/>
      <c r="K366" s="115"/>
    </row>
    <row r="367" spans="2:11">
      <c r="B367" s="93"/>
      <c r="C367" s="115"/>
      <c r="D367" s="115"/>
      <c r="E367" s="115"/>
      <c r="F367" s="115"/>
      <c r="G367" s="115"/>
      <c r="H367" s="115"/>
      <c r="I367" s="94"/>
      <c r="J367" s="94"/>
      <c r="K367" s="115"/>
    </row>
    <row r="368" spans="2:11">
      <c r="B368" s="93"/>
      <c r="C368" s="115"/>
      <c r="D368" s="115"/>
      <c r="E368" s="115"/>
      <c r="F368" s="115"/>
      <c r="G368" s="115"/>
      <c r="H368" s="115"/>
      <c r="I368" s="94"/>
      <c r="J368" s="94"/>
      <c r="K368" s="115"/>
    </row>
    <row r="369" spans="2:11">
      <c r="B369" s="93"/>
      <c r="C369" s="115"/>
      <c r="D369" s="115"/>
      <c r="E369" s="115"/>
      <c r="F369" s="115"/>
      <c r="G369" s="115"/>
      <c r="H369" s="115"/>
      <c r="I369" s="94"/>
      <c r="J369" s="94"/>
      <c r="K369" s="115"/>
    </row>
    <row r="370" spans="2:11">
      <c r="B370" s="93"/>
      <c r="C370" s="115"/>
      <c r="D370" s="115"/>
      <c r="E370" s="115"/>
      <c r="F370" s="115"/>
      <c r="G370" s="115"/>
      <c r="H370" s="115"/>
      <c r="I370" s="94"/>
      <c r="J370" s="94"/>
      <c r="K370" s="115"/>
    </row>
    <row r="371" spans="2:11">
      <c r="B371" s="93"/>
      <c r="C371" s="115"/>
      <c r="D371" s="115"/>
      <c r="E371" s="115"/>
      <c r="F371" s="115"/>
      <c r="G371" s="115"/>
      <c r="H371" s="115"/>
      <c r="I371" s="94"/>
      <c r="J371" s="94"/>
      <c r="K371" s="115"/>
    </row>
    <row r="372" spans="2:11">
      <c r="B372" s="93"/>
      <c r="C372" s="115"/>
      <c r="D372" s="115"/>
      <c r="E372" s="115"/>
      <c r="F372" s="115"/>
      <c r="G372" s="115"/>
      <c r="H372" s="115"/>
      <c r="I372" s="94"/>
      <c r="J372" s="94"/>
      <c r="K372" s="115"/>
    </row>
    <row r="373" spans="2:11">
      <c r="B373" s="93"/>
      <c r="C373" s="115"/>
      <c r="D373" s="115"/>
      <c r="E373" s="115"/>
      <c r="F373" s="115"/>
      <c r="G373" s="115"/>
      <c r="H373" s="115"/>
      <c r="I373" s="94"/>
      <c r="J373" s="94"/>
      <c r="K373" s="115"/>
    </row>
    <row r="374" spans="2:11">
      <c r="B374" s="93"/>
      <c r="C374" s="115"/>
      <c r="D374" s="115"/>
      <c r="E374" s="115"/>
      <c r="F374" s="115"/>
      <c r="G374" s="115"/>
      <c r="H374" s="115"/>
      <c r="I374" s="94"/>
      <c r="J374" s="94"/>
      <c r="K374" s="115"/>
    </row>
    <row r="375" spans="2:11">
      <c r="B375" s="93"/>
      <c r="C375" s="115"/>
      <c r="D375" s="115"/>
      <c r="E375" s="115"/>
      <c r="F375" s="115"/>
      <c r="G375" s="115"/>
      <c r="H375" s="115"/>
      <c r="I375" s="94"/>
      <c r="J375" s="94"/>
      <c r="K375" s="115"/>
    </row>
    <row r="376" spans="2:11">
      <c r="B376" s="93"/>
      <c r="C376" s="115"/>
      <c r="D376" s="115"/>
      <c r="E376" s="115"/>
      <c r="F376" s="115"/>
      <c r="G376" s="115"/>
      <c r="H376" s="115"/>
      <c r="I376" s="94"/>
      <c r="J376" s="94"/>
      <c r="K376" s="115"/>
    </row>
    <row r="377" spans="2:11">
      <c r="B377" s="93"/>
      <c r="C377" s="115"/>
      <c r="D377" s="115"/>
      <c r="E377" s="115"/>
      <c r="F377" s="115"/>
      <c r="G377" s="115"/>
      <c r="H377" s="115"/>
      <c r="I377" s="94"/>
      <c r="J377" s="94"/>
      <c r="K377" s="115"/>
    </row>
    <row r="378" spans="2:11">
      <c r="B378" s="93"/>
      <c r="C378" s="115"/>
      <c r="D378" s="115"/>
      <c r="E378" s="115"/>
      <c r="F378" s="115"/>
      <c r="G378" s="115"/>
      <c r="H378" s="115"/>
      <c r="I378" s="94"/>
      <c r="J378" s="94"/>
      <c r="K378" s="115"/>
    </row>
    <row r="379" spans="2:11">
      <c r="B379" s="93"/>
      <c r="C379" s="115"/>
      <c r="D379" s="115"/>
      <c r="E379" s="115"/>
      <c r="F379" s="115"/>
      <c r="G379" s="115"/>
      <c r="H379" s="115"/>
      <c r="I379" s="94"/>
      <c r="J379" s="94"/>
      <c r="K379" s="115"/>
    </row>
    <row r="380" spans="2:11">
      <c r="B380" s="93"/>
      <c r="C380" s="115"/>
      <c r="D380" s="115"/>
      <c r="E380" s="115"/>
      <c r="F380" s="115"/>
      <c r="G380" s="115"/>
      <c r="H380" s="115"/>
      <c r="I380" s="94"/>
      <c r="J380" s="94"/>
      <c r="K380" s="115"/>
    </row>
    <row r="381" spans="2:11">
      <c r="B381" s="93"/>
      <c r="C381" s="115"/>
      <c r="D381" s="115"/>
      <c r="E381" s="115"/>
      <c r="F381" s="115"/>
      <c r="G381" s="115"/>
      <c r="H381" s="115"/>
      <c r="I381" s="94"/>
      <c r="J381" s="94"/>
      <c r="K381" s="115"/>
    </row>
    <row r="382" spans="2:11">
      <c r="B382" s="93"/>
      <c r="C382" s="115"/>
      <c r="D382" s="115"/>
      <c r="E382" s="115"/>
      <c r="F382" s="115"/>
      <c r="G382" s="115"/>
      <c r="H382" s="115"/>
      <c r="I382" s="94"/>
      <c r="J382" s="94"/>
      <c r="K382" s="115"/>
    </row>
    <row r="383" spans="2:11">
      <c r="B383" s="93"/>
      <c r="C383" s="115"/>
      <c r="D383" s="115"/>
      <c r="E383" s="115"/>
      <c r="F383" s="115"/>
      <c r="G383" s="115"/>
      <c r="H383" s="115"/>
      <c r="I383" s="94"/>
      <c r="J383" s="94"/>
      <c r="K383" s="115"/>
    </row>
    <row r="384" spans="2:11">
      <c r="B384" s="93"/>
      <c r="C384" s="115"/>
      <c r="D384" s="115"/>
      <c r="E384" s="115"/>
      <c r="F384" s="115"/>
      <c r="G384" s="115"/>
      <c r="H384" s="115"/>
      <c r="I384" s="94"/>
      <c r="J384" s="94"/>
      <c r="K384" s="115"/>
    </row>
    <row r="385" spans="2:11">
      <c r="B385" s="93"/>
      <c r="C385" s="115"/>
      <c r="D385" s="115"/>
      <c r="E385" s="115"/>
      <c r="F385" s="115"/>
      <c r="G385" s="115"/>
      <c r="H385" s="115"/>
      <c r="I385" s="94"/>
      <c r="J385" s="94"/>
      <c r="K385" s="115"/>
    </row>
    <row r="386" spans="2:11">
      <c r="B386" s="93"/>
      <c r="C386" s="115"/>
      <c r="D386" s="115"/>
      <c r="E386" s="115"/>
      <c r="F386" s="115"/>
      <c r="G386" s="115"/>
      <c r="H386" s="115"/>
      <c r="I386" s="94"/>
      <c r="J386" s="94"/>
      <c r="K386" s="115"/>
    </row>
    <row r="387" spans="2:11">
      <c r="B387" s="93"/>
      <c r="C387" s="115"/>
      <c r="D387" s="115"/>
      <c r="E387" s="115"/>
      <c r="F387" s="115"/>
      <c r="G387" s="115"/>
      <c r="H387" s="115"/>
      <c r="I387" s="94"/>
      <c r="J387" s="94"/>
      <c r="K387" s="115"/>
    </row>
    <row r="388" spans="2:11">
      <c r="B388" s="93"/>
      <c r="C388" s="115"/>
      <c r="D388" s="115"/>
      <c r="E388" s="115"/>
      <c r="F388" s="115"/>
      <c r="G388" s="115"/>
      <c r="H388" s="115"/>
      <c r="I388" s="94"/>
      <c r="J388" s="94"/>
      <c r="K388" s="115"/>
    </row>
    <row r="389" spans="2:11">
      <c r="B389" s="93"/>
      <c r="C389" s="115"/>
      <c r="D389" s="115"/>
      <c r="E389" s="115"/>
      <c r="F389" s="115"/>
      <c r="G389" s="115"/>
      <c r="H389" s="115"/>
      <c r="I389" s="94"/>
      <c r="J389" s="94"/>
      <c r="K389" s="115"/>
    </row>
    <row r="390" spans="2:11">
      <c r="B390" s="93"/>
      <c r="C390" s="115"/>
      <c r="D390" s="115"/>
      <c r="E390" s="115"/>
      <c r="F390" s="115"/>
      <c r="G390" s="115"/>
      <c r="H390" s="115"/>
      <c r="I390" s="94"/>
      <c r="J390" s="94"/>
      <c r="K390" s="115"/>
    </row>
    <row r="391" spans="2:11">
      <c r="B391" s="93"/>
      <c r="C391" s="115"/>
      <c r="D391" s="115"/>
      <c r="E391" s="115"/>
      <c r="F391" s="115"/>
      <c r="G391" s="115"/>
      <c r="H391" s="115"/>
      <c r="I391" s="94"/>
      <c r="J391" s="94"/>
      <c r="K391" s="115"/>
    </row>
    <row r="392" spans="2:11">
      <c r="B392" s="93"/>
      <c r="C392" s="115"/>
      <c r="D392" s="115"/>
      <c r="E392" s="115"/>
      <c r="F392" s="115"/>
      <c r="G392" s="115"/>
      <c r="H392" s="115"/>
      <c r="I392" s="94"/>
      <c r="J392" s="94"/>
      <c r="K392" s="115"/>
    </row>
    <row r="393" spans="2:11">
      <c r="B393" s="93"/>
      <c r="C393" s="115"/>
      <c r="D393" s="115"/>
      <c r="E393" s="115"/>
      <c r="F393" s="115"/>
      <c r="G393" s="115"/>
      <c r="H393" s="115"/>
      <c r="I393" s="94"/>
      <c r="J393" s="94"/>
      <c r="K393" s="115"/>
    </row>
    <row r="394" spans="2:11">
      <c r="B394" s="93"/>
      <c r="C394" s="115"/>
      <c r="D394" s="115"/>
      <c r="E394" s="115"/>
      <c r="F394" s="115"/>
      <c r="G394" s="115"/>
      <c r="H394" s="115"/>
      <c r="I394" s="94"/>
      <c r="J394" s="94"/>
      <c r="K394" s="115"/>
    </row>
    <row r="395" spans="2:11">
      <c r="B395" s="93"/>
      <c r="C395" s="115"/>
      <c r="D395" s="115"/>
      <c r="E395" s="115"/>
      <c r="F395" s="115"/>
      <c r="G395" s="115"/>
      <c r="H395" s="115"/>
      <c r="I395" s="94"/>
      <c r="J395" s="94"/>
      <c r="K395" s="115"/>
    </row>
    <row r="396" spans="2:11">
      <c r="B396" s="93"/>
      <c r="C396" s="115"/>
      <c r="D396" s="115"/>
      <c r="E396" s="115"/>
      <c r="F396" s="115"/>
      <c r="G396" s="115"/>
      <c r="H396" s="115"/>
      <c r="I396" s="94"/>
      <c r="J396" s="94"/>
      <c r="K396" s="115"/>
    </row>
    <row r="397" spans="2:11">
      <c r="B397" s="93"/>
      <c r="C397" s="115"/>
      <c r="D397" s="115"/>
      <c r="E397" s="115"/>
      <c r="F397" s="115"/>
      <c r="G397" s="115"/>
      <c r="H397" s="115"/>
      <c r="I397" s="94"/>
      <c r="J397" s="94"/>
      <c r="K397" s="115"/>
    </row>
    <row r="398" spans="2:11">
      <c r="B398" s="93"/>
      <c r="C398" s="115"/>
      <c r="D398" s="115"/>
      <c r="E398" s="115"/>
      <c r="F398" s="115"/>
      <c r="G398" s="115"/>
      <c r="H398" s="115"/>
      <c r="I398" s="94"/>
      <c r="J398" s="94"/>
      <c r="K398" s="115"/>
    </row>
    <row r="399" spans="2:11">
      <c r="B399" s="93"/>
      <c r="C399" s="115"/>
      <c r="D399" s="115"/>
      <c r="E399" s="115"/>
      <c r="F399" s="115"/>
      <c r="G399" s="115"/>
      <c r="H399" s="115"/>
      <c r="I399" s="94"/>
      <c r="J399" s="94"/>
      <c r="K399" s="115"/>
    </row>
    <row r="400" spans="2:11">
      <c r="B400" s="93"/>
      <c r="C400" s="115"/>
      <c r="D400" s="115"/>
      <c r="E400" s="115"/>
      <c r="F400" s="115"/>
      <c r="G400" s="115"/>
      <c r="H400" s="115"/>
      <c r="I400" s="94"/>
      <c r="J400" s="94"/>
      <c r="K400" s="115"/>
    </row>
    <row r="401" spans="2:11">
      <c r="B401" s="93"/>
      <c r="C401" s="115"/>
      <c r="D401" s="115"/>
      <c r="E401" s="115"/>
      <c r="F401" s="115"/>
      <c r="G401" s="115"/>
      <c r="H401" s="115"/>
      <c r="I401" s="94"/>
      <c r="J401" s="94"/>
      <c r="K401" s="115"/>
    </row>
    <row r="402" spans="2:11">
      <c r="B402" s="93"/>
      <c r="C402" s="115"/>
      <c r="D402" s="115"/>
      <c r="E402" s="115"/>
      <c r="F402" s="115"/>
      <c r="G402" s="115"/>
      <c r="H402" s="115"/>
      <c r="I402" s="94"/>
      <c r="J402" s="94"/>
      <c r="K402" s="115"/>
    </row>
    <row r="403" spans="2:11">
      <c r="B403" s="93"/>
      <c r="C403" s="115"/>
      <c r="D403" s="115"/>
      <c r="E403" s="115"/>
      <c r="F403" s="115"/>
      <c r="G403" s="115"/>
      <c r="H403" s="115"/>
      <c r="I403" s="94"/>
      <c r="J403" s="94"/>
      <c r="K403" s="115"/>
    </row>
    <row r="404" spans="2:11">
      <c r="B404" s="93"/>
      <c r="C404" s="115"/>
      <c r="D404" s="115"/>
      <c r="E404" s="115"/>
      <c r="F404" s="115"/>
      <c r="G404" s="115"/>
      <c r="H404" s="115"/>
      <c r="I404" s="94"/>
      <c r="J404" s="94"/>
      <c r="K404" s="115"/>
    </row>
    <row r="405" spans="2:11">
      <c r="B405" s="93"/>
      <c r="C405" s="115"/>
      <c r="D405" s="115"/>
      <c r="E405" s="115"/>
      <c r="F405" s="115"/>
      <c r="G405" s="115"/>
      <c r="H405" s="115"/>
      <c r="I405" s="94"/>
      <c r="J405" s="94"/>
      <c r="K405" s="115"/>
    </row>
    <row r="406" spans="2:11">
      <c r="B406" s="93"/>
      <c r="C406" s="115"/>
      <c r="D406" s="115"/>
      <c r="E406" s="115"/>
      <c r="F406" s="115"/>
      <c r="G406" s="115"/>
      <c r="H406" s="115"/>
      <c r="I406" s="94"/>
      <c r="J406" s="94"/>
      <c r="K406" s="115"/>
    </row>
    <row r="407" spans="2:11">
      <c r="B407" s="93"/>
      <c r="C407" s="115"/>
      <c r="D407" s="115"/>
      <c r="E407" s="115"/>
      <c r="F407" s="115"/>
      <c r="G407" s="115"/>
      <c r="H407" s="115"/>
      <c r="I407" s="94"/>
      <c r="J407" s="94"/>
      <c r="K407" s="115"/>
    </row>
    <row r="408" spans="2:11">
      <c r="B408" s="93"/>
      <c r="C408" s="115"/>
      <c r="D408" s="115"/>
      <c r="E408" s="115"/>
      <c r="F408" s="115"/>
      <c r="G408" s="115"/>
      <c r="H408" s="115"/>
      <c r="I408" s="94"/>
      <c r="J408" s="94"/>
      <c r="K408" s="115"/>
    </row>
    <row r="409" spans="2:11">
      <c r="B409" s="93"/>
      <c r="C409" s="115"/>
      <c r="D409" s="115"/>
      <c r="E409" s="115"/>
      <c r="F409" s="115"/>
      <c r="G409" s="115"/>
      <c r="H409" s="115"/>
      <c r="I409" s="94"/>
      <c r="J409" s="94"/>
      <c r="K409" s="115"/>
    </row>
    <row r="410" spans="2:11">
      <c r="B410" s="93"/>
      <c r="C410" s="115"/>
      <c r="D410" s="115"/>
      <c r="E410" s="115"/>
      <c r="F410" s="115"/>
      <c r="G410" s="115"/>
      <c r="H410" s="115"/>
      <c r="I410" s="94"/>
      <c r="J410" s="94"/>
      <c r="K410" s="115"/>
    </row>
    <row r="411" spans="2:11">
      <c r="B411" s="93"/>
      <c r="C411" s="115"/>
      <c r="D411" s="115"/>
      <c r="E411" s="115"/>
      <c r="F411" s="115"/>
      <c r="G411" s="115"/>
      <c r="H411" s="115"/>
      <c r="I411" s="94"/>
      <c r="J411" s="94"/>
      <c r="K411" s="115"/>
    </row>
    <row r="412" spans="2:11">
      <c r="B412" s="93"/>
      <c r="C412" s="115"/>
      <c r="D412" s="115"/>
      <c r="E412" s="115"/>
      <c r="F412" s="115"/>
      <c r="G412" s="115"/>
      <c r="H412" s="115"/>
      <c r="I412" s="94"/>
      <c r="J412" s="94"/>
      <c r="K412" s="115"/>
    </row>
    <row r="413" spans="2:11">
      <c r="B413" s="93"/>
      <c r="C413" s="115"/>
      <c r="D413" s="115"/>
      <c r="E413" s="115"/>
      <c r="F413" s="115"/>
      <c r="G413" s="115"/>
      <c r="H413" s="115"/>
      <c r="I413" s="94"/>
      <c r="J413" s="94"/>
      <c r="K413" s="115"/>
    </row>
    <row r="414" spans="2:11">
      <c r="B414" s="93"/>
      <c r="C414" s="115"/>
      <c r="D414" s="115"/>
      <c r="E414" s="115"/>
      <c r="F414" s="115"/>
      <c r="G414" s="115"/>
      <c r="H414" s="115"/>
      <c r="I414" s="94"/>
      <c r="J414" s="94"/>
      <c r="K414" s="115"/>
    </row>
    <row r="415" spans="2:11">
      <c r="B415" s="93"/>
      <c r="C415" s="115"/>
      <c r="D415" s="115"/>
      <c r="E415" s="115"/>
      <c r="F415" s="115"/>
      <c r="G415" s="115"/>
      <c r="H415" s="115"/>
      <c r="I415" s="94"/>
      <c r="J415" s="94"/>
      <c r="K415" s="115"/>
    </row>
    <row r="416" spans="2:11">
      <c r="B416" s="93"/>
      <c r="C416" s="115"/>
      <c r="D416" s="115"/>
      <c r="E416" s="115"/>
      <c r="F416" s="115"/>
      <c r="G416" s="115"/>
      <c r="H416" s="115"/>
      <c r="I416" s="94"/>
      <c r="J416" s="94"/>
      <c r="K416" s="115"/>
    </row>
    <row r="417" spans="2:11">
      <c r="B417" s="93"/>
      <c r="C417" s="115"/>
      <c r="D417" s="115"/>
      <c r="E417" s="115"/>
      <c r="F417" s="115"/>
      <c r="G417" s="115"/>
      <c r="H417" s="115"/>
      <c r="I417" s="94"/>
      <c r="J417" s="94"/>
      <c r="K417" s="115"/>
    </row>
    <row r="418" spans="2:11">
      <c r="B418" s="93"/>
      <c r="C418" s="115"/>
      <c r="D418" s="115"/>
      <c r="E418" s="115"/>
      <c r="F418" s="115"/>
      <c r="G418" s="115"/>
      <c r="H418" s="115"/>
      <c r="I418" s="94"/>
      <c r="J418" s="94"/>
      <c r="K418" s="115"/>
    </row>
    <row r="419" spans="2:11">
      <c r="B419" s="93"/>
      <c r="C419" s="115"/>
      <c r="D419" s="115"/>
      <c r="E419" s="115"/>
      <c r="F419" s="115"/>
      <c r="G419" s="115"/>
      <c r="H419" s="115"/>
      <c r="I419" s="94"/>
      <c r="J419" s="94"/>
      <c r="K419" s="115"/>
    </row>
    <row r="420" spans="2:11">
      <c r="B420" s="93"/>
      <c r="C420" s="115"/>
      <c r="D420" s="115"/>
      <c r="E420" s="115"/>
      <c r="F420" s="115"/>
      <c r="G420" s="115"/>
      <c r="H420" s="115"/>
      <c r="I420" s="94"/>
      <c r="J420" s="94"/>
      <c r="K420" s="115"/>
    </row>
    <row r="421" spans="2:11">
      <c r="B421" s="93"/>
      <c r="C421" s="115"/>
      <c r="D421" s="115"/>
      <c r="E421" s="115"/>
      <c r="F421" s="115"/>
      <c r="G421" s="115"/>
      <c r="H421" s="115"/>
      <c r="I421" s="94"/>
      <c r="J421" s="94"/>
      <c r="K421" s="115"/>
    </row>
    <row r="422" spans="2:11">
      <c r="B422" s="93"/>
      <c r="C422" s="115"/>
      <c r="D422" s="115"/>
      <c r="E422" s="115"/>
      <c r="F422" s="115"/>
      <c r="G422" s="115"/>
      <c r="H422" s="115"/>
      <c r="I422" s="94"/>
      <c r="J422" s="94"/>
      <c r="K422" s="115"/>
    </row>
    <row r="423" spans="2:11">
      <c r="B423" s="93"/>
      <c r="C423" s="115"/>
      <c r="D423" s="115"/>
      <c r="E423" s="115"/>
      <c r="F423" s="115"/>
      <c r="G423" s="115"/>
      <c r="H423" s="115"/>
      <c r="I423" s="94"/>
      <c r="J423" s="94"/>
      <c r="K423" s="115"/>
    </row>
    <row r="424" spans="2:11">
      <c r="B424" s="93"/>
      <c r="C424" s="115"/>
      <c r="D424" s="115"/>
      <c r="E424" s="115"/>
      <c r="F424" s="115"/>
      <c r="G424" s="115"/>
      <c r="H424" s="115"/>
      <c r="I424" s="94"/>
      <c r="J424" s="94"/>
      <c r="K424" s="115"/>
    </row>
    <row r="425" spans="2:11">
      <c r="B425" s="93"/>
      <c r="C425" s="115"/>
      <c r="D425" s="115"/>
      <c r="E425" s="115"/>
      <c r="F425" s="115"/>
      <c r="G425" s="115"/>
      <c r="H425" s="115"/>
      <c r="I425" s="94"/>
      <c r="J425" s="94"/>
      <c r="K425" s="115"/>
    </row>
    <row r="426" spans="2:11">
      <c r="B426" s="93"/>
      <c r="C426" s="115"/>
      <c r="D426" s="115"/>
      <c r="E426" s="115"/>
      <c r="F426" s="115"/>
      <c r="G426" s="115"/>
      <c r="H426" s="115"/>
      <c r="I426" s="94"/>
      <c r="J426" s="94"/>
      <c r="K426" s="115"/>
    </row>
    <row r="427" spans="2:11">
      <c r="B427" s="93"/>
      <c r="C427" s="115"/>
      <c r="D427" s="115"/>
      <c r="E427" s="115"/>
      <c r="F427" s="115"/>
      <c r="G427" s="115"/>
      <c r="H427" s="115"/>
      <c r="I427" s="94"/>
      <c r="J427" s="94"/>
      <c r="K427" s="115"/>
    </row>
    <row r="428" spans="2:11">
      <c r="B428" s="93"/>
      <c r="C428" s="115"/>
      <c r="D428" s="115"/>
      <c r="E428" s="115"/>
      <c r="F428" s="115"/>
      <c r="G428" s="115"/>
      <c r="H428" s="115"/>
      <c r="I428" s="94"/>
      <c r="J428" s="94"/>
      <c r="K428" s="115"/>
    </row>
    <row r="429" spans="2:11">
      <c r="B429" s="93"/>
      <c r="C429" s="115"/>
      <c r="D429" s="115"/>
      <c r="E429" s="115"/>
      <c r="F429" s="115"/>
      <c r="G429" s="115"/>
      <c r="H429" s="115"/>
      <c r="I429" s="94"/>
      <c r="J429" s="94"/>
      <c r="K429" s="115"/>
    </row>
    <row r="430" spans="2:11">
      <c r="B430" s="93"/>
      <c r="C430" s="115"/>
      <c r="D430" s="115"/>
      <c r="E430" s="115"/>
      <c r="F430" s="115"/>
      <c r="G430" s="115"/>
      <c r="H430" s="115"/>
      <c r="I430" s="94"/>
      <c r="J430" s="94"/>
      <c r="K430" s="115"/>
    </row>
    <row r="431" spans="2:11">
      <c r="B431" s="93"/>
      <c r="C431" s="115"/>
      <c r="D431" s="115"/>
      <c r="E431" s="115"/>
      <c r="F431" s="115"/>
      <c r="G431" s="115"/>
      <c r="H431" s="115"/>
      <c r="I431" s="94"/>
      <c r="J431" s="94"/>
      <c r="K431" s="115"/>
    </row>
    <row r="432" spans="2:11">
      <c r="B432" s="93"/>
      <c r="C432" s="115"/>
      <c r="D432" s="115"/>
      <c r="E432" s="115"/>
      <c r="F432" s="115"/>
      <c r="G432" s="115"/>
      <c r="H432" s="115"/>
      <c r="I432" s="94"/>
      <c r="J432" s="94"/>
      <c r="K432" s="115"/>
    </row>
    <row r="433" spans="2:11">
      <c r="B433" s="93"/>
      <c r="C433" s="115"/>
      <c r="D433" s="115"/>
      <c r="E433" s="115"/>
      <c r="F433" s="115"/>
      <c r="G433" s="115"/>
      <c r="H433" s="115"/>
      <c r="I433" s="94"/>
      <c r="J433" s="94"/>
      <c r="K433" s="115"/>
    </row>
    <row r="434" spans="2:11">
      <c r="B434" s="93"/>
      <c r="C434" s="115"/>
      <c r="D434" s="115"/>
      <c r="E434" s="115"/>
      <c r="F434" s="115"/>
      <c r="G434" s="115"/>
      <c r="H434" s="115"/>
      <c r="I434" s="94"/>
      <c r="J434" s="94"/>
      <c r="K434" s="115"/>
    </row>
    <row r="435" spans="2:11">
      <c r="B435" s="93"/>
      <c r="C435" s="115"/>
      <c r="D435" s="115"/>
      <c r="E435" s="115"/>
      <c r="F435" s="115"/>
      <c r="G435" s="115"/>
      <c r="H435" s="115"/>
      <c r="I435" s="94"/>
      <c r="J435" s="94"/>
      <c r="K435" s="115"/>
    </row>
    <row r="436" spans="2:11">
      <c r="B436" s="93"/>
      <c r="C436" s="115"/>
      <c r="D436" s="115"/>
      <c r="E436" s="115"/>
      <c r="F436" s="115"/>
      <c r="G436" s="115"/>
      <c r="H436" s="115"/>
      <c r="I436" s="94"/>
      <c r="J436" s="94"/>
      <c r="K436" s="115"/>
    </row>
    <row r="437" spans="2:11">
      <c r="B437" s="93"/>
      <c r="C437" s="115"/>
      <c r="D437" s="115"/>
      <c r="E437" s="115"/>
      <c r="F437" s="115"/>
      <c r="G437" s="115"/>
      <c r="H437" s="115"/>
      <c r="I437" s="94"/>
      <c r="J437" s="94"/>
      <c r="K437" s="115"/>
    </row>
    <row r="438" spans="2:11">
      <c r="B438" s="93"/>
      <c r="C438" s="115"/>
      <c r="D438" s="115"/>
      <c r="E438" s="115"/>
      <c r="F438" s="115"/>
      <c r="G438" s="115"/>
      <c r="H438" s="115"/>
      <c r="I438" s="94"/>
      <c r="J438" s="94"/>
      <c r="K438" s="115"/>
    </row>
    <row r="439" spans="2:11">
      <c r="B439" s="93"/>
      <c r="C439" s="115"/>
      <c r="D439" s="115"/>
      <c r="E439" s="115"/>
      <c r="F439" s="115"/>
      <c r="G439" s="115"/>
      <c r="H439" s="115"/>
      <c r="I439" s="94"/>
      <c r="J439" s="94"/>
      <c r="K439" s="115"/>
    </row>
    <row r="440" spans="2:11">
      <c r="B440" s="93"/>
      <c r="C440" s="115"/>
      <c r="D440" s="115"/>
      <c r="E440" s="115"/>
      <c r="F440" s="115"/>
      <c r="G440" s="115"/>
      <c r="H440" s="115"/>
      <c r="I440" s="94"/>
      <c r="J440" s="94"/>
      <c r="K440" s="115"/>
    </row>
    <row r="441" spans="2:11">
      <c r="B441" s="93"/>
      <c r="C441" s="115"/>
      <c r="D441" s="115"/>
      <c r="E441" s="115"/>
      <c r="F441" s="115"/>
      <c r="G441" s="115"/>
      <c r="H441" s="115"/>
      <c r="I441" s="94"/>
      <c r="J441" s="94"/>
      <c r="K441" s="115"/>
    </row>
    <row r="442" spans="2:11">
      <c r="B442" s="93"/>
      <c r="C442" s="115"/>
      <c r="D442" s="115"/>
      <c r="E442" s="115"/>
      <c r="F442" s="115"/>
      <c r="G442" s="115"/>
      <c r="H442" s="115"/>
      <c r="I442" s="94"/>
      <c r="J442" s="94"/>
      <c r="K442" s="115"/>
    </row>
    <row r="443" spans="2:11">
      <c r="B443" s="93"/>
      <c r="C443" s="115"/>
      <c r="D443" s="115"/>
      <c r="E443" s="115"/>
      <c r="F443" s="115"/>
      <c r="G443" s="115"/>
      <c r="H443" s="115"/>
      <c r="I443" s="94"/>
      <c r="J443" s="94"/>
      <c r="K443" s="115"/>
    </row>
    <row r="444" spans="2:11">
      <c r="B444" s="93"/>
      <c r="C444" s="115"/>
      <c r="D444" s="115"/>
      <c r="E444" s="115"/>
      <c r="F444" s="115"/>
      <c r="G444" s="115"/>
      <c r="H444" s="115"/>
      <c r="I444" s="94"/>
      <c r="J444" s="94"/>
      <c r="K444" s="115"/>
    </row>
    <row r="445" spans="2:11">
      <c r="B445" s="93"/>
      <c r="C445" s="115"/>
      <c r="D445" s="115"/>
      <c r="E445" s="115"/>
      <c r="F445" s="115"/>
      <c r="G445" s="115"/>
      <c r="H445" s="115"/>
      <c r="I445" s="94"/>
      <c r="J445" s="94"/>
      <c r="K445" s="115"/>
    </row>
    <row r="446" spans="2:11">
      <c r="B446" s="93"/>
      <c r="C446" s="115"/>
      <c r="D446" s="115"/>
      <c r="E446" s="115"/>
      <c r="F446" s="115"/>
      <c r="G446" s="115"/>
      <c r="H446" s="115"/>
      <c r="I446" s="94"/>
      <c r="J446" s="94"/>
      <c r="K446" s="115"/>
    </row>
    <row r="447" spans="2:11">
      <c r="B447" s="93"/>
      <c r="C447" s="115"/>
      <c r="D447" s="115"/>
      <c r="E447" s="115"/>
      <c r="F447" s="115"/>
      <c r="G447" s="115"/>
      <c r="H447" s="115"/>
      <c r="I447" s="94"/>
      <c r="J447" s="94"/>
      <c r="K447" s="115"/>
    </row>
    <row r="448" spans="2:11">
      <c r="B448" s="93"/>
      <c r="C448" s="115"/>
      <c r="D448" s="115"/>
      <c r="E448" s="115"/>
      <c r="F448" s="115"/>
      <c r="G448" s="115"/>
      <c r="H448" s="115"/>
      <c r="I448" s="94"/>
      <c r="J448" s="94"/>
      <c r="K448" s="115"/>
    </row>
    <row r="449" spans="2:11">
      <c r="B449" s="93"/>
      <c r="C449" s="115"/>
      <c r="D449" s="115"/>
      <c r="E449" s="115"/>
      <c r="F449" s="115"/>
      <c r="G449" s="115"/>
      <c r="H449" s="115"/>
      <c r="I449" s="94"/>
      <c r="J449" s="94"/>
      <c r="K449" s="115"/>
    </row>
    <row r="450" spans="2:11">
      <c r="B450" s="93"/>
      <c r="C450" s="115"/>
      <c r="D450" s="115"/>
      <c r="E450" s="115"/>
      <c r="F450" s="115"/>
      <c r="G450" s="115"/>
      <c r="H450" s="115"/>
      <c r="I450" s="94"/>
      <c r="J450" s="94"/>
      <c r="K450" s="115"/>
    </row>
    <row r="451" spans="2:11">
      <c r="B451" s="93"/>
      <c r="C451" s="115"/>
      <c r="D451" s="115"/>
      <c r="E451" s="115"/>
      <c r="F451" s="115"/>
      <c r="G451" s="115"/>
      <c r="H451" s="115"/>
      <c r="I451" s="94"/>
      <c r="J451" s="94"/>
      <c r="K451" s="115"/>
    </row>
    <row r="452" spans="2:11">
      <c r="B452" s="93"/>
      <c r="C452" s="115"/>
      <c r="D452" s="115"/>
      <c r="E452" s="115"/>
      <c r="F452" s="115"/>
      <c r="G452" s="115"/>
      <c r="H452" s="115"/>
      <c r="I452" s="94"/>
      <c r="J452" s="94"/>
      <c r="K452" s="115"/>
    </row>
    <row r="453" spans="2:11">
      <c r="B453" s="93"/>
      <c r="C453" s="115"/>
      <c r="D453" s="115"/>
      <c r="E453" s="115"/>
      <c r="F453" s="115"/>
      <c r="G453" s="115"/>
      <c r="H453" s="115"/>
      <c r="I453" s="94"/>
      <c r="J453" s="94"/>
      <c r="K453" s="115"/>
    </row>
    <row r="454" spans="2:11">
      <c r="B454" s="93"/>
      <c r="C454" s="115"/>
      <c r="D454" s="115"/>
      <c r="E454" s="115"/>
      <c r="F454" s="115"/>
      <c r="G454" s="115"/>
      <c r="H454" s="115"/>
      <c r="I454" s="94"/>
      <c r="J454" s="94"/>
      <c r="K454" s="115"/>
    </row>
    <row r="455" spans="2:11">
      <c r="B455" s="93"/>
      <c r="C455" s="115"/>
      <c r="D455" s="115"/>
      <c r="E455" s="115"/>
      <c r="F455" s="115"/>
      <c r="G455" s="115"/>
      <c r="H455" s="115"/>
      <c r="I455" s="94"/>
      <c r="J455" s="94"/>
      <c r="K455" s="115"/>
    </row>
    <row r="456" spans="2:11">
      <c r="B456" s="93"/>
      <c r="C456" s="115"/>
      <c r="D456" s="115"/>
      <c r="E456" s="115"/>
      <c r="F456" s="115"/>
      <c r="G456" s="115"/>
      <c r="H456" s="115"/>
      <c r="I456" s="94"/>
      <c r="J456" s="94"/>
      <c r="K456" s="115"/>
    </row>
    <row r="457" spans="2:11">
      <c r="B457" s="93"/>
      <c r="C457" s="115"/>
      <c r="D457" s="115"/>
      <c r="E457" s="115"/>
      <c r="F457" s="115"/>
      <c r="G457" s="115"/>
      <c r="H457" s="115"/>
      <c r="I457" s="94"/>
      <c r="J457" s="94"/>
      <c r="K457" s="115"/>
    </row>
    <row r="458" spans="2:11">
      <c r="B458" s="93"/>
      <c r="C458" s="115"/>
      <c r="D458" s="115"/>
      <c r="E458" s="115"/>
      <c r="F458" s="115"/>
      <c r="G458" s="115"/>
      <c r="H458" s="115"/>
      <c r="I458" s="94"/>
      <c r="J458" s="94"/>
      <c r="K458" s="115"/>
    </row>
    <row r="459" spans="2:11">
      <c r="B459" s="93"/>
      <c r="C459" s="115"/>
      <c r="D459" s="115"/>
      <c r="E459" s="115"/>
      <c r="F459" s="115"/>
      <c r="G459" s="115"/>
      <c r="H459" s="115"/>
      <c r="I459" s="94"/>
      <c r="J459" s="94"/>
      <c r="K459" s="115"/>
    </row>
    <row r="460" spans="2:11">
      <c r="B460" s="93"/>
      <c r="C460" s="115"/>
      <c r="D460" s="115"/>
      <c r="E460" s="115"/>
      <c r="F460" s="115"/>
      <c r="G460" s="115"/>
      <c r="H460" s="115"/>
      <c r="I460" s="94"/>
      <c r="J460" s="94"/>
      <c r="K460" s="115"/>
    </row>
    <row r="461" spans="2:11">
      <c r="B461" s="93"/>
      <c r="C461" s="115"/>
      <c r="D461" s="115"/>
      <c r="E461" s="115"/>
      <c r="F461" s="115"/>
      <c r="G461" s="115"/>
      <c r="H461" s="115"/>
      <c r="I461" s="94"/>
      <c r="J461" s="94"/>
      <c r="K461" s="115"/>
    </row>
    <row r="462" spans="2:11">
      <c r="B462" s="93"/>
      <c r="C462" s="115"/>
      <c r="D462" s="115"/>
      <c r="E462" s="115"/>
      <c r="F462" s="115"/>
      <c r="G462" s="115"/>
      <c r="H462" s="115"/>
      <c r="I462" s="94"/>
      <c r="J462" s="94"/>
      <c r="K462" s="115"/>
    </row>
    <row r="463" spans="2:11">
      <c r="B463" s="93"/>
      <c r="C463" s="115"/>
      <c r="D463" s="115"/>
      <c r="E463" s="115"/>
      <c r="F463" s="115"/>
      <c r="G463" s="115"/>
      <c r="H463" s="115"/>
      <c r="I463" s="94"/>
      <c r="J463" s="94"/>
      <c r="K463" s="115"/>
    </row>
    <row r="464" spans="2:11">
      <c r="B464" s="93"/>
      <c r="C464" s="115"/>
      <c r="D464" s="115"/>
      <c r="E464" s="115"/>
      <c r="F464" s="115"/>
      <c r="G464" s="115"/>
      <c r="H464" s="115"/>
      <c r="I464" s="94"/>
      <c r="J464" s="94"/>
      <c r="K464" s="115"/>
    </row>
    <row r="465" spans="2:11">
      <c r="B465" s="93"/>
      <c r="C465" s="115"/>
      <c r="D465" s="115"/>
      <c r="E465" s="115"/>
      <c r="F465" s="115"/>
      <c r="G465" s="115"/>
      <c r="H465" s="115"/>
      <c r="I465" s="94"/>
      <c r="J465" s="94"/>
      <c r="K465" s="115"/>
    </row>
    <row r="466" spans="2:11">
      <c r="B466" s="93"/>
      <c r="C466" s="115"/>
      <c r="D466" s="115"/>
      <c r="E466" s="115"/>
      <c r="F466" s="115"/>
      <c r="G466" s="115"/>
      <c r="H466" s="115"/>
      <c r="I466" s="94"/>
      <c r="J466" s="94"/>
      <c r="K466" s="115"/>
    </row>
    <row r="467" spans="2:11">
      <c r="B467" s="93"/>
      <c r="C467" s="115"/>
      <c r="D467" s="115"/>
      <c r="E467" s="115"/>
      <c r="F467" s="115"/>
      <c r="G467" s="115"/>
      <c r="H467" s="115"/>
      <c r="I467" s="94"/>
      <c r="J467" s="94"/>
      <c r="K467" s="115"/>
    </row>
    <row r="468" spans="2:11">
      <c r="B468" s="93"/>
      <c r="C468" s="115"/>
      <c r="D468" s="115"/>
      <c r="E468" s="115"/>
      <c r="F468" s="115"/>
      <c r="G468" s="115"/>
      <c r="H468" s="115"/>
      <c r="I468" s="94"/>
      <c r="J468" s="94"/>
      <c r="K468" s="115"/>
    </row>
    <row r="469" spans="2:11">
      <c r="B469" s="93"/>
      <c r="C469" s="115"/>
      <c r="D469" s="115"/>
      <c r="E469" s="115"/>
      <c r="F469" s="115"/>
      <c r="G469" s="115"/>
      <c r="H469" s="115"/>
      <c r="I469" s="94"/>
      <c r="J469" s="94"/>
      <c r="K469" s="115"/>
    </row>
    <row r="470" spans="2:11">
      <c r="B470" s="93"/>
      <c r="C470" s="115"/>
      <c r="D470" s="115"/>
      <c r="E470" s="115"/>
      <c r="F470" s="115"/>
      <c r="G470" s="115"/>
      <c r="H470" s="115"/>
      <c r="I470" s="94"/>
      <c r="J470" s="94"/>
      <c r="K470" s="115"/>
    </row>
    <row r="471" spans="2:11">
      <c r="B471" s="93"/>
      <c r="C471" s="115"/>
      <c r="D471" s="115"/>
      <c r="E471" s="115"/>
      <c r="F471" s="115"/>
      <c r="G471" s="115"/>
      <c r="H471" s="115"/>
      <c r="I471" s="94"/>
      <c r="J471" s="94"/>
      <c r="K471" s="115"/>
    </row>
    <row r="472" spans="2:11">
      <c r="B472" s="93"/>
      <c r="C472" s="115"/>
      <c r="D472" s="115"/>
      <c r="E472" s="115"/>
      <c r="F472" s="115"/>
      <c r="G472" s="115"/>
      <c r="H472" s="115"/>
      <c r="I472" s="94"/>
      <c r="J472" s="94"/>
      <c r="K472" s="115"/>
    </row>
    <row r="473" spans="2:11">
      <c r="B473" s="93"/>
      <c r="C473" s="115"/>
      <c r="D473" s="115"/>
      <c r="E473" s="115"/>
      <c r="F473" s="115"/>
      <c r="G473" s="115"/>
      <c r="H473" s="115"/>
      <c r="I473" s="94"/>
      <c r="J473" s="94"/>
      <c r="K473" s="115"/>
    </row>
    <row r="474" spans="2:11">
      <c r="B474" s="93"/>
      <c r="C474" s="115"/>
      <c r="D474" s="115"/>
      <c r="E474" s="115"/>
      <c r="F474" s="115"/>
      <c r="G474" s="115"/>
      <c r="H474" s="115"/>
      <c r="I474" s="94"/>
      <c r="J474" s="94"/>
      <c r="K474" s="115"/>
    </row>
    <row r="475" spans="2:11">
      <c r="B475" s="93"/>
      <c r="C475" s="115"/>
      <c r="D475" s="115"/>
      <c r="E475" s="115"/>
      <c r="F475" s="115"/>
      <c r="G475" s="115"/>
      <c r="H475" s="115"/>
      <c r="I475" s="94"/>
      <c r="J475" s="94"/>
      <c r="K475" s="115"/>
    </row>
    <row r="476" spans="2:11">
      <c r="B476" s="93"/>
      <c r="C476" s="115"/>
      <c r="D476" s="115"/>
      <c r="E476" s="115"/>
      <c r="F476" s="115"/>
      <c r="G476" s="115"/>
      <c r="H476" s="115"/>
      <c r="I476" s="94"/>
      <c r="J476" s="94"/>
      <c r="K476" s="115"/>
    </row>
    <row r="477" spans="2:11">
      <c r="B477" s="93"/>
      <c r="C477" s="115"/>
      <c r="D477" s="115"/>
      <c r="E477" s="115"/>
      <c r="F477" s="115"/>
      <c r="G477" s="115"/>
      <c r="H477" s="115"/>
      <c r="I477" s="94"/>
      <c r="J477" s="94"/>
      <c r="K477" s="115"/>
    </row>
    <row r="478" spans="2:11">
      <c r="B478" s="93"/>
      <c r="C478" s="115"/>
      <c r="D478" s="115"/>
      <c r="E478" s="115"/>
      <c r="F478" s="115"/>
      <c r="G478" s="115"/>
      <c r="H478" s="115"/>
      <c r="I478" s="94"/>
      <c r="J478" s="94"/>
      <c r="K478" s="115"/>
    </row>
    <row r="479" spans="2:11">
      <c r="B479" s="93"/>
      <c r="C479" s="115"/>
      <c r="D479" s="115"/>
      <c r="E479" s="115"/>
      <c r="F479" s="115"/>
      <c r="G479" s="115"/>
      <c r="H479" s="115"/>
      <c r="I479" s="94"/>
      <c r="J479" s="94"/>
      <c r="K479" s="115"/>
    </row>
    <row r="480" spans="2:11">
      <c r="B480" s="93"/>
      <c r="C480" s="115"/>
      <c r="D480" s="115"/>
      <c r="E480" s="115"/>
      <c r="F480" s="115"/>
      <c r="G480" s="115"/>
      <c r="H480" s="115"/>
      <c r="I480" s="94"/>
      <c r="J480" s="94"/>
      <c r="K480" s="115"/>
    </row>
    <row r="481" spans="2:11">
      <c r="B481" s="93"/>
      <c r="C481" s="115"/>
      <c r="D481" s="115"/>
      <c r="E481" s="115"/>
      <c r="F481" s="115"/>
      <c r="G481" s="115"/>
      <c r="H481" s="115"/>
      <c r="I481" s="94"/>
      <c r="J481" s="94"/>
      <c r="K481" s="115"/>
    </row>
    <row r="482" spans="2:11">
      <c r="B482" s="93"/>
      <c r="C482" s="115"/>
      <c r="D482" s="115"/>
      <c r="E482" s="115"/>
      <c r="F482" s="115"/>
      <c r="G482" s="115"/>
      <c r="H482" s="115"/>
      <c r="I482" s="94"/>
      <c r="J482" s="94"/>
      <c r="K482" s="115"/>
    </row>
    <row r="483" spans="2:11">
      <c r="B483" s="93"/>
      <c r="C483" s="115"/>
      <c r="D483" s="115"/>
      <c r="E483" s="115"/>
      <c r="F483" s="115"/>
      <c r="G483" s="115"/>
      <c r="H483" s="115"/>
      <c r="I483" s="94"/>
      <c r="J483" s="94"/>
      <c r="K483" s="115"/>
    </row>
    <row r="484" spans="2:11">
      <c r="B484" s="93"/>
      <c r="C484" s="115"/>
      <c r="D484" s="115"/>
      <c r="E484" s="115"/>
      <c r="F484" s="115"/>
      <c r="G484" s="115"/>
      <c r="H484" s="115"/>
      <c r="I484" s="94"/>
      <c r="J484" s="94"/>
      <c r="K484" s="115"/>
    </row>
    <row r="485" spans="2:11">
      <c r="B485" s="93"/>
      <c r="C485" s="115"/>
      <c r="D485" s="115"/>
      <c r="E485" s="115"/>
      <c r="F485" s="115"/>
      <c r="G485" s="115"/>
      <c r="H485" s="115"/>
      <c r="I485" s="94"/>
      <c r="J485" s="94"/>
      <c r="K485" s="115"/>
    </row>
    <row r="486" spans="2:11">
      <c r="B486" s="93"/>
      <c r="C486" s="115"/>
      <c r="D486" s="115"/>
      <c r="E486" s="115"/>
      <c r="F486" s="115"/>
      <c r="G486" s="115"/>
      <c r="H486" s="115"/>
      <c r="I486" s="94"/>
      <c r="J486" s="94"/>
      <c r="K486" s="115"/>
    </row>
    <row r="487" spans="2:11">
      <c r="B487" s="93"/>
      <c r="C487" s="115"/>
      <c r="D487" s="115"/>
      <c r="E487" s="115"/>
      <c r="F487" s="115"/>
      <c r="G487" s="115"/>
      <c r="H487" s="115"/>
      <c r="I487" s="94"/>
      <c r="J487" s="94"/>
      <c r="K487" s="115"/>
    </row>
    <row r="488" spans="2:11">
      <c r="B488" s="93"/>
      <c r="C488" s="115"/>
      <c r="D488" s="115"/>
      <c r="E488" s="115"/>
      <c r="F488" s="115"/>
      <c r="G488" s="115"/>
      <c r="H488" s="115"/>
      <c r="I488" s="94"/>
      <c r="J488" s="94"/>
      <c r="K488" s="115"/>
    </row>
    <row r="489" spans="2:11">
      <c r="B489" s="93"/>
      <c r="C489" s="115"/>
      <c r="D489" s="115"/>
      <c r="E489" s="115"/>
      <c r="F489" s="115"/>
      <c r="G489" s="115"/>
      <c r="H489" s="115"/>
      <c r="I489" s="94"/>
      <c r="J489" s="94"/>
      <c r="K489" s="115"/>
    </row>
    <row r="490" spans="2:11">
      <c r="B490" s="93"/>
      <c r="C490" s="115"/>
      <c r="D490" s="115"/>
      <c r="E490" s="115"/>
      <c r="F490" s="115"/>
      <c r="G490" s="115"/>
      <c r="H490" s="115"/>
      <c r="I490" s="94"/>
      <c r="J490" s="94"/>
      <c r="K490" s="115"/>
    </row>
    <row r="491" spans="2:11">
      <c r="B491" s="93"/>
      <c r="C491" s="115"/>
      <c r="D491" s="115"/>
      <c r="E491" s="115"/>
      <c r="F491" s="115"/>
      <c r="G491" s="115"/>
      <c r="H491" s="115"/>
      <c r="I491" s="94"/>
      <c r="J491" s="94"/>
      <c r="K491" s="115"/>
    </row>
    <row r="492" spans="2:11">
      <c r="B492" s="93"/>
      <c r="C492" s="115"/>
      <c r="D492" s="115"/>
      <c r="E492" s="115"/>
      <c r="F492" s="115"/>
      <c r="G492" s="115"/>
      <c r="H492" s="115"/>
      <c r="I492" s="94"/>
      <c r="J492" s="94"/>
      <c r="K492" s="115"/>
    </row>
    <row r="493" spans="2:11">
      <c r="B493" s="93"/>
      <c r="C493" s="115"/>
      <c r="D493" s="115"/>
      <c r="E493" s="115"/>
      <c r="F493" s="115"/>
      <c r="G493" s="115"/>
      <c r="H493" s="115"/>
      <c r="I493" s="94"/>
      <c r="J493" s="94"/>
      <c r="K493" s="115"/>
    </row>
    <row r="494" spans="2:11">
      <c r="B494" s="93"/>
      <c r="C494" s="115"/>
      <c r="D494" s="115"/>
      <c r="E494" s="115"/>
      <c r="F494" s="115"/>
      <c r="G494" s="115"/>
      <c r="H494" s="115"/>
      <c r="I494" s="94"/>
      <c r="J494" s="94"/>
      <c r="K494" s="115"/>
    </row>
    <row r="495" spans="2:11">
      <c r="B495" s="93"/>
      <c r="C495" s="115"/>
      <c r="D495" s="115"/>
      <c r="E495" s="115"/>
      <c r="F495" s="115"/>
      <c r="G495" s="115"/>
      <c r="H495" s="115"/>
      <c r="I495" s="94"/>
      <c r="J495" s="94"/>
      <c r="K495" s="115"/>
    </row>
    <row r="496" spans="2:11">
      <c r="B496" s="93"/>
      <c r="C496" s="115"/>
      <c r="D496" s="115"/>
      <c r="E496" s="115"/>
      <c r="F496" s="115"/>
      <c r="G496" s="115"/>
      <c r="H496" s="115"/>
      <c r="I496" s="94"/>
      <c r="J496" s="94"/>
      <c r="K496" s="115"/>
    </row>
    <row r="497" spans="2:11">
      <c r="B497" s="93"/>
      <c r="C497" s="115"/>
      <c r="D497" s="115"/>
      <c r="E497" s="115"/>
      <c r="F497" s="115"/>
      <c r="G497" s="115"/>
      <c r="H497" s="115"/>
      <c r="I497" s="94"/>
      <c r="J497" s="94"/>
      <c r="K497" s="115"/>
    </row>
    <row r="498" spans="2:11">
      <c r="B498" s="93"/>
      <c r="C498" s="115"/>
      <c r="D498" s="115"/>
      <c r="E498" s="115"/>
      <c r="F498" s="115"/>
      <c r="G498" s="115"/>
      <c r="H498" s="115"/>
      <c r="I498" s="94"/>
      <c r="J498" s="94"/>
      <c r="K498" s="115"/>
    </row>
    <row r="499" spans="2:11">
      <c r="B499" s="93"/>
      <c r="C499" s="115"/>
      <c r="D499" s="115"/>
      <c r="E499" s="115"/>
      <c r="F499" s="115"/>
      <c r="G499" s="115"/>
      <c r="H499" s="115"/>
      <c r="I499" s="94"/>
      <c r="J499" s="94"/>
      <c r="K499" s="115"/>
    </row>
    <row r="500" spans="2:11">
      <c r="B500" s="93"/>
      <c r="C500" s="115"/>
      <c r="D500" s="115"/>
      <c r="E500" s="115"/>
      <c r="F500" s="115"/>
      <c r="G500" s="115"/>
      <c r="H500" s="115"/>
      <c r="I500" s="94"/>
      <c r="J500" s="94"/>
      <c r="K500" s="115"/>
    </row>
    <row r="501" spans="2:11">
      <c r="B501" s="93"/>
      <c r="C501" s="115"/>
      <c r="D501" s="115"/>
      <c r="E501" s="115"/>
      <c r="F501" s="115"/>
      <c r="G501" s="115"/>
      <c r="H501" s="115"/>
      <c r="I501" s="94"/>
      <c r="J501" s="94"/>
      <c r="K501" s="115"/>
    </row>
    <row r="502" spans="2:11">
      <c r="B502" s="93"/>
      <c r="C502" s="115"/>
      <c r="D502" s="115"/>
      <c r="E502" s="115"/>
      <c r="F502" s="115"/>
      <c r="G502" s="115"/>
      <c r="H502" s="115"/>
      <c r="I502" s="94"/>
      <c r="J502" s="94"/>
      <c r="K502" s="115"/>
    </row>
    <row r="503" spans="2:11">
      <c r="B503" s="93"/>
      <c r="C503" s="115"/>
      <c r="D503" s="115"/>
      <c r="E503" s="115"/>
      <c r="F503" s="115"/>
      <c r="G503" s="115"/>
      <c r="H503" s="115"/>
      <c r="I503" s="94"/>
      <c r="J503" s="94"/>
      <c r="K503" s="115"/>
    </row>
    <row r="504" spans="2:11">
      <c r="B504" s="93"/>
      <c r="C504" s="115"/>
      <c r="D504" s="115"/>
      <c r="E504" s="115"/>
      <c r="F504" s="115"/>
      <c r="G504" s="115"/>
      <c r="H504" s="115"/>
      <c r="I504" s="94"/>
      <c r="J504" s="94"/>
      <c r="K504" s="115"/>
    </row>
    <row r="505" spans="2:11">
      <c r="B505" s="93"/>
      <c r="C505" s="115"/>
      <c r="D505" s="115"/>
      <c r="E505" s="115"/>
      <c r="F505" s="115"/>
      <c r="G505" s="115"/>
      <c r="H505" s="115"/>
      <c r="I505" s="94"/>
      <c r="J505" s="94"/>
      <c r="K505" s="115"/>
    </row>
    <row r="506" spans="2:11">
      <c r="B506" s="93"/>
      <c r="C506" s="115"/>
      <c r="D506" s="115"/>
      <c r="E506" s="115"/>
      <c r="F506" s="115"/>
      <c r="G506" s="115"/>
      <c r="H506" s="115"/>
      <c r="I506" s="94"/>
      <c r="J506" s="94"/>
      <c r="K506" s="115"/>
    </row>
    <row r="507" spans="2:11">
      <c r="B507" s="93"/>
      <c r="C507" s="115"/>
      <c r="D507" s="115"/>
      <c r="E507" s="115"/>
      <c r="F507" s="115"/>
      <c r="G507" s="115"/>
      <c r="H507" s="115"/>
      <c r="I507" s="94"/>
      <c r="J507" s="94"/>
      <c r="K507" s="115"/>
    </row>
    <row r="508" spans="2:11">
      <c r="B508" s="93"/>
      <c r="C508" s="115"/>
      <c r="D508" s="115"/>
      <c r="E508" s="115"/>
      <c r="F508" s="115"/>
      <c r="G508" s="115"/>
      <c r="H508" s="115"/>
      <c r="I508" s="94"/>
      <c r="J508" s="94"/>
      <c r="K508" s="115"/>
    </row>
    <row r="509" spans="2:11">
      <c r="B509" s="93"/>
      <c r="C509" s="115"/>
      <c r="D509" s="115"/>
      <c r="E509" s="115"/>
      <c r="F509" s="115"/>
      <c r="G509" s="115"/>
      <c r="H509" s="115"/>
      <c r="I509" s="94"/>
      <c r="J509" s="94"/>
      <c r="K509" s="115"/>
    </row>
    <row r="510" spans="2:11">
      <c r="B510" s="93"/>
      <c r="C510" s="115"/>
      <c r="D510" s="115"/>
      <c r="E510" s="115"/>
      <c r="F510" s="115"/>
      <c r="G510" s="115"/>
      <c r="H510" s="115"/>
      <c r="I510" s="94"/>
      <c r="J510" s="94"/>
      <c r="K510" s="115"/>
    </row>
    <row r="511" spans="2:11">
      <c r="B511" s="93"/>
      <c r="C511" s="115"/>
      <c r="D511" s="115"/>
      <c r="E511" s="115"/>
      <c r="F511" s="115"/>
      <c r="G511" s="115"/>
      <c r="H511" s="115"/>
      <c r="I511" s="94"/>
      <c r="J511" s="94"/>
      <c r="K511" s="115"/>
    </row>
    <row r="512" spans="2:11">
      <c r="B512" s="93"/>
      <c r="C512" s="115"/>
      <c r="D512" s="115"/>
      <c r="E512" s="115"/>
      <c r="F512" s="115"/>
      <c r="G512" s="115"/>
      <c r="H512" s="115"/>
      <c r="I512" s="94"/>
      <c r="J512" s="94"/>
      <c r="K512" s="115"/>
    </row>
    <row r="513" spans="2:11">
      <c r="B513" s="93"/>
      <c r="C513" s="115"/>
      <c r="D513" s="115"/>
      <c r="E513" s="115"/>
      <c r="F513" s="115"/>
      <c r="G513" s="115"/>
      <c r="H513" s="115"/>
      <c r="I513" s="94"/>
      <c r="J513" s="94"/>
      <c r="K513" s="115"/>
    </row>
    <row r="514" spans="2:11">
      <c r="B514" s="93"/>
      <c r="C514" s="115"/>
      <c r="D514" s="115"/>
      <c r="E514" s="115"/>
      <c r="F514" s="115"/>
      <c r="G514" s="115"/>
      <c r="H514" s="115"/>
      <c r="I514" s="94"/>
      <c r="J514" s="94"/>
      <c r="K514" s="115"/>
    </row>
    <row r="515" spans="2:11">
      <c r="B515" s="93"/>
      <c r="C515" s="115"/>
      <c r="D515" s="115"/>
      <c r="E515" s="115"/>
      <c r="F515" s="115"/>
      <c r="G515" s="115"/>
      <c r="H515" s="115"/>
      <c r="I515" s="94"/>
      <c r="J515" s="94"/>
      <c r="K515" s="115"/>
    </row>
    <row r="516" spans="2:11">
      <c r="B516" s="93"/>
      <c r="C516" s="115"/>
      <c r="D516" s="115"/>
      <c r="E516" s="115"/>
      <c r="F516" s="115"/>
      <c r="G516" s="115"/>
      <c r="H516" s="115"/>
      <c r="I516" s="94"/>
      <c r="J516" s="94"/>
      <c r="K516" s="115"/>
    </row>
    <row r="517" spans="2:11">
      <c r="B517" s="93"/>
      <c r="C517" s="115"/>
      <c r="D517" s="115"/>
      <c r="E517" s="115"/>
      <c r="F517" s="115"/>
      <c r="G517" s="115"/>
      <c r="H517" s="115"/>
      <c r="I517" s="94"/>
      <c r="J517" s="94"/>
      <c r="K517" s="115"/>
    </row>
    <row r="518" spans="2:11">
      <c r="B518" s="93"/>
      <c r="C518" s="115"/>
      <c r="D518" s="115"/>
      <c r="E518" s="115"/>
      <c r="F518" s="115"/>
      <c r="G518" s="115"/>
      <c r="H518" s="115"/>
      <c r="I518" s="94"/>
      <c r="J518" s="94"/>
      <c r="K518" s="115"/>
    </row>
    <row r="519" spans="2:11">
      <c r="B519" s="93"/>
      <c r="C519" s="115"/>
      <c r="D519" s="115"/>
      <c r="E519" s="115"/>
      <c r="F519" s="115"/>
      <c r="G519" s="115"/>
      <c r="H519" s="115"/>
      <c r="I519" s="94"/>
      <c r="J519" s="94"/>
      <c r="K519" s="115"/>
    </row>
    <row r="520" spans="2:11">
      <c r="B520" s="93"/>
      <c r="C520" s="115"/>
      <c r="D520" s="115"/>
      <c r="E520" s="115"/>
      <c r="F520" s="115"/>
      <c r="G520" s="115"/>
      <c r="H520" s="115"/>
      <c r="I520" s="94"/>
      <c r="J520" s="94"/>
      <c r="K520" s="115"/>
    </row>
    <row r="521" spans="2:11">
      <c r="B521" s="93"/>
      <c r="C521" s="115"/>
      <c r="D521" s="115"/>
      <c r="E521" s="115"/>
      <c r="F521" s="115"/>
      <c r="G521" s="115"/>
      <c r="H521" s="115"/>
      <c r="I521" s="94"/>
      <c r="J521" s="94"/>
      <c r="K521" s="115"/>
    </row>
    <row r="522" spans="2:11">
      <c r="B522" s="93"/>
      <c r="C522" s="115"/>
      <c r="D522" s="115"/>
      <c r="E522" s="115"/>
      <c r="F522" s="115"/>
      <c r="G522" s="115"/>
      <c r="H522" s="115"/>
      <c r="I522" s="94"/>
      <c r="J522" s="94"/>
      <c r="K522" s="115"/>
    </row>
    <row r="523" spans="2:11">
      <c r="B523" s="93"/>
      <c r="C523" s="115"/>
      <c r="D523" s="115"/>
      <c r="E523" s="115"/>
      <c r="F523" s="115"/>
      <c r="G523" s="115"/>
      <c r="H523" s="115"/>
      <c r="I523" s="94"/>
      <c r="J523" s="94"/>
      <c r="K523" s="115"/>
    </row>
    <row r="524" spans="2:11">
      <c r="B524" s="93"/>
      <c r="C524" s="115"/>
      <c r="D524" s="115"/>
      <c r="E524" s="115"/>
      <c r="F524" s="115"/>
      <c r="G524" s="115"/>
      <c r="H524" s="115"/>
      <c r="I524" s="94"/>
      <c r="J524" s="94"/>
      <c r="K524" s="115"/>
    </row>
    <row r="525" spans="2:11">
      <c r="B525" s="93"/>
      <c r="C525" s="115"/>
      <c r="D525" s="115"/>
      <c r="E525" s="115"/>
      <c r="F525" s="115"/>
      <c r="G525" s="115"/>
      <c r="H525" s="115"/>
      <c r="I525" s="94"/>
      <c r="J525" s="94"/>
      <c r="K525" s="115"/>
    </row>
    <row r="526" spans="2:11">
      <c r="B526" s="93"/>
      <c r="C526" s="115"/>
      <c r="D526" s="115"/>
      <c r="E526" s="115"/>
      <c r="F526" s="115"/>
      <c r="G526" s="115"/>
      <c r="H526" s="115"/>
      <c r="I526" s="94"/>
      <c r="J526" s="94"/>
      <c r="K526" s="115"/>
    </row>
    <row r="527" spans="2:11">
      <c r="B527" s="93"/>
      <c r="C527" s="115"/>
      <c r="D527" s="115"/>
      <c r="E527" s="115"/>
      <c r="F527" s="115"/>
      <c r="G527" s="115"/>
      <c r="H527" s="115"/>
      <c r="I527" s="94"/>
      <c r="J527" s="94"/>
      <c r="K527" s="115"/>
    </row>
    <row r="528" spans="2:11">
      <c r="B528" s="93"/>
      <c r="C528" s="115"/>
      <c r="D528" s="115"/>
      <c r="E528" s="115"/>
      <c r="F528" s="115"/>
      <c r="G528" s="115"/>
      <c r="H528" s="115"/>
      <c r="I528" s="94"/>
      <c r="J528" s="94"/>
      <c r="K528" s="115"/>
    </row>
    <row r="529" spans="2:11">
      <c r="B529" s="93"/>
      <c r="C529" s="115"/>
      <c r="D529" s="115"/>
      <c r="E529" s="115"/>
      <c r="F529" s="115"/>
      <c r="G529" s="115"/>
      <c r="H529" s="115"/>
      <c r="I529" s="94"/>
      <c r="J529" s="94"/>
      <c r="K529" s="115"/>
    </row>
    <row r="530" spans="2:11">
      <c r="B530" s="93"/>
      <c r="C530" s="115"/>
      <c r="D530" s="115"/>
      <c r="E530" s="115"/>
      <c r="F530" s="115"/>
      <c r="G530" s="115"/>
      <c r="H530" s="115"/>
      <c r="I530" s="94"/>
      <c r="J530" s="94"/>
      <c r="K530" s="115"/>
    </row>
    <row r="531" spans="2:11">
      <c r="B531" s="93"/>
      <c r="C531" s="115"/>
      <c r="D531" s="115"/>
      <c r="E531" s="115"/>
      <c r="F531" s="115"/>
      <c r="G531" s="115"/>
      <c r="H531" s="115"/>
      <c r="I531" s="94"/>
      <c r="J531" s="94"/>
      <c r="K531" s="115"/>
    </row>
    <row r="532" spans="2:11">
      <c r="B532" s="93"/>
      <c r="C532" s="115"/>
      <c r="D532" s="115"/>
      <c r="E532" s="115"/>
      <c r="F532" s="115"/>
      <c r="G532" s="115"/>
      <c r="H532" s="115"/>
      <c r="I532" s="94"/>
      <c r="J532" s="94"/>
      <c r="K532" s="115"/>
    </row>
    <row r="533" spans="2:11">
      <c r="B533" s="93"/>
      <c r="C533" s="115"/>
      <c r="D533" s="115"/>
      <c r="E533" s="115"/>
      <c r="F533" s="115"/>
      <c r="G533" s="115"/>
      <c r="H533" s="115"/>
      <c r="I533" s="94"/>
      <c r="J533" s="94"/>
      <c r="K533" s="115"/>
    </row>
    <row r="534" spans="2:11">
      <c r="B534" s="93"/>
      <c r="C534" s="115"/>
      <c r="D534" s="115"/>
      <c r="E534" s="115"/>
      <c r="F534" s="115"/>
      <c r="G534" s="115"/>
      <c r="H534" s="115"/>
      <c r="I534" s="94"/>
      <c r="J534" s="94"/>
      <c r="K534" s="115"/>
    </row>
    <row r="535" spans="2:11">
      <c r="B535" s="93"/>
      <c r="C535" s="115"/>
      <c r="D535" s="115"/>
      <c r="E535" s="115"/>
      <c r="F535" s="115"/>
      <c r="G535" s="115"/>
      <c r="H535" s="115"/>
      <c r="I535" s="94"/>
      <c r="J535" s="94"/>
      <c r="K535" s="115"/>
    </row>
    <row r="536" spans="2:11">
      <c r="B536" s="93"/>
      <c r="C536" s="115"/>
      <c r="D536" s="115"/>
      <c r="E536" s="115"/>
      <c r="F536" s="115"/>
      <c r="G536" s="115"/>
      <c r="H536" s="115"/>
      <c r="I536" s="94"/>
      <c r="J536" s="94"/>
      <c r="K536" s="115"/>
    </row>
    <row r="537" spans="2:11">
      <c r="B537" s="93"/>
      <c r="C537" s="115"/>
      <c r="D537" s="115"/>
      <c r="E537" s="115"/>
      <c r="F537" s="115"/>
      <c r="G537" s="115"/>
      <c r="H537" s="115"/>
      <c r="I537" s="94"/>
      <c r="J537" s="94"/>
      <c r="K537" s="115"/>
    </row>
    <row r="538" spans="2:11">
      <c r="B538" s="93"/>
      <c r="C538" s="115"/>
      <c r="D538" s="115"/>
      <c r="E538" s="115"/>
      <c r="F538" s="115"/>
      <c r="G538" s="115"/>
      <c r="H538" s="115"/>
      <c r="I538" s="94"/>
      <c r="J538" s="94"/>
      <c r="K538" s="115"/>
    </row>
    <row r="539" spans="2:11">
      <c r="B539" s="93"/>
      <c r="C539" s="115"/>
      <c r="D539" s="115"/>
      <c r="E539" s="115"/>
      <c r="F539" s="115"/>
      <c r="G539" s="115"/>
      <c r="H539" s="115"/>
      <c r="I539" s="94"/>
      <c r="J539" s="94"/>
      <c r="K539" s="115"/>
    </row>
    <row r="540" spans="2:11">
      <c r="B540" s="93"/>
      <c r="C540" s="115"/>
      <c r="D540" s="115"/>
      <c r="E540" s="115"/>
      <c r="F540" s="115"/>
      <c r="G540" s="115"/>
      <c r="H540" s="115"/>
      <c r="I540" s="94"/>
      <c r="J540" s="94"/>
      <c r="K540" s="115"/>
    </row>
    <row r="541" spans="2:11">
      <c r="B541" s="93"/>
      <c r="C541" s="115"/>
      <c r="D541" s="115"/>
      <c r="E541" s="115"/>
      <c r="F541" s="115"/>
      <c r="G541" s="115"/>
      <c r="H541" s="115"/>
      <c r="I541" s="94"/>
      <c r="J541" s="94"/>
      <c r="K541" s="115"/>
    </row>
    <row r="542" spans="2:11">
      <c r="B542" s="93"/>
      <c r="C542" s="115"/>
      <c r="D542" s="115"/>
      <c r="E542" s="115"/>
      <c r="F542" s="115"/>
      <c r="G542" s="115"/>
      <c r="H542" s="115"/>
      <c r="I542" s="94"/>
      <c r="J542" s="94"/>
      <c r="K542" s="115"/>
    </row>
    <row r="543" spans="2:11">
      <c r="B543" s="93"/>
      <c r="C543" s="115"/>
      <c r="D543" s="115"/>
      <c r="E543" s="115"/>
      <c r="F543" s="115"/>
      <c r="G543" s="115"/>
      <c r="H543" s="115"/>
      <c r="I543" s="94"/>
      <c r="J543" s="94"/>
      <c r="K543" s="115"/>
    </row>
    <row r="544" spans="2:11">
      <c r="B544" s="93"/>
      <c r="C544" s="115"/>
      <c r="D544" s="115"/>
      <c r="E544" s="115"/>
      <c r="F544" s="115"/>
      <c r="G544" s="115"/>
      <c r="H544" s="115"/>
      <c r="I544" s="94"/>
      <c r="J544" s="94"/>
      <c r="K544" s="115"/>
    </row>
    <row r="545" spans="2:11">
      <c r="B545" s="93"/>
      <c r="C545" s="115"/>
      <c r="D545" s="115"/>
      <c r="E545" s="115"/>
      <c r="F545" s="115"/>
      <c r="G545" s="115"/>
      <c r="H545" s="115"/>
      <c r="I545" s="94"/>
      <c r="J545" s="94"/>
      <c r="K545" s="115"/>
    </row>
    <row r="546" spans="2:11">
      <c r="B546" s="93"/>
      <c r="C546" s="115"/>
      <c r="D546" s="115"/>
      <c r="E546" s="115"/>
      <c r="F546" s="115"/>
      <c r="G546" s="115"/>
      <c r="H546" s="115"/>
      <c r="I546" s="94"/>
      <c r="J546" s="94"/>
      <c r="K546" s="115"/>
    </row>
    <row r="547" spans="2:11">
      <c r="B547" s="93"/>
      <c r="C547" s="115"/>
      <c r="D547" s="115"/>
      <c r="E547" s="115"/>
      <c r="F547" s="115"/>
      <c r="G547" s="115"/>
      <c r="H547" s="115"/>
      <c r="I547" s="94"/>
      <c r="J547" s="94"/>
      <c r="K547" s="115"/>
    </row>
    <row r="548" spans="2:11">
      <c r="B548" s="93"/>
      <c r="C548" s="115"/>
      <c r="D548" s="115"/>
      <c r="E548" s="115"/>
      <c r="F548" s="115"/>
      <c r="G548" s="115"/>
      <c r="H548" s="115"/>
      <c r="I548" s="94"/>
      <c r="J548" s="94"/>
      <c r="K548" s="115"/>
    </row>
    <row r="549" spans="2:11">
      <c r="B549" s="93"/>
      <c r="C549" s="115"/>
      <c r="D549" s="115"/>
      <c r="E549" s="115"/>
      <c r="F549" s="115"/>
      <c r="G549" s="115"/>
      <c r="H549" s="115"/>
      <c r="I549" s="94"/>
      <c r="J549" s="94"/>
      <c r="K549" s="115"/>
    </row>
    <row r="550" spans="2:11">
      <c r="B550" s="93"/>
      <c r="C550" s="115"/>
      <c r="D550" s="115"/>
      <c r="E550" s="115"/>
      <c r="F550" s="115"/>
      <c r="G550" s="115"/>
      <c r="H550" s="115"/>
      <c r="I550" s="94"/>
      <c r="J550" s="94"/>
      <c r="K550" s="115"/>
    </row>
    <row r="551" spans="2:11">
      <c r="B551" s="93"/>
      <c r="C551" s="115"/>
      <c r="D551" s="115"/>
      <c r="E551" s="115"/>
      <c r="F551" s="115"/>
      <c r="G551" s="115"/>
      <c r="H551" s="115"/>
      <c r="I551" s="94"/>
      <c r="J551" s="94"/>
      <c r="K551" s="115"/>
    </row>
    <row r="552" spans="2:11">
      <c r="B552" s="93"/>
      <c r="C552" s="115"/>
      <c r="D552" s="115"/>
      <c r="E552" s="115"/>
      <c r="F552" s="115"/>
      <c r="G552" s="115"/>
      <c r="H552" s="115"/>
      <c r="I552" s="94"/>
      <c r="J552" s="94"/>
      <c r="K552" s="115"/>
    </row>
    <row r="553" spans="2:11">
      <c r="B553" s="93"/>
      <c r="C553" s="115"/>
      <c r="D553" s="115"/>
      <c r="E553" s="115"/>
      <c r="F553" s="115"/>
      <c r="G553" s="115"/>
      <c r="H553" s="115"/>
      <c r="I553" s="94"/>
      <c r="J553" s="94"/>
      <c r="K553" s="115"/>
    </row>
    <row r="554" spans="2:11">
      <c r="B554" s="93"/>
      <c r="C554" s="115"/>
      <c r="D554" s="115"/>
      <c r="E554" s="115"/>
      <c r="F554" s="115"/>
      <c r="G554" s="115"/>
      <c r="H554" s="115"/>
      <c r="I554" s="94"/>
      <c r="J554" s="94"/>
      <c r="K554" s="115"/>
    </row>
    <row r="555" spans="2:11">
      <c r="B555" s="93"/>
      <c r="C555" s="115"/>
      <c r="D555" s="115"/>
      <c r="E555" s="115"/>
      <c r="F555" s="115"/>
      <c r="G555" s="115"/>
      <c r="H555" s="115"/>
      <c r="I555" s="94"/>
      <c r="J555" s="94"/>
      <c r="K555" s="115"/>
    </row>
    <row r="556" spans="2:11">
      <c r="B556" s="93"/>
      <c r="C556" s="115"/>
      <c r="D556" s="115"/>
      <c r="E556" s="115"/>
      <c r="F556" s="115"/>
      <c r="G556" s="115"/>
      <c r="H556" s="115"/>
      <c r="I556" s="94"/>
      <c r="J556" s="94"/>
      <c r="K556" s="115"/>
    </row>
    <row r="557" spans="2:11">
      <c r="B557" s="93"/>
      <c r="C557" s="115"/>
      <c r="D557" s="115"/>
      <c r="E557" s="115"/>
      <c r="F557" s="115"/>
      <c r="G557" s="115"/>
      <c r="H557" s="115"/>
      <c r="I557" s="94"/>
      <c r="J557" s="94"/>
      <c r="K557" s="115"/>
    </row>
    <row r="558" spans="2:11">
      <c r="B558" s="93"/>
      <c r="C558" s="115"/>
      <c r="D558" s="115"/>
      <c r="E558" s="115"/>
      <c r="F558" s="115"/>
      <c r="G558" s="115"/>
      <c r="H558" s="115"/>
      <c r="I558" s="94"/>
      <c r="J558" s="94"/>
      <c r="K558" s="115"/>
    </row>
    <row r="559" spans="2:11">
      <c r="B559" s="93"/>
      <c r="C559" s="115"/>
      <c r="D559" s="115"/>
      <c r="E559" s="115"/>
      <c r="F559" s="115"/>
      <c r="G559" s="115"/>
      <c r="H559" s="115"/>
      <c r="I559" s="94"/>
      <c r="J559" s="94"/>
      <c r="K559" s="115"/>
    </row>
    <row r="560" spans="2:11">
      <c r="B560" s="93"/>
      <c r="C560" s="115"/>
      <c r="D560" s="115"/>
      <c r="E560" s="115"/>
      <c r="F560" s="115"/>
      <c r="G560" s="115"/>
      <c r="H560" s="115"/>
      <c r="I560" s="94"/>
      <c r="J560" s="94"/>
      <c r="K560" s="115"/>
    </row>
    <row r="561" spans="2:11">
      <c r="B561" s="93"/>
      <c r="C561" s="115"/>
      <c r="D561" s="115"/>
      <c r="E561" s="115"/>
      <c r="F561" s="115"/>
      <c r="G561" s="115"/>
      <c r="H561" s="115"/>
      <c r="I561" s="94"/>
      <c r="J561" s="94"/>
      <c r="K561" s="115"/>
    </row>
    <row r="562" spans="2:11">
      <c r="B562" s="93"/>
      <c r="C562" s="115"/>
      <c r="D562" s="115"/>
      <c r="E562" s="115"/>
      <c r="F562" s="115"/>
      <c r="G562" s="115"/>
      <c r="H562" s="115"/>
      <c r="I562" s="94"/>
      <c r="J562" s="94"/>
      <c r="K562" s="115"/>
    </row>
    <row r="563" spans="2:11">
      <c r="B563" s="93"/>
      <c r="C563" s="115"/>
      <c r="D563" s="115"/>
      <c r="E563" s="115"/>
      <c r="F563" s="115"/>
      <c r="G563" s="115"/>
      <c r="H563" s="115"/>
      <c r="I563" s="94"/>
      <c r="J563" s="94"/>
      <c r="K563" s="115"/>
    </row>
    <row r="564" spans="2:11">
      <c r="B564" s="93"/>
      <c r="C564" s="115"/>
      <c r="D564" s="115"/>
      <c r="E564" s="115"/>
      <c r="F564" s="115"/>
      <c r="G564" s="115"/>
      <c r="H564" s="115"/>
      <c r="I564" s="94"/>
      <c r="J564" s="94"/>
      <c r="K564" s="11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126</v>
      </c>
      <c r="C1" s="46" t="s" vm="1">
        <v>205</v>
      </c>
    </row>
    <row r="2" spans="2:35">
      <c r="B2" s="46" t="s">
        <v>125</v>
      </c>
      <c r="C2" s="46" t="s">
        <v>206</v>
      </c>
    </row>
    <row r="3" spans="2:35">
      <c r="B3" s="46" t="s">
        <v>127</v>
      </c>
      <c r="C3" s="46" t="s">
        <v>207</v>
      </c>
      <c r="E3" s="2"/>
    </row>
    <row r="4" spans="2:35">
      <c r="B4" s="46" t="s">
        <v>128</v>
      </c>
      <c r="C4" s="46">
        <v>2146</v>
      </c>
    </row>
    <row r="6" spans="2:35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78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63">
      <c r="B8" s="21" t="s">
        <v>97</v>
      </c>
      <c r="C8" s="29" t="s">
        <v>36</v>
      </c>
      <c r="D8" s="12" t="s">
        <v>41</v>
      </c>
      <c r="E8" s="29" t="s">
        <v>14</v>
      </c>
      <c r="F8" s="29" t="s">
        <v>52</v>
      </c>
      <c r="G8" s="29" t="s">
        <v>85</v>
      </c>
      <c r="H8" s="29" t="s">
        <v>17</v>
      </c>
      <c r="I8" s="29" t="s">
        <v>84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48</v>
      </c>
      <c r="O8" s="29" t="s">
        <v>47</v>
      </c>
      <c r="P8" s="29" t="s">
        <v>129</v>
      </c>
      <c r="Q8" s="30" t="s">
        <v>131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94</v>
      </c>
    </row>
    <row r="11" spans="2:35" s="4" customFormat="1" ht="18" customHeight="1">
      <c r="B11" s="104" t="s">
        <v>1720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12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12" t="s">
        <v>93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12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12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5703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2146</v>
      </c>
    </row>
    <row r="6" spans="2:16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63">
      <c r="B8" s="21" t="s">
        <v>97</v>
      </c>
      <c r="C8" s="29" t="s">
        <v>36</v>
      </c>
      <c r="D8" s="29" t="s">
        <v>14</v>
      </c>
      <c r="E8" s="29" t="s">
        <v>52</v>
      </c>
      <c r="F8" s="29" t="s">
        <v>85</v>
      </c>
      <c r="G8" s="29" t="s">
        <v>17</v>
      </c>
      <c r="H8" s="29" t="s">
        <v>84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92</v>
      </c>
      <c r="N8" s="29" t="s">
        <v>47</v>
      </c>
      <c r="O8" s="29" t="s">
        <v>129</v>
      </c>
      <c r="P8" s="30" t="s">
        <v>131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4" t="s">
        <v>25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07">
        <v>0</v>
      </c>
      <c r="N11" s="87"/>
      <c r="O11" s="108">
        <v>0</v>
      </c>
      <c r="P11" s="108">
        <v>0</v>
      </c>
    </row>
    <row r="12" spans="2:16" ht="21.75" customHeight="1">
      <c r="B12" s="112" t="s">
        <v>93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181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112" t="s">
        <v>189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126</v>
      </c>
      <c r="C1" s="46" t="s" vm="1">
        <v>205</v>
      </c>
    </row>
    <row r="2" spans="2:19">
      <c r="B2" s="46" t="s">
        <v>125</v>
      </c>
      <c r="C2" s="46" t="s">
        <v>206</v>
      </c>
    </row>
    <row r="3" spans="2:19">
      <c r="B3" s="46" t="s">
        <v>127</v>
      </c>
      <c r="C3" s="46" t="s">
        <v>207</v>
      </c>
    </row>
    <row r="4" spans="2:19">
      <c r="B4" s="46" t="s">
        <v>128</v>
      </c>
      <c r="C4" s="46">
        <v>2146</v>
      </c>
    </row>
    <row r="6" spans="2:19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71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63">
      <c r="B8" s="21" t="s">
        <v>97</v>
      </c>
      <c r="C8" s="29" t="s">
        <v>36</v>
      </c>
      <c r="D8" s="29" t="s">
        <v>99</v>
      </c>
      <c r="E8" s="29" t="s">
        <v>98</v>
      </c>
      <c r="F8" s="29" t="s">
        <v>51</v>
      </c>
      <c r="G8" s="29" t="s">
        <v>14</v>
      </c>
      <c r="H8" s="29" t="s">
        <v>52</v>
      </c>
      <c r="I8" s="29" t="s">
        <v>85</v>
      </c>
      <c r="J8" s="29" t="s">
        <v>17</v>
      </c>
      <c r="K8" s="29" t="s">
        <v>84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92</v>
      </c>
      <c r="Q8" s="29" t="s">
        <v>47</v>
      </c>
      <c r="R8" s="29" t="s">
        <v>129</v>
      </c>
      <c r="S8" s="30" t="s">
        <v>131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8" t="s">
        <v>95</v>
      </c>
      <c r="S10" s="19" t="s">
        <v>132</v>
      </c>
    </row>
    <row r="11" spans="2:19" s="4" customFormat="1" ht="18" customHeight="1">
      <c r="B11" s="104" t="s">
        <v>1718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12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12" t="s">
        <v>93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12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12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126</v>
      </c>
      <c r="C1" s="46" t="s" vm="1">
        <v>205</v>
      </c>
    </row>
    <row r="2" spans="2:30">
      <c r="B2" s="46" t="s">
        <v>125</v>
      </c>
      <c r="C2" s="46" t="s">
        <v>206</v>
      </c>
    </row>
    <row r="3" spans="2:30">
      <c r="B3" s="46" t="s">
        <v>127</v>
      </c>
      <c r="C3" s="46" t="s">
        <v>207</v>
      </c>
    </row>
    <row r="4" spans="2:30">
      <c r="B4" s="46" t="s">
        <v>128</v>
      </c>
      <c r="C4" s="46">
        <v>2146</v>
      </c>
    </row>
    <row r="6" spans="2:30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72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63">
      <c r="B8" s="21" t="s">
        <v>97</v>
      </c>
      <c r="C8" s="29" t="s">
        <v>36</v>
      </c>
      <c r="D8" s="29" t="s">
        <v>99</v>
      </c>
      <c r="E8" s="29" t="s">
        <v>98</v>
      </c>
      <c r="F8" s="29" t="s">
        <v>51</v>
      </c>
      <c r="G8" s="29" t="s">
        <v>14</v>
      </c>
      <c r="H8" s="29" t="s">
        <v>52</v>
      </c>
      <c r="I8" s="29" t="s">
        <v>85</v>
      </c>
      <c r="J8" s="29" t="s">
        <v>17</v>
      </c>
      <c r="K8" s="29" t="s">
        <v>84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92</v>
      </c>
      <c r="Q8" s="29" t="s">
        <v>47</v>
      </c>
      <c r="R8" s="29" t="s">
        <v>129</v>
      </c>
      <c r="S8" s="30" t="s">
        <v>131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8" t="s">
        <v>95</v>
      </c>
      <c r="S10" s="19" t="s">
        <v>132</v>
      </c>
      <c r="AA10" s="1"/>
    </row>
    <row r="11" spans="2:30" s="4" customFormat="1" ht="18" customHeight="1">
      <c r="B11" s="104" t="s">
        <v>1721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  <c r="AA11" s="1"/>
      <c r="AD11" s="1"/>
    </row>
    <row r="12" spans="2:30" ht="17.25" customHeight="1">
      <c r="B12" s="112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0">
      <c r="B13" s="112" t="s">
        <v>93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0">
      <c r="B14" s="112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0">
      <c r="B15" s="112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4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4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5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5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bestFit="1" customWidth="1"/>
    <col min="3" max="3" width="51.5703125" style="2" bestFit="1" customWidth="1"/>
    <col min="4" max="4" width="6.5703125" style="2" bestFit="1" customWidth="1"/>
    <col min="5" max="5" width="11.28515625" style="2" bestFit="1" customWidth="1"/>
    <col min="6" max="6" width="17" style="1" bestFit="1" customWidth="1"/>
    <col min="7" max="7" width="12" style="1" bestFit="1" customWidth="1"/>
    <col min="8" max="8" width="8.140625" style="1" bestFit="1" customWidth="1"/>
    <col min="9" max="9" width="9" style="1" bestFit="1" customWidth="1"/>
    <col min="10" max="10" width="8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126</v>
      </c>
      <c r="C1" s="46" t="s" vm="1">
        <v>205</v>
      </c>
    </row>
    <row r="2" spans="2:49">
      <c r="B2" s="46" t="s">
        <v>125</v>
      </c>
      <c r="C2" s="46" t="s">
        <v>206</v>
      </c>
    </row>
    <row r="3" spans="2:49">
      <c r="B3" s="46" t="s">
        <v>127</v>
      </c>
      <c r="C3" s="46" t="s">
        <v>207</v>
      </c>
    </row>
    <row r="4" spans="2:49">
      <c r="B4" s="46" t="s">
        <v>128</v>
      </c>
      <c r="C4" s="46">
        <v>2146</v>
      </c>
    </row>
    <row r="6" spans="2:49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63">
      <c r="B8" s="21" t="s">
        <v>97</v>
      </c>
      <c r="C8" s="29" t="s">
        <v>36</v>
      </c>
      <c r="D8" s="29" t="s">
        <v>99</v>
      </c>
      <c r="E8" s="29" t="s">
        <v>98</v>
      </c>
      <c r="F8" s="29" t="s">
        <v>51</v>
      </c>
      <c r="G8" s="29" t="s">
        <v>84</v>
      </c>
      <c r="H8" s="29" t="s">
        <v>183</v>
      </c>
      <c r="I8" s="29" t="s">
        <v>182</v>
      </c>
      <c r="J8" s="29" t="s">
        <v>92</v>
      </c>
      <c r="K8" s="29" t="s">
        <v>47</v>
      </c>
      <c r="L8" s="29" t="s">
        <v>129</v>
      </c>
      <c r="M8" s="30" t="s">
        <v>131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87" t="s">
        <v>28</v>
      </c>
      <c r="C11" s="87"/>
      <c r="D11" s="88"/>
      <c r="E11" s="87"/>
      <c r="F11" s="88"/>
      <c r="G11" s="88"/>
      <c r="H11" s="90"/>
      <c r="I11" s="90"/>
      <c r="J11" s="90">
        <v>32.906968735000007</v>
      </c>
      <c r="K11" s="91"/>
      <c r="L11" s="91">
        <f>IFERROR(J11/$J$11,0)</f>
        <v>1</v>
      </c>
      <c r="M11" s="91">
        <f>J11/'סכום נכסי הקרן'!$C$42</f>
        <v>1.9508197919766804E-4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177</v>
      </c>
      <c r="C12" s="80"/>
      <c r="D12" s="81"/>
      <c r="E12" s="80"/>
      <c r="F12" s="81"/>
      <c r="G12" s="81"/>
      <c r="H12" s="83"/>
      <c r="I12" s="83"/>
      <c r="J12" s="83">
        <v>32.906968735000007</v>
      </c>
      <c r="K12" s="84"/>
      <c r="L12" s="84">
        <f t="shared" ref="L12:L18" si="0">IFERROR(J12/$J$11,0)</f>
        <v>1</v>
      </c>
      <c r="M12" s="84">
        <f>J12/'סכום נכסי הקרן'!$C$42</f>
        <v>1.9508197919766804E-4</v>
      </c>
    </row>
    <row r="13" spans="2:49">
      <c r="B13" s="86" t="s">
        <v>1103</v>
      </c>
      <c r="C13" s="87">
        <v>9326</v>
      </c>
      <c r="D13" s="88" t="s">
        <v>26</v>
      </c>
      <c r="E13" s="87" t="s">
        <v>1104</v>
      </c>
      <c r="F13" s="88" t="s">
        <v>734</v>
      </c>
      <c r="G13" s="88" t="s">
        <v>112</v>
      </c>
      <c r="H13" s="90">
        <v>661.1350450000001</v>
      </c>
      <c r="I13" s="90">
        <v>100</v>
      </c>
      <c r="J13" s="90">
        <v>2.5281804130000003</v>
      </c>
      <c r="K13" s="91">
        <v>3.3056752250000004E-7</v>
      </c>
      <c r="L13" s="91">
        <f t="shared" si="0"/>
        <v>7.6828116055278464E-2</v>
      </c>
      <c r="M13" s="91">
        <f>J13/'סכום נכסי הקרן'!$C$42</f>
        <v>1.4987780938091858E-5</v>
      </c>
    </row>
    <row r="14" spans="2:49">
      <c r="B14" s="86" t="s">
        <v>1105</v>
      </c>
      <c r="C14" s="87">
        <v>9398</v>
      </c>
      <c r="D14" s="88" t="s">
        <v>26</v>
      </c>
      <c r="E14" s="87" t="s">
        <v>1106</v>
      </c>
      <c r="F14" s="88" t="s">
        <v>734</v>
      </c>
      <c r="G14" s="88" t="s">
        <v>112</v>
      </c>
      <c r="H14" s="90">
        <v>661.1350450000001</v>
      </c>
      <c r="I14" s="90">
        <v>100</v>
      </c>
      <c r="J14" s="90">
        <v>2.5281804130000003</v>
      </c>
      <c r="K14" s="91">
        <v>3.3056752250000004E-7</v>
      </c>
      <c r="L14" s="91">
        <f t="shared" si="0"/>
        <v>7.6828116055278464E-2</v>
      </c>
      <c r="M14" s="91">
        <f>J14/'סכום נכסי הקרן'!$C$42</f>
        <v>1.4987780938091858E-5</v>
      </c>
    </row>
    <row r="15" spans="2:49">
      <c r="B15" s="86" t="s">
        <v>1107</v>
      </c>
      <c r="C15" s="87">
        <v>9152</v>
      </c>
      <c r="D15" s="88" t="s">
        <v>26</v>
      </c>
      <c r="E15" s="87" t="s">
        <v>1108</v>
      </c>
      <c r="F15" s="88" t="s">
        <v>734</v>
      </c>
      <c r="G15" s="88" t="s">
        <v>112</v>
      </c>
      <c r="H15" s="90">
        <v>661.1350450000001</v>
      </c>
      <c r="I15" s="90">
        <v>100</v>
      </c>
      <c r="J15" s="90">
        <v>2.5281804130000003</v>
      </c>
      <c r="K15" s="91">
        <v>3.3056752250000004E-7</v>
      </c>
      <c r="L15" s="91">
        <f t="shared" si="0"/>
        <v>7.6828116055278464E-2</v>
      </c>
      <c r="M15" s="91">
        <f>J15/'סכום נכסי הקרן'!$C$42</f>
        <v>1.4987780938091858E-5</v>
      </c>
    </row>
    <row r="16" spans="2:49">
      <c r="B16" s="86" t="s">
        <v>1109</v>
      </c>
      <c r="C16" s="87">
        <v>9262</v>
      </c>
      <c r="D16" s="88" t="s">
        <v>26</v>
      </c>
      <c r="E16" s="87" t="s">
        <v>1110</v>
      </c>
      <c r="F16" s="88" t="s">
        <v>734</v>
      </c>
      <c r="G16" s="88" t="s">
        <v>112</v>
      </c>
      <c r="H16" s="90">
        <v>661.1350450000001</v>
      </c>
      <c r="I16" s="90">
        <v>100</v>
      </c>
      <c r="J16" s="90">
        <v>2.5281804130000003</v>
      </c>
      <c r="K16" s="91">
        <v>3.3056752250000004E-7</v>
      </c>
      <c r="L16" s="91">
        <f t="shared" si="0"/>
        <v>7.6828116055278464E-2</v>
      </c>
      <c r="M16" s="91">
        <f>J16/'סכום נכסי הקרן'!$C$42</f>
        <v>1.4987780938091858E-5</v>
      </c>
    </row>
    <row r="17" spans="2:13">
      <c r="B17" s="86" t="s">
        <v>1111</v>
      </c>
      <c r="C17" s="87">
        <v>8838</v>
      </c>
      <c r="D17" s="88" t="s">
        <v>26</v>
      </c>
      <c r="E17" s="87" t="s">
        <v>1112</v>
      </c>
      <c r="F17" s="88" t="s">
        <v>239</v>
      </c>
      <c r="G17" s="88" t="s">
        <v>112</v>
      </c>
      <c r="H17" s="90">
        <v>473.82332600000007</v>
      </c>
      <c r="I17" s="90">
        <v>1115.5499</v>
      </c>
      <c r="J17" s="90">
        <v>20.212653100000004</v>
      </c>
      <c r="K17" s="91">
        <v>2.0078248200286282E-5</v>
      </c>
      <c r="L17" s="91">
        <f t="shared" si="0"/>
        <v>0.6142362507702428</v>
      </c>
      <c r="M17" s="91">
        <f>J17/'סכום נכסי הקרן'!$C$42</f>
        <v>1.1982642349521412E-4</v>
      </c>
    </row>
    <row r="18" spans="2:13">
      <c r="B18" s="86" t="s">
        <v>1113</v>
      </c>
      <c r="C18" s="87">
        <v>8824</v>
      </c>
      <c r="D18" s="88" t="s">
        <v>26</v>
      </c>
      <c r="E18" s="87" t="s">
        <v>1114</v>
      </c>
      <c r="F18" s="88" t="s">
        <v>734</v>
      </c>
      <c r="G18" s="88" t="s">
        <v>113</v>
      </c>
      <c r="H18" s="90">
        <v>66.12054400000001</v>
      </c>
      <c r="I18" s="90">
        <v>3904.375</v>
      </c>
      <c r="J18" s="90">
        <v>2.5815939830000008</v>
      </c>
      <c r="K18" s="91">
        <v>6.6120544000000005E-5</v>
      </c>
      <c r="L18" s="91">
        <f t="shared" si="0"/>
        <v>7.8451285008643332E-2</v>
      </c>
      <c r="M18" s="91">
        <f>J18/'סכום נכסי הקרן'!$C$42</f>
        <v>1.5304431950086486E-5</v>
      </c>
    </row>
    <row r="19" spans="2:13">
      <c r="B19" s="92"/>
      <c r="C19" s="87"/>
      <c r="D19" s="87"/>
      <c r="E19" s="87"/>
      <c r="F19" s="87"/>
      <c r="G19" s="87"/>
      <c r="H19" s="90"/>
      <c r="I19" s="90"/>
      <c r="J19" s="87"/>
      <c r="K19" s="87"/>
      <c r="L19" s="91"/>
      <c r="M19" s="87"/>
    </row>
    <row r="20" spans="2:13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2:13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2:13">
      <c r="B22" s="112" t="s">
        <v>198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2:13">
      <c r="B23" s="112" t="s">
        <v>93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>
      <c r="B24" s="112" t="s">
        <v>181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2:13">
      <c r="B25" s="112" t="s">
        <v>189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2:1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2:1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2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  <row r="30" spans="2:1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2:1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2:1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2:13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</row>
    <row r="34" spans="2:1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2:13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2:13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2:13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2:13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</row>
    <row r="39" spans="2:13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2:13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1" spans="2:13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3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2:13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2:13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3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2:13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2:13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2:13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2:13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2:13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</row>
    <row r="52" spans="2:13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2:13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2:13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</row>
    <row r="57" spans="2:13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2:13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2:13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2:13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2:13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</row>
    <row r="62" spans="2:13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</row>
    <row r="63" spans="2:13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</row>
    <row r="64" spans="2:13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</row>
    <row r="65" spans="2:13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</row>
    <row r="66" spans="2:13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2:13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2:13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</row>
    <row r="69" spans="2:13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</row>
    <row r="70" spans="2:13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2:13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2:13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2:13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</row>
    <row r="74" spans="2:13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</row>
    <row r="75" spans="2:13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</row>
    <row r="76" spans="2:13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</row>
    <row r="77" spans="2:13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</row>
    <row r="78" spans="2:13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</row>
    <row r="79" spans="2:13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3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2:13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</row>
    <row r="82" spans="2:13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</row>
    <row r="84" spans="2:13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</row>
    <row r="85" spans="2:13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2:13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  <row r="87" spans="2:13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</row>
    <row r="88" spans="2:13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</row>
    <row r="89" spans="2:13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</row>
    <row r="90" spans="2:13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</row>
    <row r="91" spans="2:13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</row>
    <row r="92" spans="2:13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</row>
    <row r="93" spans="2:13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2:13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</row>
    <row r="95" spans="2:13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2:13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2:13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</row>
    <row r="98" spans="2:13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</row>
    <row r="99" spans="2:13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2:13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2:13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</row>
    <row r="102" spans="2:13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</row>
    <row r="103" spans="2:13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2:13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2:13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2:13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2:13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2:13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2:13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  <row r="110" spans="2:13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</row>
    <row r="111" spans="2:13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</row>
    <row r="112" spans="2:13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</row>
    <row r="113" spans="2:13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</row>
    <row r="114" spans="2:13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</row>
    <row r="115" spans="2:13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</row>
    <row r="116" spans="2:13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</row>
    <row r="117" spans="2:13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</row>
    <row r="118" spans="2:13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51.5703125" style="2" bestFit="1" customWidth="1"/>
    <col min="4" max="4" width="12" style="1" bestFit="1" customWidth="1"/>
    <col min="5" max="5" width="11.28515625" style="1" bestFit="1" customWidth="1"/>
    <col min="6" max="6" width="10.140625" style="1" bestFit="1" customWidth="1"/>
    <col min="7" max="7" width="13.140625" style="1" bestFit="1" customWidth="1"/>
    <col min="8" max="8" width="8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126</v>
      </c>
      <c r="C1" s="46" t="s" vm="1">
        <v>205</v>
      </c>
    </row>
    <row r="2" spans="2:11">
      <c r="B2" s="46" t="s">
        <v>125</v>
      </c>
      <c r="C2" s="46" t="s">
        <v>206</v>
      </c>
    </row>
    <row r="3" spans="2:11">
      <c r="B3" s="46" t="s">
        <v>127</v>
      </c>
      <c r="C3" s="46" t="s">
        <v>207</v>
      </c>
    </row>
    <row r="4" spans="2:11">
      <c r="B4" s="46" t="s">
        <v>128</v>
      </c>
      <c r="C4" s="46">
        <v>2146</v>
      </c>
    </row>
    <row r="6" spans="2:11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79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97</v>
      </c>
      <c r="C8" s="29" t="s">
        <v>36</v>
      </c>
      <c r="D8" s="29" t="s">
        <v>84</v>
      </c>
      <c r="E8" s="29" t="s">
        <v>85</v>
      </c>
      <c r="F8" s="29" t="s">
        <v>183</v>
      </c>
      <c r="G8" s="29" t="s">
        <v>182</v>
      </c>
      <c r="H8" s="29" t="s">
        <v>92</v>
      </c>
      <c r="I8" s="29" t="s">
        <v>47</v>
      </c>
      <c r="J8" s="29" t="s">
        <v>129</v>
      </c>
      <c r="K8" s="30" t="s">
        <v>131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1115</v>
      </c>
      <c r="C11" s="74"/>
      <c r="D11" s="75"/>
      <c r="E11" s="116"/>
      <c r="F11" s="77"/>
      <c r="G11" s="113"/>
      <c r="H11" s="77">
        <f>H12+H27</f>
        <v>514.69997149500011</v>
      </c>
      <c r="I11" s="78"/>
      <c r="J11" s="78">
        <f>IFERROR(H11/$H$11,0)</f>
        <v>1</v>
      </c>
      <c r="K11" s="78">
        <f>H11/'סכום נכסי הקרן'!$C$42</f>
        <v>3.0512895289997585E-3</v>
      </c>
    </row>
    <row r="12" spans="2:11" ht="21" customHeight="1">
      <c r="B12" s="79" t="s">
        <v>1116</v>
      </c>
      <c r="C12" s="80"/>
      <c r="D12" s="81"/>
      <c r="E12" s="99"/>
      <c r="F12" s="83"/>
      <c r="G12" s="100"/>
      <c r="H12" s="83">
        <f>H13+H18+H21</f>
        <v>188.15821458900004</v>
      </c>
      <c r="I12" s="84"/>
      <c r="J12" s="84">
        <f t="shared" ref="J12:J51" si="0">IFERROR(H12/$H$11,0)</f>
        <v>0.36556872937543544</v>
      </c>
      <c r="K12" s="84">
        <f>H12/'סכום נכסי הקרן'!$C$42</f>
        <v>1.1154560360730125E-3</v>
      </c>
    </row>
    <row r="13" spans="2:11">
      <c r="B13" s="85" t="s">
        <v>172</v>
      </c>
      <c r="C13" s="80"/>
      <c r="D13" s="81"/>
      <c r="E13" s="99"/>
      <c r="F13" s="83"/>
      <c r="G13" s="100"/>
      <c r="H13" s="83">
        <v>15.419070176000002</v>
      </c>
      <c r="I13" s="84"/>
      <c r="J13" s="84">
        <f t="shared" si="0"/>
        <v>2.9957394656956543E-2</v>
      </c>
      <c r="K13" s="84">
        <f>H13/'סכום נכסי הקרן'!$C$42</f>
        <v>9.1408684632884811E-5</v>
      </c>
    </row>
    <row r="14" spans="2:11">
      <c r="B14" s="86" t="s">
        <v>1117</v>
      </c>
      <c r="C14" s="87">
        <v>8401</v>
      </c>
      <c r="D14" s="88" t="s">
        <v>112</v>
      </c>
      <c r="E14" s="97">
        <v>44621</v>
      </c>
      <c r="F14" s="90">
        <v>1887.9030480000001</v>
      </c>
      <c r="G14" s="98">
        <v>80.816400000000002</v>
      </c>
      <c r="H14" s="90">
        <v>5.8344116950000009</v>
      </c>
      <c r="I14" s="91">
        <v>5.5937870540673331E-5</v>
      </c>
      <c r="J14" s="91">
        <f t="shared" si="0"/>
        <v>1.1335558613017481E-2</v>
      </c>
      <c r="K14" s="91">
        <f>H14/'סכום נכסי הקרן'!$C$42</f>
        <v>3.4588071301263269E-5</v>
      </c>
    </row>
    <row r="15" spans="2:11">
      <c r="B15" s="86" t="s">
        <v>1118</v>
      </c>
      <c r="C15" s="87">
        <v>8507</v>
      </c>
      <c r="D15" s="88" t="s">
        <v>112</v>
      </c>
      <c r="E15" s="97">
        <v>44621</v>
      </c>
      <c r="F15" s="90">
        <v>1611.0105120000001</v>
      </c>
      <c r="G15" s="98">
        <v>89.819299999999998</v>
      </c>
      <c r="H15" s="90">
        <v>5.5333217280000007</v>
      </c>
      <c r="I15" s="91">
        <v>3.3562720846346665E-5</v>
      </c>
      <c r="J15" s="91">
        <f t="shared" si="0"/>
        <v>1.0750577102088984E-2</v>
      </c>
      <c r="K15" s="91">
        <f>H15/'סכום נכסי הקרן'!$C$42</f>
        <v>3.2803123342308681E-5</v>
      </c>
    </row>
    <row r="16" spans="2:11">
      <c r="B16" s="86" t="s">
        <v>1119</v>
      </c>
      <c r="C16" s="87">
        <v>8402</v>
      </c>
      <c r="D16" s="88" t="s">
        <v>112</v>
      </c>
      <c r="E16" s="97">
        <v>44560</v>
      </c>
      <c r="F16" s="90">
        <v>1031.4371830000002</v>
      </c>
      <c r="G16" s="98">
        <v>102.7159</v>
      </c>
      <c r="H16" s="90">
        <v>4.0513367530000002</v>
      </c>
      <c r="I16" s="91">
        <v>3.3165226887693337E-5</v>
      </c>
      <c r="J16" s="91">
        <f t="shared" si="0"/>
        <v>7.8712589418500779E-3</v>
      </c>
      <c r="K16" s="91">
        <f>H16/'סכום נכסי הקרן'!$C$42</f>
        <v>2.4017489989312861E-5</v>
      </c>
    </row>
    <row r="17" spans="2:11">
      <c r="B17" s="92"/>
      <c r="C17" s="87"/>
      <c r="D17" s="87"/>
      <c r="E17" s="87"/>
      <c r="F17" s="90"/>
      <c r="G17" s="98"/>
      <c r="H17" s="87"/>
      <c r="I17" s="87"/>
      <c r="J17" s="91"/>
      <c r="K17" s="87"/>
    </row>
    <row r="18" spans="2:11">
      <c r="B18" s="92" t="s">
        <v>174</v>
      </c>
      <c r="C18" s="87"/>
      <c r="D18" s="88"/>
      <c r="E18" s="97"/>
      <c r="F18" s="90"/>
      <c r="G18" s="98"/>
      <c r="H18" s="90">
        <v>67.706358721000001</v>
      </c>
      <c r="I18" s="91"/>
      <c r="J18" s="91">
        <f t="shared" si="0"/>
        <v>0.13154529331785228</v>
      </c>
      <c r="K18" s="91">
        <f>H18/'סכום נכסי הקרן'!$C$42</f>
        <v>4.0138277608996458E-4</v>
      </c>
    </row>
    <row r="19" spans="2:11">
      <c r="B19" s="86" t="s">
        <v>1120</v>
      </c>
      <c r="C19" s="117">
        <v>992880</v>
      </c>
      <c r="D19" s="88" t="s">
        <v>113</v>
      </c>
      <c r="E19" s="97">
        <v>45158</v>
      </c>
      <c r="F19" s="90">
        <v>37.806291000000009</v>
      </c>
      <c r="G19" s="98">
        <v>179087.5435</v>
      </c>
      <c r="H19" s="90">
        <v>67.706358721000001</v>
      </c>
      <c r="I19" s="91">
        <v>2.7220529517822364E-8</v>
      </c>
      <c r="J19" s="91">
        <f t="shared" si="0"/>
        <v>0.13154529331785228</v>
      </c>
      <c r="K19" s="91">
        <f>H19/'סכום נכסי הקרן'!$C$42</f>
        <v>4.0138277608996458E-4</v>
      </c>
    </row>
    <row r="20" spans="2:11">
      <c r="B20" s="92"/>
      <c r="C20" s="87"/>
      <c r="D20" s="87"/>
      <c r="E20" s="87"/>
      <c r="F20" s="90"/>
      <c r="G20" s="98"/>
      <c r="H20" s="87"/>
      <c r="I20" s="87"/>
      <c r="J20" s="91"/>
      <c r="K20" s="87"/>
    </row>
    <row r="21" spans="2:11">
      <c r="B21" s="85" t="s">
        <v>175</v>
      </c>
      <c r="C21" s="80"/>
      <c r="D21" s="81"/>
      <c r="E21" s="99"/>
      <c r="F21" s="83"/>
      <c r="G21" s="100"/>
      <c r="H21" s="83">
        <v>105.03278569200003</v>
      </c>
      <c r="I21" s="84"/>
      <c r="J21" s="84">
        <f t="shared" si="0"/>
        <v>0.20406604140062662</v>
      </c>
      <c r="K21" s="84">
        <f>H21/'סכום נכסי הקרן'!$C$42</f>
        <v>6.2266457535016322E-4</v>
      </c>
    </row>
    <row r="22" spans="2:11" ht="16.5" customHeight="1">
      <c r="B22" s="86" t="s">
        <v>1121</v>
      </c>
      <c r="C22" s="87">
        <v>5272</v>
      </c>
      <c r="D22" s="88" t="s">
        <v>112</v>
      </c>
      <c r="E22" s="97">
        <v>42403</v>
      </c>
      <c r="F22" s="90">
        <v>12716.702361000001</v>
      </c>
      <c r="G22" s="98">
        <v>121.0806</v>
      </c>
      <c r="H22" s="90">
        <v>58.879885194000018</v>
      </c>
      <c r="I22" s="91">
        <v>1.2949797772727273E-5</v>
      </c>
      <c r="J22" s="91">
        <f t="shared" si="0"/>
        <v>0.11439651924397277</v>
      </c>
      <c r="K22" s="91">
        <f>H22/'סכום נכסי הקרן'!$C$42</f>
        <v>3.4905690132315347E-4</v>
      </c>
    </row>
    <row r="23" spans="2:11" ht="16.5" customHeight="1">
      <c r="B23" s="86" t="s">
        <v>1122</v>
      </c>
      <c r="C23" s="87">
        <v>5289</v>
      </c>
      <c r="D23" s="88" t="s">
        <v>112</v>
      </c>
      <c r="E23" s="97">
        <v>42736</v>
      </c>
      <c r="F23" s="90">
        <v>9179.2299510000012</v>
      </c>
      <c r="G23" s="98">
        <v>115.08450000000001</v>
      </c>
      <c r="H23" s="90">
        <v>40.396242297000008</v>
      </c>
      <c r="I23" s="91">
        <v>5.4213031476190473E-5</v>
      </c>
      <c r="J23" s="91">
        <f t="shared" si="0"/>
        <v>7.8485029209667295E-2</v>
      </c>
      <c r="K23" s="91">
        <f>H23/'סכום נכסי הקרן'!$C$42</f>
        <v>2.3948054781069799E-4</v>
      </c>
    </row>
    <row r="24" spans="2:11" ht="16.5" customHeight="1">
      <c r="B24" s="86" t="s">
        <v>1123</v>
      </c>
      <c r="C24" s="87">
        <v>8405</v>
      </c>
      <c r="D24" s="88" t="s">
        <v>112</v>
      </c>
      <c r="E24" s="97">
        <v>44581</v>
      </c>
      <c r="F24" s="90">
        <v>520.83878500000014</v>
      </c>
      <c r="G24" s="98">
        <v>111.79519999999999</v>
      </c>
      <c r="H24" s="90">
        <v>2.2266110119999998</v>
      </c>
      <c r="I24" s="91">
        <v>4.7378893442337141E-5</v>
      </c>
      <c r="J24" s="91">
        <f t="shared" si="0"/>
        <v>4.3260367890298771E-3</v>
      </c>
      <c r="K24" s="91">
        <f>H24/'סכום נכסי הקרן'!$C$42</f>
        <v>1.3199990756434601E-5</v>
      </c>
    </row>
    <row r="25" spans="2:11">
      <c r="B25" s="86" t="s">
        <v>1124</v>
      </c>
      <c r="C25" s="87">
        <v>5230</v>
      </c>
      <c r="D25" s="88" t="s">
        <v>112</v>
      </c>
      <c r="E25" s="97">
        <v>40372</v>
      </c>
      <c r="F25" s="90">
        <v>4962.6882770000011</v>
      </c>
      <c r="G25" s="98">
        <v>18.601400000000002</v>
      </c>
      <c r="H25" s="90">
        <v>3.5300471890000003</v>
      </c>
      <c r="I25" s="91">
        <v>5.0695564024390244E-5</v>
      </c>
      <c r="J25" s="91">
        <f t="shared" si="0"/>
        <v>6.8584561579566588E-3</v>
      </c>
      <c r="K25" s="91">
        <f>H25/'סכום נכסי הקרן'!$C$42</f>
        <v>2.0927135459877064E-5</v>
      </c>
    </row>
    <row r="26" spans="2:11">
      <c r="B26" s="92"/>
      <c r="C26" s="87"/>
      <c r="D26" s="87"/>
      <c r="E26" s="87"/>
      <c r="F26" s="90"/>
      <c r="G26" s="98"/>
      <c r="H26" s="87"/>
      <c r="I26" s="87"/>
      <c r="J26" s="91"/>
      <c r="K26" s="87"/>
    </row>
    <row r="27" spans="2:11">
      <c r="B27" s="79" t="s">
        <v>1125</v>
      </c>
      <c r="C27" s="80"/>
      <c r="D27" s="81"/>
      <c r="E27" s="99"/>
      <c r="F27" s="83"/>
      <c r="G27" s="100"/>
      <c r="H27" s="83">
        <v>326.54175690600005</v>
      </c>
      <c r="I27" s="84"/>
      <c r="J27" s="84">
        <f t="shared" si="0"/>
        <v>0.6344312706245645</v>
      </c>
      <c r="K27" s="84">
        <f>H27/'סכום נכסי הקרן'!$C$42</f>
        <v>1.9358334929267457E-3</v>
      </c>
    </row>
    <row r="28" spans="2:11">
      <c r="B28" s="85" t="s">
        <v>172</v>
      </c>
      <c r="C28" s="80"/>
      <c r="D28" s="81"/>
      <c r="E28" s="99"/>
      <c r="F28" s="83"/>
      <c r="G28" s="100"/>
      <c r="H28" s="83">
        <v>91.216120130000007</v>
      </c>
      <c r="I28" s="84"/>
      <c r="J28" s="84">
        <f t="shared" si="0"/>
        <v>0.17722192574647558</v>
      </c>
      <c r="K28" s="84">
        <f>H28/'סכום נכסי הקרן'!$C$42</f>
        <v>5.4075540633939363E-4</v>
      </c>
    </row>
    <row r="29" spans="2:11">
      <c r="B29" s="86" t="s">
        <v>1126</v>
      </c>
      <c r="C29" s="117">
        <v>84032</v>
      </c>
      <c r="D29" s="88" t="s">
        <v>112</v>
      </c>
      <c r="E29" s="97">
        <v>44314</v>
      </c>
      <c r="F29" s="90">
        <v>4541.2755790000001</v>
      </c>
      <c r="G29" s="98">
        <v>100</v>
      </c>
      <c r="H29" s="90">
        <v>17.365837819999999</v>
      </c>
      <c r="I29" s="91">
        <v>3.2305900000000002E-6</v>
      </c>
      <c r="J29" s="91">
        <f t="shared" si="0"/>
        <v>3.3739729515739239E-2</v>
      </c>
      <c r="K29" s="91">
        <f>H29/'סכום נכסי הקרן'!$C$42</f>
        <v>1.0294968338265922E-4</v>
      </c>
    </row>
    <row r="30" spans="2:11">
      <c r="B30" s="86" t="s">
        <v>1127</v>
      </c>
      <c r="C30" s="117">
        <v>84034</v>
      </c>
      <c r="D30" s="88" t="s">
        <v>112</v>
      </c>
      <c r="E30" s="97">
        <v>44314</v>
      </c>
      <c r="F30" s="90">
        <v>2613.1831470000002</v>
      </c>
      <c r="G30" s="98">
        <v>100</v>
      </c>
      <c r="H30" s="90">
        <v>9.9928123549999999</v>
      </c>
      <c r="I30" s="91">
        <v>2.3332E-6</v>
      </c>
      <c r="J30" s="91">
        <f t="shared" si="0"/>
        <v>1.9414829820127689E-2</v>
      </c>
      <c r="K30" s="91">
        <f>H30/'סכום נכסי הקרן'!$C$42</f>
        <v>5.924026693746788E-5</v>
      </c>
    </row>
    <row r="31" spans="2:11">
      <c r="B31" s="86" t="s">
        <v>1128</v>
      </c>
      <c r="C31" s="87">
        <v>9239</v>
      </c>
      <c r="D31" s="88" t="s">
        <v>112</v>
      </c>
      <c r="E31" s="97">
        <v>44742</v>
      </c>
      <c r="F31" s="90">
        <v>2404.6017910000005</v>
      </c>
      <c r="G31" s="98">
        <v>108.958</v>
      </c>
      <c r="H31" s="90">
        <v>10.018903008000001</v>
      </c>
      <c r="I31" s="91">
        <v>1.0273636855055128E-5</v>
      </c>
      <c r="J31" s="91">
        <f t="shared" si="0"/>
        <v>1.9465520813803514E-2</v>
      </c>
      <c r="K31" s="91">
        <f>H31/'סכום נכסי הקרן'!$C$42</f>
        <v>5.9394939835685521E-5</v>
      </c>
    </row>
    <row r="32" spans="2:11">
      <c r="B32" s="86" t="s">
        <v>1129</v>
      </c>
      <c r="C32" s="117">
        <v>97211</v>
      </c>
      <c r="D32" s="88" t="s">
        <v>112</v>
      </c>
      <c r="E32" s="97">
        <v>45166</v>
      </c>
      <c r="F32" s="90">
        <v>1668.0750579999999</v>
      </c>
      <c r="G32" s="98">
        <v>100</v>
      </c>
      <c r="H32" s="90">
        <v>6.3787190199999992</v>
      </c>
      <c r="I32" s="91">
        <v>1.486404E-5</v>
      </c>
      <c r="J32" s="91">
        <f t="shared" si="0"/>
        <v>1.2393082131853125E-2</v>
      </c>
      <c r="K32" s="91">
        <f>H32/'סכום נכסי הקרן'!$C$42</f>
        <v>3.7814881740957443E-5</v>
      </c>
    </row>
    <row r="33" spans="2:11">
      <c r="B33" s="86" t="s">
        <v>1130</v>
      </c>
      <c r="C33" s="87">
        <v>9616</v>
      </c>
      <c r="D33" s="88" t="s">
        <v>112</v>
      </c>
      <c r="E33" s="97">
        <v>45093</v>
      </c>
      <c r="F33" s="90">
        <v>526.99579900000015</v>
      </c>
      <c r="G33" s="98">
        <v>125.0609</v>
      </c>
      <c r="H33" s="90">
        <v>2.5202672120000007</v>
      </c>
      <c r="I33" s="91">
        <v>1.0539906382327334E-4</v>
      </c>
      <c r="J33" s="91">
        <f t="shared" si="0"/>
        <v>4.8965753867823616E-3</v>
      </c>
      <c r="K33" s="91">
        <f>H33/'סכום נכסי הקרן'!$C$42</f>
        <v>1.4940869205646962E-5</v>
      </c>
    </row>
    <row r="34" spans="2:11">
      <c r="B34" s="86" t="s">
        <v>1131</v>
      </c>
      <c r="C34" s="87">
        <v>8338</v>
      </c>
      <c r="D34" s="88" t="s">
        <v>112</v>
      </c>
      <c r="E34" s="97">
        <v>44561</v>
      </c>
      <c r="F34" s="90">
        <v>1668.4015570000001</v>
      </c>
      <c r="G34" s="98">
        <v>67.068899999999999</v>
      </c>
      <c r="H34" s="90">
        <v>4.2789740510000014</v>
      </c>
      <c r="I34" s="91">
        <v>5.5613383522386501E-5</v>
      </c>
      <c r="J34" s="91">
        <f t="shared" si="0"/>
        <v>8.3135307712787938E-3</v>
      </c>
      <c r="K34" s="91">
        <f>H34/'סכום נכסי הקרן'!$C$42</f>
        <v>2.5366989391420267E-5</v>
      </c>
    </row>
    <row r="35" spans="2:11">
      <c r="B35" s="86" t="s">
        <v>1132</v>
      </c>
      <c r="C35" s="117">
        <v>84031</v>
      </c>
      <c r="D35" s="88" t="s">
        <v>112</v>
      </c>
      <c r="E35" s="97">
        <v>44314</v>
      </c>
      <c r="F35" s="90">
        <v>2733.1640080000002</v>
      </c>
      <c r="G35" s="98">
        <v>100</v>
      </c>
      <c r="H35" s="90">
        <v>10.451619170000001</v>
      </c>
      <c r="I35" s="91">
        <v>2.69216E-6</v>
      </c>
      <c r="J35" s="91">
        <f t="shared" si="0"/>
        <v>2.0306236154710045E-2</v>
      </c>
      <c r="K35" s="91">
        <f>H35/'סכום נכסי הקרן'!$C$42</f>
        <v>6.1960205752263083E-5</v>
      </c>
    </row>
    <row r="36" spans="2:11">
      <c r="B36" s="86" t="s">
        <v>1133</v>
      </c>
      <c r="C36" s="117">
        <v>84033</v>
      </c>
      <c r="D36" s="88" t="s">
        <v>112</v>
      </c>
      <c r="E36" s="97">
        <v>44314</v>
      </c>
      <c r="F36" s="90">
        <v>2677.6728600000001</v>
      </c>
      <c r="G36" s="98">
        <v>100</v>
      </c>
      <c r="H36" s="90">
        <v>10.23942102</v>
      </c>
      <c r="I36" s="91">
        <v>1.46573E-6</v>
      </c>
      <c r="J36" s="91">
        <f t="shared" si="0"/>
        <v>1.9893960728730033E-2</v>
      </c>
      <c r="K36" s="91">
        <f>H36/'סכום נכסי הקרן'!$C$42</f>
        <v>6.0702234061906354E-5</v>
      </c>
    </row>
    <row r="37" spans="2:11">
      <c r="B37" s="86" t="s">
        <v>1134</v>
      </c>
      <c r="C37" s="117">
        <v>84036</v>
      </c>
      <c r="D37" s="88" t="s">
        <v>112</v>
      </c>
      <c r="E37" s="97">
        <v>44314</v>
      </c>
      <c r="F37" s="90">
        <v>4086.8480690000001</v>
      </c>
      <c r="G37" s="98">
        <v>100</v>
      </c>
      <c r="H37" s="90">
        <v>15.62810702</v>
      </c>
      <c r="I37" s="91">
        <v>3.6792799999999999E-6</v>
      </c>
      <c r="J37" s="91">
        <f t="shared" si="0"/>
        <v>3.0363528046458838E-2</v>
      </c>
      <c r="K37" s="91">
        <f>H37/'סכום נכסי הקרן'!$C$42</f>
        <v>9.2647915191650337E-5</v>
      </c>
    </row>
    <row r="38" spans="2:11">
      <c r="B38" s="86" t="s">
        <v>1135</v>
      </c>
      <c r="C38" s="117">
        <v>84035</v>
      </c>
      <c r="D38" s="88" t="s">
        <v>112</v>
      </c>
      <c r="E38" s="97">
        <v>44314</v>
      </c>
      <c r="F38" s="90">
        <v>1135.3188950000001</v>
      </c>
      <c r="G38" s="98">
        <v>100</v>
      </c>
      <c r="H38" s="90">
        <v>4.3414594539999998</v>
      </c>
      <c r="I38" s="91">
        <v>2.27338E-6</v>
      </c>
      <c r="J38" s="91">
        <f t="shared" si="0"/>
        <v>8.4349323769919299E-3</v>
      </c>
      <c r="K38" s="91">
        <f>H38/'סכום נכסי הקרן'!$C$42</f>
        <v>2.5737420839736517E-5</v>
      </c>
    </row>
    <row r="39" spans="2:11">
      <c r="B39" s="92"/>
      <c r="C39" s="87"/>
      <c r="D39" s="87"/>
      <c r="E39" s="87"/>
      <c r="F39" s="90"/>
      <c r="G39" s="98"/>
      <c r="H39" s="87"/>
      <c r="I39" s="87"/>
      <c r="J39" s="91"/>
      <c r="K39" s="87"/>
    </row>
    <row r="40" spans="2:11">
      <c r="B40" s="85" t="s">
        <v>1136</v>
      </c>
      <c r="C40" s="87"/>
      <c r="D40" s="88"/>
      <c r="E40" s="97"/>
      <c r="F40" s="90"/>
      <c r="G40" s="98"/>
      <c r="H40" s="90">
        <v>109.41386320700002</v>
      </c>
      <c r="I40" s="91"/>
      <c r="J40" s="91">
        <f t="shared" si="0"/>
        <v>0.21257794689437415</v>
      </c>
      <c r="K40" s="91">
        <f>H40/'סכום נכסי הקרן'!$C$42</f>
        <v>6.4863686345507053E-4</v>
      </c>
    </row>
    <row r="41" spans="2:11">
      <c r="B41" s="86" t="s">
        <v>1137</v>
      </c>
      <c r="C41" s="87" t="s">
        <v>1138</v>
      </c>
      <c r="D41" s="88" t="s">
        <v>112</v>
      </c>
      <c r="E41" s="97">
        <v>44616</v>
      </c>
      <c r="F41" s="90">
        <v>16.249524000000005</v>
      </c>
      <c r="G41" s="98">
        <v>98026.36</v>
      </c>
      <c r="H41" s="90">
        <v>60.911795809000012</v>
      </c>
      <c r="I41" s="91">
        <v>2.1599927591843974E-5</v>
      </c>
      <c r="J41" s="91">
        <f t="shared" si="0"/>
        <v>0.11834427663183136</v>
      </c>
      <c r="K41" s="91">
        <f>H41/'סכום נכסי הקרן'!$C$42</f>
        <v>3.6110265210375785E-4</v>
      </c>
    </row>
    <row r="42" spans="2:11">
      <c r="B42" s="86" t="s">
        <v>1139</v>
      </c>
      <c r="C42" s="87">
        <v>9628</v>
      </c>
      <c r="D42" s="88" t="s">
        <v>112</v>
      </c>
      <c r="E42" s="97">
        <v>45103</v>
      </c>
      <c r="F42" s="90">
        <v>5.4854060000000011</v>
      </c>
      <c r="G42" s="98">
        <v>126473.8</v>
      </c>
      <c r="H42" s="90">
        <v>26.529373325000005</v>
      </c>
      <c r="I42" s="91">
        <v>1.8019629936660627E-4</v>
      </c>
      <c r="J42" s="91">
        <f t="shared" si="0"/>
        <v>5.1543374381666771E-2</v>
      </c>
      <c r="K42" s="91">
        <f>H42/'סכום נכסי הקרן'!$C$42</f>
        <v>1.5727375854009422E-4</v>
      </c>
    </row>
    <row r="43" spans="2:11">
      <c r="B43" s="86" t="s">
        <v>1140</v>
      </c>
      <c r="C43" s="87">
        <v>9768</v>
      </c>
      <c r="D43" s="88" t="s">
        <v>112</v>
      </c>
      <c r="E43" s="97">
        <v>45103</v>
      </c>
      <c r="F43" s="90">
        <v>4.5474290000000011</v>
      </c>
      <c r="G43" s="98">
        <v>126356.95</v>
      </c>
      <c r="H43" s="90">
        <v>21.972694073000003</v>
      </c>
      <c r="I43" s="91">
        <v>1.492458231321287E-4</v>
      </c>
      <c r="J43" s="91">
        <f t="shared" si="0"/>
        <v>4.2690295880876007E-2</v>
      </c>
      <c r="K43" s="91">
        <f>H43/'סכום נכסי הקרן'!$C$42</f>
        <v>1.302604528112185E-4</v>
      </c>
    </row>
    <row r="44" spans="2:11">
      <c r="B44" s="92"/>
      <c r="C44" s="87"/>
      <c r="D44" s="87"/>
      <c r="E44" s="87"/>
      <c r="F44" s="90"/>
      <c r="G44" s="98"/>
      <c r="H44" s="87"/>
      <c r="I44" s="87"/>
      <c r="J44" s="91"/>
      <c r="K44" s="87"/>
    </row>
    <row r="45" spans="2:11">
      <c r="B45" s="85" t="s">
        <v>175</v>
      </c>
      <c r="C45" s="80"/>
      <c r="D45" s="81"/>
      <c r="E45" s="99"/>
      <c r="F45" s="83"/>
      <c r="G45" s="100"/>
      <c r="H45" s="83">
        <v>125.91177356900002</v>
      </c>
      <c r="I45" s="84"/>
      <c r="J45" s="84">
        <f t="shared" si="0"/>
        <v>0.24463139798371478</v>
      </c>
      <c r="K45" s="84">
        <f>H45/'סכום נכסי הקרן'!$C$42</f>
        <v>7.4644122313228145E-4</v>
      </c>
    </row>
    <row r="46" spans="2:11">
      <c r="B46" s="86" t="s">
        <v>1141</v>
      </c>
      <c r="C46" s="87">
        <v>8843</v>
      </c>
      <c r="D46" s="88" t="s">
        <v>112</v>
      </c>
      <c r="E46" s="97">
        <v>44562</v>
      </c>
      <c r="F46" s="90">
        <v>3570.3994850000004</v>
      </c>
      <c r="G46" s="98">
        <v>107.17489999999999</v>
      </c>
      <c r="H46" s="90">
        <v>14.632811620000002</v>
      </c>
      <c r="I46" s="91">
        <v>7.106834398718726E-6</v>
      </c>
      <c r="J46" s="91">
        <f t="shared" si="0"/>
        <v>2.8429789062349206E-2</v>
      </c>
      <c r="K46" s="91">
        <f>H46/'סכום נכסי הקרן'!$C$42</f>
        <v>8.6747517677617991E-5</v>
      </c>
    </row>
    <row r="47" spans="2:11">
      <c r="B47" s="86" t="s">
        <v>1142</v>
      </c>
      <c r="C47" s="87">
        <v>9391</v>
      </c>
      <c r="D47" s="88" t="s">
        <v>114</v>
      </c>
      <c r="E47" s="97">
        <v>44608</v>
      </c>
      <c r="F47" s="90">
        <v>9904.5098620000026</v>
      </c>
      <c r="G47" s="98">
        <v>94.384</v>
      </c>
      <c r="H47" s="90">
        <v>37.889483602000006</v>
      </c>
      <c r="I47" s="91">
        <v>3.3443294382296926E-6</v>
      </c>
      <c r="J47" s="91">
        <f t="shared" si="0"/>
        <v>7.361469924302895E-2</v>
      </c>
      <c r="K47" s="91">
        <f>H47/'סכום נכסי הקרן'!$C$42</f>
        <v>2.2461976098072067E-4</v>
      </c>
    </row>
    <row r="48" spans="2:11">
      <c r="B48" s="86" t="s">
        <v>1143</v>
      </c>
      <c r="C48" s="87">
        <v>8337</v>
      </c>
      <c r="D48" s="88" t="s">
        <v>112</v>
      </c>
      <c r="E48" s="97">
        <v>44470</v>
      </c>
      <c r="F48" s="90">
        <v>7615.6741480000019</v>
      </c>
      <c r="G48" s="98">
        <v>144.72409999999999</v>
      </c>
      <c r="H48" s="90">
        <v>42.147041490000014</v>
      </c>
      <c r="I48" s="91">
        <v>1.4791184019019027E-5</v>
      </c>
      <c r="J48" s="91">
        <f t="shared" si="0"/>
        <v>8.1886620991214562E-2</v>
      </c>
      <c r="K48" s="91">
        <f>H48/'סכום נכסי הקרן'!$C$42</f>
        <v>2.4985978919566483E-4</v>
      </c>
    </row>
    <row r="49" spans="2:11">
      <c r="B49" s="86" t="s">
        <v>1144</v>
      </c>
      <c r="C49" s="87">
        <v>9697</v>
      </c>
      <c r="D49" s="88" t="s">
        <v>112</v>
      </c>
      <c r="E49" s="97">
        <v>45014</v>
      </c>
      <c r="F49" s="90">
        <v>3112.3586070000006</v>
      </c>
      <c r="G49" s="98">
        <v>104.8687</v>
      </c>
      <c r="H49" s="90">
        <v>12.481115379000002</v>
      </c>
      <c r="I49" s="91">
        <v>1.2449434444543578E-5</v>
      </c>
      <c r="J49" s="91">
        <f t="shared" si="0"/>
        <v>2.4249302642755724E-2</v>
      </c>
      <c r="K49" s="91">
        <f>H49/'סכום נכסי הקרן'!$C$42</f>
        <v>7.3991643239386713E-5</v>
      </c>
    </row>
    <row r="50" spans="2:11">
      <c r="B50" s="86" t="s">
        <v>1145</v>
      </c>
      <c r="C50" s="87">
        <v>9457</v>
      </c>
      <c r="D50" s="88" t="s">
        <v>112</v>
      </c>
      <c r="E50" s="97">
        <v>44893</v>
      </c>
      <c r="F50" s="90">
        <v>337.72870999999998</v>
      </c>
      <c r="G50" s="98">
        <v>100</v>
      </c>
      <c r="H50" s="90">
        <v>1.2914745880000003</v>
      </c>
      <c r="I50" s="91">
        <v>1.6356877506584262E-4</v>
      </c>
      <c r="J50" s="91">
        <f t="shared" si="0"/>
        <v>2.509179443412007E-3</v>
      </c>
      <c r="K50" s="91">
        <f>H50/'סכום נכסי הקרן'!$C$42</f>
        <v>7.6562329620644994E-6</v>
      </c>
    </row>
    <row r="51" spans="2:11">
      <c r="B51" s="86" t="s">
        <v>1146</v>
      </c>
      <c r="C51" s="117">
        <v>83111</v>
      </c>
      <c r="D51" s="88" t="s">
        <v>112</v>
      </c>
      <c r="E51" s="97">
        <v>44256</v>
      </c>
      <c r="F51" s="90">
        <v>4568.4746059999998</v>
      </c>
      <c r="G51" s="98">
        <v>100</v>
      </c>
      <c r="H51" s="90">
        <v>17.469846889999999</v>
      </c>
      <c r="I51" s="91">
        <v>4.5413799999999997E-6</v>
      </c>
      <c r="J51" s="91">
        <f t="shared" si="0"/>
        <v>3.3941806600954326E-2</v>
      </c>
      <c r="K51" s="91">
        <f>H51/'סכום נכסי הקרן'!$C$42</f>
        <v>1.0356627907682682E-4</v>
      </c>
    </row>
    <row r="52" spans="2:11">
      <c r="B52" s="93"/>
      <c r="C52" s="94"/>
      <c r="D52" s="94"/>
      <c r="E52" s="94"/>
      <c r="F52" s="94"/>
      <c r="G52" s="94"/>
      <c r="H52" s="94"/>
      <c r="I52" s="94"/>
      <c r="J52" s="94"/>
      <c r="K52" s="94"/>
    </row>
    <row r="53" spans="2:11">
      <c r="B53" s="93"/>
      <c r="C53" s="94"/>
      <c r="D53" s="94"/>
      <c r="E53" s="94"/>
      <c r="F53" s="94"/>
      <c r="G53" s="94"/>
      <c r="H53" s="94"/>
      <c r="I53" s="94"/>
      <c r="J53" s="94"/>
      <c r="K53" s="94"/>
    </row>
    <row r="54" spans="2:11">
      <c r="B54" s="93"/>
      <c r="C54" s="94"/>
      <c r="D54" s="94"/>
      <c r="E54" s="94"/>
      <c r="F54" s="94"/>
      <c r="G54" s="94"/>
      <c r="H54" s="94"/>
      <c r="I54" s="94"/>
      <c r="J54" s="94"/>
      <c r="K54" s="94"/>
    </row>
    <row r="55" spans="2:11">
      <c r="B55" s="112" t="s">
        <v>93</v>
      </c>
      <c r="C55" s="94"/>
      <c r="D55" s="94"/>
      <c r="E55" s="94"/>
      <c r="F55" s="94"/>
      <c r="G55" s="94"/>
      <c r="H55" s="94"/>
      <c r="I55" s="94"/>
      <c r="J55" s="94"/>
      <c r="K55" s="94"/>
    </row>
    <row r="56" spans="2:11">
      <c r="B56" s="112" t="s">
        <v>181</v>
      </c>
      <c r="C56" s="94"/>
      <c r="D56" s="94"/>
      <c r="E56" s="94"/>
      <c r="F56" s="94"/>
      <c r="G56" s="94"/>
      <c r="H56" s="94"/>
      <c r="I56" s="94"/>
      <c r="J56" s="94"/>
      <c r="K56" s="94"/>
    </row>
    <row r="57" spans="2:11">
      <c r="B57" s="112" t="s">
        <v>189</v>
      </c>
      <c r="C57" s="94"/>
      <c r="D57" s="94"/>
      <c r="E57" s="94"/>
      <c r="F57" s="94"/>
      <c r="G57" s="94"/>
      <c r="H57" s="94"/>
      <c r="I57" s="94"/>
      <c r="J57" s="94"/>
      <c r="K57" s="94"/>
    </row>
    <row r="58" spans="2:11">
      <c r="B58" s="93"/>
      <c r="C58" s="94"/>
      <c r="D58" s="94"/>
      <c r="E58" s="94"/>
      <c r="F58" s="94"/>
      <c r="G58" s="94"/>
      <c r="H58" s="94"/>
      <c r="I58" s="94"/>
      <c r="J58" s="94"/>
      <c r="K58" s="94"/>
    </row>
    <row r="59" spans="2:11">
      <c r="B59" s="93"/>
      <c r="C59" s="94"/>
      <c r="D59" s="94"/>
      <c r="E59" s="94"/>
      <c r="F59" s="94"/>
      <c r="G59" s="94"/>
      <c r="H59" s="94"/>
      <c r="I59" s="94"/>
      <c r="J59" s="94"/>
      <c r="K59" s="94"/>
    </row>
    <row r="60" spans="2:11">
      <c r="B60" s="93"/>
      <c r="C60" s="94"/>
      <c r="D60" s="94"/>
      <c r="E60" s="94"/>
      <c r="F60" s="94"/>
      <c r="G60" s="94"/>
      <c r="H60" s="94"/>
      <c r="I60" s="94"/>
      <c r="J60" s="94"/>
      <c r="K60" s="94"/>
    </row>
    <row r="61" spans="2:11">
      <c r="B61" s="93"/>
      <c r="C61" s="94"/>
      <c r="D61" s="94"/>
      <c r="E61" s="94"/>
      <c r="F61" s="94"/>
      <c r="G61" s="94"/>
      <c r="H61" s="94"/>
      <c r="I61" s="94"/>
      <c r="J61" s="94"/>
      <c r="K61" s="94"/>
    </row>
    <row r="62" spans="2:11">
      <c r="B62" s="93"/>
      <c r="C62" s="94"/>
      <c r="D62" s="94"/>
      <c r="E62" s="94"/>
      <c r="F62" s="94"/>
      <c r="G62" s="94"/>
      <c r="H62" s="94"/>
      <c r="I62" s="94"/>
      <c r="J62" s="94"/>
      <c r="K62" s="94"/>
    </row>
    <row r="63" spans="2:11">
      <c r="B63" s="93"/>
      <c r="C63" s="94"/>
      <c r="D63" s="94"/>
      <c r="E63" s="94"/>
      <c r="F63" s="94"/>
      <c r="G63" s="94"/>
      <c r="H63" s="94"/>
      <c r="I63" s="94"/>
      <c r="J63" s="94"/>
      <c r="K63" s="94"/>
    </row>
    <row r="64" spans="2:11">
      <c r="B64" s="93"/>
      <c r="C64" s="94"/>
      <c r="D64" s="94"/>
      <c r="E64" s="94"/>
      <c r="F64" s="94"/>
      <c r="G64" s="94"/>
      <c r="H64" s="94"/>
      <c r="I64" s="94"/>
      <c r="J64" s="94"/>
      <c r="K64" s="94"/>
    </row>
    <row r="65" spans="2:11">
      <c r="B65" s="93"/>
      <c r="C65" s="94"/>
      <c r="D65" s="94"/>
      <c r="E65" s="94"/>
      <c r="F65" s="94"/>
      <c r="G65" s="94"/>
      <c r="H65" s="94"/>
      <c r="I65" s="94"/>
      <c r="J65" s="94"/>
      <c r="K65" s="94"/>
    </row>
    <row r="66" spans="2:11">
      <c r="B66" s="93"/>
      <c r="C66" s="94"/>
      <c r="D66" s="94"/>
      <c r="E66" s="94"/>
      <c r="F66" s="94"/>
      <c r="G66" s="94"/>
      <c r="H66" s="94"/>
      <c r="I66" s="94"/>
      <c r="J66" s="94"/>
      <c r="K66" s="94"/>
    </row>
    <row r="67" spans="2:11">
      <c r="B67" s="93"/>
      <c r="C67" s="94"/>
      <c r="D67" s="94"/>
      <c r="E67" s="94"/>
      <c r="F67" s="94"/>
      <c r="G67" s="94"/>
      <c r="H67" s="94"/>
      <c r="I67" s="94"/>
      <c r="J67" s="94"/>
      <c r="K67" s="94"/>
    </row>
    <row r="68" spans="2:11">
      <c r="B68" s="93"/>
      <c r="C68" s="94"/>
      <c r="D68" s="94"/>
      <c r="E68" s="94"/>
      <c r="F68" s="94"/>
      <c r="G68" s="94"/>
      <c r="H68" s="94"/>
      <c r="I68" s="94"/>
      <c r="J68" s="94"/>
      <c r="K68" s="94"/>
    </row>
    <row r="69" spans="2:11">
      <c r="B69" s="93"/>
      <c r="C69" s="94"/>
      <c r="D69" s="94"/>
      <c r="E69" s="94"/>
      <c r="F69" s="94"/>
      <c r="G69" s="94"/>
      <c r="H69" s="94"/>
      <c r="I69" s="94"/>
      <c r="J69" s="94"/>
      <c r="K69" s="94"/>
    </row>
    <row r="70" spans="2:11">
      <c r="B70" s="93"/>
      <c r="C70" s="94"/>
      <c r="D70" s="94"/>
      <c r="E70" s="94"/>
      <c r="F70" s="94"/>
      <c r="G70" s="94"/>
      <c r="H70" s="94"/>
      <c r="I70" s="94"/>
      <c r="J70" s="94"/>
      <c r="K70" s="94"/>
    </row>
    <row r="71" spans="2:11">
      <c r="B71" s="93"/>
      <c r="C71" s="94"/>
      <c r="D71" s="94"/>
      <c r="E71" s="94"/>
      <c r="F71" s="94"/>
      <c r="G71" s="94"/>
      <c r="H71" s="94"/>
      <c r="I71" s="94"/>
      <c r="J71" s="94"/>
      <c r="K71" s="94"/>
    </row>
    <row r="72" spans="2:11">
      <c r="B72" s="93"/>
      <c r="C72" s="94"/>
      <c r="D72" s="94"/>
      <c r="E72" s="94"/>
      <c r="F72" s="94"/>
      <c r="G72" s="94"/>
      <c r="H72" s="94"/>
      <c r="I72" s="94"/>
      <c r="J72" s="94"/>
      <c r="K72" s="94"/>
    </row>
    <row r="73" spans="2:11">
      <c r="B73" s="93"/>
      <c r="C73" s="94"/>
      <c r="D73" s="94"/>
      <c r="E73" s="94"/>
      <c r="F73" s="94"/>
      <c r="G73" s="94"/>
      <c r="H73" s="94"/>
      <c r="I73" s="94"/>
      <c r="J73" s="94"/>
      <c r="K73" s="94"/>
    </row>
    <row r="74" spans="2:11">
      <c r="B74" s="93"/>
      <c r="C74" s="94"/>
      <c r="D74" s="94"/>
      <c r="E74" s="94"/>
      <c r="F74" s="94"/>
      <c r="G74" s="94"/>
      <c r="H74" s="94"/>
      <c r="I74" s="94"/>
      <c r="J74" s="94"/>
      <c r="K74" s="94"/>
    </row>
    <row r="75" spans="2:11">
      <c r="B75" s="93"/>
      <c r="C75" s="94"/>
      <c r="D75" s="94"/>
      <c r="E75" s="94"/>
      <c r="F75" s="94"/>
      <c r="G75" s="94"/>
      <c r="H75" s="94"/>
      <c r="I75" s="94"/>
      <c r="J75" s="94"/>
      <c r="K75" s="94"/>
    </row>
    <row r="76" spans="2:11">
      <c r="B76" s="93"/>
      <c r="C76" s="94"/>
      <c r="D76" s="94"/>
      <c r="E76" s="94"/>
      <c r="F76" s="94"/>
      <c r="G76" s="94"/>
      <c r="H76" s="94"/>
      <c r="I76" s="94"/>
      <c r="J76" s="94"/>
      <c r="K76" s="94"/>
    </row>
    <row r="77" spans="2:11">
      <c r="B77" s="93"/>
      <c r="C77" s="94"/>
      <c r="D77" s="94"/>
      <c r="E77" s="94"/>
      <c r="F77" s="94"/>
      <c r="G77" s="94"/>
      <c r="H77" s="94"/>
      <c r="I77" s="94"/>
      <c r="J77" s="94"/>
      <c r="K77" s="94"/>
    </row>
    <row r="78" spans="2:11">
      <c r="B78" s="93"/>
      <c r="C78" s="94"/>
      <c r="D78" s="94"/>
      <c r="E78" s="94"/>
      <c r="F78" s="94"/>
      <c r="G78" s="94"/>
      <c r="H78" s="94"/>
      <c r="I78" s="94"/>
      <c r="J78" s="94"/>
      <c r="K78" s="94"/>
    </row>
    <row r="79" spans="2:11">
      <c r="B79" s="93"/>
      <c r="C79" s="94"/>
      <c r="D79" s="94"/>
      <c r="E79" s="94"/>
      <c r="F79" s="94"/>
      <c r="G79" s="94"/>
      <c r="H79" s="94"/>
      <c r="I79" s="94"/>
      <c r="J79" s="94"/>
      <c r="K79" s="94"/>
    </row>
    <row r="80" spans="2:11">
      <c r="B80" s="93"/>
      <c r="C80" s="94"/>
      <c r="D80" s="94"/>
      <c r="E80" s="94"/>
      <c r="F80" s="94"/>
      <c r="G80" s="94"/>
      <c r="H80" s="94"/>
      <c r="I80" s="94"/>
      <c r="J80" s="94"/>
      <c r="K80" s="94"/>
    </row>
    <row r="81" spans="2:11">
      <c r="B81" s="93"/>
      <c r="C81" s="94"/>
      <c r="D81" s="94"/>
      <c r="E81" s="94"/>
      <c r="F81" s="94"/>
      <c r="G81" s="94"/>
      <c r="H81" s="94"/>
      <c r="I81" s="94"/>
      <c r="J81" s="94"/>
      <c r="K81" s="94"/>
    </row>
    <row r="82" spans="2:11">
      <c r="B82" s="93"/>
      <c r="C82" s="94"/>
      <c r="D82" s="94"/>
      <c r="E82" s="94"/>
      <c r="F82" s="94"/>
      <c r="G82" s="94"/>
      <c r="H82" s="94"/>
      <c r="I82" s="94"/>
      <c r="J82" s="94"/>
      <c r="K82" s="94"/>
    </row>
    <row r="83" spans="2:11">
      <c r="B83" s="93"/>
      <c r="C83" s="94"/>
      <c r="D83" s="94"/>
      <c r="E83" s="94"/>
      <c r="F83" s="94"/>
      <c r="G83" s="94"/>
      <c r="H83" s="94"/>
      <c r="I83" s="94"/>
      <c r="J83" s="94"/>
      <c r="K83" s="94"/>
    </row>
    <row r="84" spans="2:11">
      <c r="B84" s="93"/>
      <c r="C84" s="94"/>
      <c r="D84" s="94"/>
      <c r="E84" s="94"/>
      <c r="F84" s="94"/>
      <c r="G84" s="94"/>
      <c r="H84" s="94"/>
      <c r="I84" s="94"/>
      <c r="J84" s="94"/>
      <c r="K84" s="94"/>
    </row>
    <row r="85" spans="2:11">
      <c r="B85" s="93"/>
      <c r="C85" s="94"/>
      <c r="D85" s="94"/>
      <c r="E85" s="94"/>
      <c r="F85" s="94"/>
      <c r="G85" s="94"/>
      <c r="H85" s="94"/>
      <c r="I85" s="94"/>
      <c r="J85" s="94"/>
      <c r="K85" s="94"/>
    </row>
    <row r="86" spans="2:11">
      <c r="B86" s="93"/>
      <c r="C86" s="94"/>
      <c r="D86" s="94"/>
      <c r="E86" s="94"/>
      <c r="F86" s="94"/>
      <c r="G86" s="94"/>
      <c r="H86" s="94"/>
      <c r="I86" s="94"/>
      <c r="J86" s="94"/>
      <c r="K86" s="94"/>
    </row>
    <row r="87" spans="2:11">
      <c r="B87" s="93"/>
      <c r="C87" s="94"/>
      <c r="D87" s="94"/>
      <c r="E87" s="94"/>
      <c r="F87" s="94"/>
      <c r="G87" s="94"/>
      <c r="H87" s="94"/>
      <c r="I87" s="94"/>
      <c r="J87" s="94"/>
      <c r="K87" s="94"/>
    </row>
    <row r="88" spans="2:11">
      <c r="B88" s="93"/>
      <c r="C88" s="94"/>
      <c r="D88" s="94"/>
      <c r="E88" s="94"/>
      <c r="F88" s="94"/>
      <c r="G88" s="94"/>
      <c r="H88" s="94"/>
      <c r="I88" s="94"/>
      <c r="J88" s="94"/>
      <c r="K88" s="94"/>
    </row>
    <row r="89" spans="2:11">
      <c r="B89" s="93"/>
      <c r="C89" s="94"/>
      <c r="D89" s="94"/>
      <c r="E89" s="94"/>
      <c r="F89" s="94"/>
      <c r="G89" s="94"/>
      <c r="H89" s="94"/>
      <c r="I89" s="94"/>
      <c r="J89" s="94"/>
      <c r="K89" s="94"/>
    </row>
    <row r="90" spans="2:11">
      <c r="B90" s="93"/>
      <c r="C90" s="94"/>
      <c r="D90" s="94"/>
      <c r="E90" s="94"/>
      <c r="F90" s="94"/>
      <c r="G90" s="94"/>
      <c r="H90" s="94"/>
      <c r="I90" s="94"/>
      <c r="J90" s="94"/>
      <c r="K90" s="94"/>
    </row>
    <row r="91" spans="2:11">
      <c r="B91" s="93"/>
      <c r="C91" s="94"/>
      <c r="D91" s="94"/>
      <c r="E91" s="94"/>
      <c r="F91" s="94"/>
      <c r="G91" s="94"/>
      <c r="H91" s="94"/>
      <c r="I91" s="94"/>
      <c r="J91" s="94"/>
      <c r="K91" s="94"/>
    </row>
    <row r="92" spans="2:11">
      <c r="B92" s="93"/>
      <c r="C92" s="94"/>
      <c r="D92" s="94"/>
      <c r="E92" s="94"/>
      <c r="F92" s="94"/>
      <c r="G92" s="94"/>
      <c r="H92" s="94"/>
      <c r="I92" s="94"/>
      <c r="J92" s="94"/>
      <c r="K92" s="94"/>
    </row>
    <row r="93" spans="2:11">
      <c r="B93" s="93"/>
      <c r="C93" s="94"/>
      <c r="D93" s="94"/>
      <c r="E93" s="94"/>
      <c r="F93" s="94"/>
      <c r="G93" s="94"/>
      <c r="H93" s="94"/>
      <c r="I93" s="94"/>
      <c r="J93" s="94"/>
      <c r="K93" s="94"/>
    </row>
    <row r="94" spans="2:11">
      <c r="B94" s="93"/>
      <c r="C94" s="94"/>
      <c r="D94" s="94"/>
      <c r="E94" s="94"/>
      <c r="F94" s="94"/>
      <c r="G94" s="94"/>
      <c r="H94" s="94"/>
      <c r="I94" s="94"/>
      <c r="J94" s="94"/>
      <c r="K94" s="94"/>
    </row>
    <row r="95" spans="2:11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>
      <c r="B96" s="93"/>
      <c r="C96" s="94"/>
      <c r="D96" s="94"/>
      <c r="E96" s="94"/>
      <c r="F96" s="94"/>
      <c r="G96" s="94"/>
      <c r="H96" s="94"/>
      <c r="I96" s="94"/>
      <c r="J96" s="94"/>
      <c r="K96" s="94"/>
    </row>
    <row r="97" spans="2:11">
      <c r="B97" s="93"/>
      <c r="C97" s="94"/>
      <c r="D97" s="94"/>
      <c r="E97" s="94"/>
      <c r="F97" s="94"/>
      <c r="G97" s="94"/>
      <c r="H97" s="94"/>
      <c r="I97" s="94"/>
      <c r="J97" s="94"/>
      <c r="K97" s="94"/>
    </row>
    <row r="98" spans="2:11">
      <c r="B98" s="93"/>
      <c r="C98" s="94"/>
      <c r="D98" s="94"/>
      <c r="E98" s="94"/>
      <c r="F98" s="94"/>
      <c r="G98" s="94"/>
      <c r="H98" s="94"/>
      <c r="I98" s="94"/>
      <c r="J98" s="94"/>
      <c r="K98" s="94"/>
    </row>
    <row r="99" spans="2:11">
      <c r="B99" s="93"/>
      <c r="C99" s="94"/>
      <c r="D99" s="94"/>
      <c r="E99" s="94"/>
      <c r="F99" s="94"/>
      <c r="G99" s="94"/>
      <c r="H99" s="94"/>
      <c r="I99" s="94"/>
      <c r="J99" s="94"/>
      <c r="K99" s="94"/>
    </row>
    <row r="100" spans="2:11">
      <c r="B100" s="93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2:11">
      <c r="B101" s="93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2:11">
      <c r="B102" s="93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1">
      <c r="B103" s="93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2:11">
      <c r="B104" s="93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2:11">
      <c r="B105" s="93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2:11">
      <c r="B106" s="93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2:11">
      <c r="B107" s="93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2:11">
      <c r="B108" s="93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2:11">
      <c r="B109" s="93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2:11">
      <c r="B110" s="93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2:11">
      <c r="B111" s="93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3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3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3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3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3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3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3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3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3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3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D1048576 E20:E1048576 E1:E18 F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51.5703125" style="2" bestFit="1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9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126</v>
      </c>
      <c r="C1" s="46" t="s" vm="1">
        <v>205</v>
      </c>
    </row>
    <row r="2" spans="2:12">
      <c r="B2" s="46" t="s">
        <v>125</v>
      </c>
      <c r="C2" s="46" t="s">
        <v>206</v>
      </c>
    </row>
    <row r="3" spans="2:12">
      <c r="B3" s="46" t="s">
        <v>127</v>
      </c>
      <c r="C3" s="46" t="s">
        <v>207</v>
      </c>
    </row>
    <row r="4" spans="2:12">
      <c r="B4" s="46" t="s">
        <v>128</v>
      </c>
      <c r="C4" s="46">
        <v>2146</v>
      </c>
    </row>
    <row r="6" spans="2:12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63">
      <c r="B8" s="21" t="s">
        <v>97</v>
      </c>
      <c r="C8" s="29" t="s">
        <v>36</v>
      </c>
      <c r="D8" s="29" t="s">
        <v>51</v>
      </c>
      <c r="E8" s="29" t="s">
        <v>84</v>
      </c>
      <c r="F8" s="29" t="s">
        <v>85</v>
      </c>
      <c r="G8" s="29" t="s">
        <v>183</v>
      </c>
      <c r="H8" s="29" t="s">
        <v>182</v>
      </c>
      <c r="I8" s="29" t="s">
        <v>92</v>
      </c>
      <c r="J8" s="29" t="s">
        <v>47</v>
      </c>
      <c r="K8" s="29" t="s">
        <v>129</v>
      </c>
      <c r="L8" s="30" t="s">
        <v>131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38</v>
      </c>
      <c r="C11" s="87"/>
      <c r="D11" s="88"/>
      <c r="E11" s="88"/>
      <c r="F11" s="97"/>
      <c r="G11" s="90"/>
      <c r="H11" s="98"/>
      <c r="I11" s="90">
        <v>7.6593220000000023E-3</v>
      </c>
      <c r="J11" s="91"/>
      <c r="K11" s="91">
        <f>IFERROR(I11/$I$11,0)</f>
        <v>1</v>
      </c>
      <c r="L11" s="91">
        <f>I11/'סכום נכסי הקרן'!$C$42</f>
        <v>4.5406664682639333E-8</v>
      </c>
    </row>
    <row r="12" spans="2:12" ht="21" customHeight="1">
      <c r="B12" s="109" t="s">
        <v>1147</v>
      </c>
      <c r="C12" s="87"/>
      <c r="D12" s="88"/>
      <c r="E12" s="88"/>
      <c r="F12" s="97"/>
      <c r="G12" s="90"/>
      <c r="H12" s="98"/>
      <c r="I12" s="90">
        <v>7.6593220000000023E-3</v>
      </c>
      <c r="J12" s="91"/>
      <c r="K12" s="91">
        <f t="shared" ref="K12:K14" si="0">IFERROR(I12/$I$11,0)</f>
        <v>1</v>
      </c>
      <c r="L12" s="91">
        <f>I12/'סכום נכסי הקרן'!$C$42</f>
        <v>4.5406664682639333E-8</v>
      </c>
    </row>
    <row r="13" spans="2:12">
      <c r="B13" s="92" t="s">
        <v>1148</v>
      </c>
      <c r="C13" s="87">
        <v>8944</v>
      </c>
      <c r="D13" s="88" t="s">
        <v>362</v>
      </c>
      <c r="E13" s="88" t="s">
        <v>113</v>
      </c>
      <c r="F13" s="97">
        <v>44607</v>
      </c>
      <c r="G13" s="90">
        <v>2098.8968500000001</v>
      </c>
      <c r="H13" s="98">
        <v>0.3649</v>
      </c>
      <c r="I13" s="90">
        <v>7.6588750000000016E-3</v>
      </c>
      <c r="J13" s="91">
        <v>1.2600432831430648E-5</v>
      </c>
      <c r="K13" s="91">
        <f t="shared" si="0"/>
        <v>0.99994163974304762</v>
      </c>
      <c r="L13" s="91">
        <f>I13/'סכום נכסי הקרן'!$C$42</f>
        <v>4.5404014738021109E-8</v>
      </c>
    </row>
    <row r="14" spans="2:12">
      <c r="B14" s="92" t="s">
        <v>1149</v>
      </c>
      <c r="C14" s="87">
        <v>8731</v>
      </c>
      <c r="D14" s="88" t="s">
        <v>135</v>
      </c>
      <c r="E14" s="88" t="s">
        <v>113</v>
      </c>
      <c r="F14" s="97">
        <v>44537</v>
      </c>
      <c r="G14" s="90">
        <v>446.86191000000008</v>
      </c>
      <c r="H14" s="98">
        <v>1E-4</v>
      </c>
      <c r="I14" s="90">
        <v>4.4700000000000012E-7</v>
      </c>
      <c r="J14" s="91">
        <v>6.8292569275719191E-5</v>
      </c>
      <c r="K14" s="91">
        <f t="shared" si="0"/>
        <v>5.836025695224721E-5</v>
      </c>
      <c r="L14" s="91">
        <f>I14/'סכום נכסי הקרן'!$C$42</f>
        <v>2.6499446182233602E-12</v>
      </c>
    </row>
    <row r="15" spans="2:12">
      <c r="B15" s="87"/>
      <c r="C15" s="87"/>
      <c r="D15" s="87"/>
      <c r="E15" s="87"/>
      <c r="F15" s="87"/>
      <c r="G15" s="90"/>
      <c r="H15" s="98"/>
      <c r="I15" s="87"/>
      <c r="J15" s="87"/>
      <c r="K15" s="91"/>
      <c r="L15" s="87"/>
    </row>
    <row r="16" spans="2:1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>
      <c r="B18" s="118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118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118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51.57031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126</v>
      </c>
      <c r="C1" s="46" t="s" vm="1">
        <v>205</v>
      </c>
    </row>
    <row r="2" spans="2:12">
      <c r="B2" s="46" t="s">
        <v>125</v>
      </c>
      <c r="C2" s="46" t="s">
        <v>206</v>
      </c>
    </row>
    <row r="3" spans="2:12">
      <c r="B3" s="46" t="s">
        <v>127</v>
      </c>
      <c r="C3" s="46" t="s">
        <v>207</v>
      </c>
    </row>
    <row r="4" spans="2:12">
      <c r="B4" s="46" t="s">
        <v>128</v>
      </c>
      <c r="C4" s="46">
        <v>2146</v>
      </c>
    </row>
    <row r="6" spans="2:12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63">
      <c r="B8" s="21" t="s">
        <v>97</v>
      </c>
      <c r="C8" s="29" t="s">
        <v>36</v>
      </c>
      <c r="D8" s="29" t="s">
        <v>51</v>
      </c>
      <c r="E8" s="29" t="s">
        <v>84</v>
      </c>
      <c r="F8" s="29" t="s">
        <v>85</v>
      </c>
      <c r="G8" s="29" t="s">
        <v>183</v>
      </c>
      <c r="H8" s="29" t="s">
        <v>182</v>
      </c>
      <c r="I8" s="29" t="s">
        <v>92</v>
      </c>
      <c r="J8" s="29" t="s">
        <v>47</v>
      </c>
      <c r="K8" s="29" t="s">
        <v>129</v>
      </c>
      <c r="L8" s="30" t="s">
        <v>131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40</v>
      </c>
      <c r="C11" s="87"/>
      <c r="D11" s="88"/>
      <c r="E11" s="88"/>
      <c r="F11" s="97"/>
      <c r="G11" s="90"/>
      <c r="H11" s="98"/>
      <c r="I11" s="90">
        <v>18.583118552000002</v>
      </c>
      <c r="J11" s="91"/>
      <c r="K11" s="91">
        <f>IFERROR(I11/$I$11,0)</f>
        <v>1</v>
      </c>
      <c r="L11" s="91">
        <f>I11/'סכום נכסי הקרן'!$C$42</f>
        <v>1.1016607381807398E-4</v>
      </c>
    </row>
    <row r="12" spans="2:12" ht="19.5" customHeight="1">
      <c r="B12" s="109" t="s">
        <v>179</v>
      </c>
      <c r="C12" s="87"/>
      <c r="D12" s="88"/>
      <c r="E12" s="88"/>
      <c r="F12" s="97"/>
      <c r="G12" s="90"/>
      <c r="H12" s="98"/>
      <c r="I12" s="90">
        <v>18.583118552000002</v>
      </c>
      <c r="J12" s="91"/>
      <c r="K12" s="91">
        <f t="shared" ref="K12:K19" si="0">IFERROR(I12/$I$11,0)</f>
        <v>1</v>
      </c>
      <c r="L12" s="91">
        <f>I12/'סכום נכסי הקרן'!$C$42</f>
        <v>1.1016607381807398E-4</v>
      </c>
    </row>
    <row r="13" spans="2:12">
      <c r="B13" s="92" t="s">
        <v>1150</v>
      </c>
      <c r="C13" s="87"/>
      <c r="D13" s="88"/>
      <c r="E13" s="88"/>
      <c r="F13" s="97"/>
      <c r="G13" s="90"/>
      <c r="H13" s="98"/>
      <c r="I13" s="90">
        <v>18.583118552000002</v>
      </c>
      <c r="J13" s="91"/>
      <c r="K13" s="91">
        <f t="shared" si="0"/>
        <v>1</v>
      </c>
      <c r="L13" s="91">
        <f>I13/'סכום נכסי הקרן'!$C$42</f>
        <v>1.1016607381807398E-4</v>
      </c>
    </row>
    <row r="14" spans="2:12">
      <c r="B14" s="86" t="s">
        <v>1151</v>
      </c>
      <c r="C14" s="87" t="s">
        <v>1152</v>
      </c>
      <c r="D14" s="88" t="s">
        <v>681</v>
      </c>
      <c r="E14" s="88" t="s">
        <v>112</v>
      </c>
      <c r="F14" s="97">
        <v>45140</v>
      </c>
      <c r="G14" s="90">
        <v>-353708.14560000005</v>
      </c>
      <c r="H14" s="98">
        <v>2.6110000000000002</v>
      </c>
      <c r="I14" s="90">
        <v>-9.2353196820000019</v>
      </c>
      <c r="J14" s="91"/>
      <c r="K14" s="91">
        <f t="shared" si="0"/>
        <v>-0.49697361915640653</v>
      </c>
      <c r="L14" s="91">
        <f>I14/'סכום נכסי הקרן'!$C$42</f>
        <v>-5.4749632413620069E-5</v>
      </c>
    </row>
    <row r="15" spans="2:12">
      <c r="B15" s="86" t="s">
        <v>1153</v>
      </c>
      <c r="C15" s="87" t="s">
        <v>1154</v>
      </c>
      <c r="D15" s="88" t="s">
        <v>681</v>
      </c>
      <c r="E15" s="88" t="s">
        <v>112</v>
      </c>
      <c r="F15" s="97">
        <v>45140</v>
      </c>
      <c r="G15" s="90">
        <v>353708.14560000005</v>
      </c>
      <c r="H15" s="98">
        <v>7.4800000000000005E-2</v>
      </c>
      <c r="I15" s="90">
        <v>0.26457369300000005</v>
      </c>
      <c r="J15" s="91"/>
      <c r="K15" s="91">
        <f t="shared" si="0"/>
        <v>1.42373139502748E-2</v>
      </c>
      <c r="L15" s="91">
        <f>I15/'סכום נכסי הקרן'!$C$42</f>
        <v>1.5684689796170681E-6</v>
      </c>
    </row>
    <row r="16" spans="2:12" s="6" customFormat="1">
      <c r="B16" s="86" t="s">
        <v>1155</v>
      </c>
      <c r="C16" s="87" t="s">
        <v>1156</v>
      </c>
      <c r="D16" s="88" t="s">
        <v>681</v>
      </c>
      <c r="E16" s="88" t="s">
        <v>112</v>
      </c>
      <c r="F16" s="97">
        <v>45180</v>
      </c>
      <c r="G16" s="90">
        <v>1179027.1520000002</v>
      </c>
      <c r="H16" s="98">
        <v>0.62319999999999998</v>
      </c>
      <c r="I16" s="90">
        <v>7.3476972110000007</v>
      </c>
      <c r="J16" s="91"/>
      <c r="K16" s="91">
        <f t="shared" si="0"/>
        <v>0.39539634805855595</v>
      </c>
      <c r="L16" s="91">
        <f>I16/'סכום נכסי הקרן'!$C$42</f>
        <v>4.355926326761575E-5</v>
      </c>
    </row>
    <row r="17" spans="2:12" s="6" customFormat="1">
      <c r="B17" s="86" t="s">
        <v>1155</v>
      </c>
      <c r="C17" s="87" t="s">
        <v>1157</v>
      </c>
      <c r="D17" s="88" t="s">
        <v>681</v>
      </c>
      <c r="E17" s="88" t="s">
        <v>112</v>
      </c>
      <c r="F17" s="97">
        <v>45180</v>
      </c>
      <c r="G17" s="90">
        <v>1179027.1520000002</v>
      </c>
      <c r="H17" s="98">
        <v>0.62319999999999998</v>
      </c>
      <c r="I17" s="90">
        <v>7.3476972110000007</v>
      </c>
      <c r="J17" s="91"/>
      <c r="K17" s="91">
        <f t="shared" si="0"/>
        <v>0.39539634805855595</v>
      </c>
      <c r="L17" s="91">
        <f>I17/'סכום נכסי הקרן'!$C$42</f>
        <v>4.355926326761575E-5</v>
      </c>
    </row>
    <row r="18" spans="2:12" s="6" customFormat="1">
      <c r="B18" s="86" t="s">
        <v>1158</v>
      </c>
      <c r="C18" s="87" t="s">
        <v>1159</v>
      </c>
      <c r="D18" s="88" t="s">
        <v>681</v>
      </c>
      <c r="E18" s="88" t="s">
        <v>112</v>
      </c>
      <c r="F18" s="97">
        <v>45181</v>
      </c>
      <c r="G18" s="90">
        <v>1179027.1520000002</v>
      </c>
      <c r="H18" s="98">
        <v>0.62319999999999998</v>
      </c>
      <c r="I18" s="90">
        <v>7.3476972110000007</v>
      </c>
      <c r="J18" s="91"/>
      <c r="K18" s="91">
        <f t="shared" si="0"/>
        <v>0.39539634805855595</v>
      </c>
      <c r="L18" s="91">
        <f>I18/'סכום נכסי הקרן'!$C$42</f>
        <v>4.355926326761575E-5</v>
      </c>
    </row>
    <row r="19" spans="2:12">
      <c r="B19" s="86" t="s">
        <v>1158</v>
      </c>
      <c r="C19" s="87" t="s">
        <v>1160</v>
      </c>
      <c r="D19" s="88" t="s">
        <v>681</v>
      </c>
      <c r="E19" s="88" t="s">
        <v>112</v>
      </c>
      <c r="F19" s="97">
        <v>45182</v>
      </c>
      <c r="G19" s="90">
        <v>884270.36400000006</v>
      </c>
      <c r="H19" s="98">
        <v>0.62319999999999998</v>
      </c>
      <c r="I19" s="90">
        <v>5.5107729080000007</v>
      </c>
      <c r="J19" s="91"/>
      <c r="K19" s="91">
        <f t="shared" si="0"/>
        <v>0.29654726103046392</v>
      </c>
      <c r="L19" s="91">
        <f>I19/'סכום נכסי הקרן'!$C$42</f>
        <v>3.2669447449229742E-5</v>
      </c>
    </row>
    <row r="20" spans="2:12">
      <c r="B20" s="92"/>
      <c r="C20" s="87"/>
      <c r="D20" s="87"/>
      <c r="E20" s="87"/>
      <c r="F20" s="87"/>
      <c r="G20" s="90"/>
      <c r="H20" s="98"/>
      <c r="I20" s="87"/>
      <c r="J20" s="87"/>
      <c r="K20" s="91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12" t="s">
        <v>198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2" t="s">
        <v>93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2" t="s">
        <v>181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2" t="s">
        <v>189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8"/>
  <sheetViews>
    <sheetView rightToLeft="1" workbookViewId="0">
      <selection activeCell="H13" sqref="H13:I6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126</v>
      </c>
      <c r="C1" s="46" t="s" vm="1">
        <v>205</v>
      </c>
    </row>
    <row r="2" spans="2:12">
      <c r="B2" s="46" t="s">
        <v>125</v>
      </c>
      <c r="C2" s="46" t="s">
        <v>206</v>
      </c>
    </row>
    <row r="3" spans="2:12">
      <c r="B3" s="46" t="s">
        <v>127</v>
      </c>
      <c r="C3" s="46" t="s">
        <v>207</v>
      </c>
    </row>
    <row r="4" spans="2:12">
      <c r="B4" s="46" t="s">
        <v>128</v>
      </c>
      <c r="C4" s="46">
        <v>2146</v>
      </c>
    </row>
    <row r="6" spans="2:12" ht="26.25" customHeight="1">
      <c r="B6" s="127" t="s">
        <v>152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6" t="s">
        <v>96</v>
      </c>
      <c r="C7" s="49" t="s">
        <v>36</v>
      </c>
      <c r="D7" s="49" t="s">
        <v>98</v>
      </c>
      <c r="E7" s="49" t="s">
        <v>14</v>
      </c>
      <c r="F7" s="49" t="s">
        <v>52</v>
      </c>
      <c r="G7" s="49" t="s">
        <v>84</v>
      </c>
      <c r="H7" s="49" t="s">
        <v>16</v>
      </c>
      <c r="I7" s="49" t="s">
        <v>18</v>
      </c>
      <c r="J7" s="49" t="s">
        <v>48</v>
      </c>
      <c r="K7" s="49" t="s">
        <v>129</v>
      </c>
      <c r="L7" s="51" t="s">
        <v>130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35</v>
      </c>
      <c r="C10" s="74"/>
      <c r="D10" s="74"/>
      <c r="E10" s="74"/>
      <c r="F10" s="74"/>
      <c r="G10" s="75"/>
      <c r="H10" s="76"/>
      <c r="I10" s="76"/>
      <c r="J10" s="77">
        <f>J11+J46</f>
        <v>49571.362743229009</v>
      </c>
      <c r="K10" s="78">
        <f>IFERROR(J10/$J$10,0)</f>
        <v>1</v>
      </c>
      <c r="L10" s="78">
        <f>J10/'סכום נכסי הקרן'!$C$42</f>
        <v>0.29387330183314914</v>
      </c>
    </row>
    <row r="11" spans="2:12">
      <c r="B11" s="79" t="s">
        <v>177</v>
      </c>
      <c r="C11" s="80"/>
      <c r="D11" s="80"/>
      <c r="E11" s="80"/>
      <c r="F11" s="80"/>
      <c r="G11" s="81"/>
      <c r="H11" s="82"/>
      <c r="I11" s="82"/>
      <c r="J11" s="83">
        <f>J12+J20</f>
        <v>47502.100799297012</v>
      </c>
      <c r="K11" s="84">
        <f t="shared" ref="K11:K50" si="0">IFERROR(J11/$J$10,0)</f>
        <v>0.95825690823448995</v>
      </c>
      <c r="L11" s="84">
        <f>J11/'סכום נכסי הקרן'!$C$42</f>
        <v>0.28160612162729454</v>
      </c>
    </row>
    <row r="12" spans="2:12">
      <c r="B12" s="85" t="s">
        <v>33</v>
      </c>
      <c r="C12" s="80"/>
      <c r="D12" s="80"/>
      <c r="E12" s="80"/>
      <c r="F12" s="80"/>
      <c r="G12" s="81"/>
      <c r="H12" s="82"/>
      <c r="I12" s="82"/>
      <c r="J12" s="83">
        <v>33466.415399049009</v>
      </c>
      <c r="K12" s="84">
        <f t="shared" si="0"/>
        <v>0.67511590456770754</v>
      </c>
      <c r="L12" s="84">
        <f>J12/'סכום נכסי הקרן'!$C$42</f>
        <v>0.1983985399953854</v>
      </c>
    </row>
    <row r="13" spans="2:12">
      <c r="B13" s="86" t="s">
        <v>1675</v>
      </c>
      <c r="C13" s="87" t="s">
        <v>1676</v>
      </c>
      <c r="D13" s="87">
        <v>11</v>
      </c>
      <c r="E13" s="87" t="s">
        <v>1688</v>
      </c>
      <c r="F13" s="87" t="s">
        <v>1677</v>
      </c>
      <c r="G13" s="88" t="s">
        <v>113</v>
      </c>
      <c r="H13" s="89"/>
      <c r="I13" s="89"/>
      <c r="J13" s="90">
        <v>4848.4761009730018</v>
      </c>
      <c r="K13" s="91">
        <f t="shared" si="0"/>
        <v>9.7808005119553815E-2</v>
      </c>
      <c r="L13" s="91">
        <f>J13/'סכום נכסי הקרן'!$C$42</f>
        <v>2.8743161410196831E-2</v>
      </c>
    </row>
    <row r="14" spans="2:12">
      <c r="B14" s="86" t="s">
        <v>1678</v>
      </c>
      <c r="C14" s="87" t="s">
        <v>1679</v>
      </c>
      <c r="D14" s="87">
        <v>12</v>
      </c>
      <c r="E14" s="87" t="s">
        <v>1688</v>
      </c>
      <c r="F14" s="87" t="s">
        <v>1677</v>
      </c>
      <c r="G14" s="88" t="s">
        <v>113</v>
      </c>
      <c r="H14" s="89"/>
      <c r="I14" s="89"/>
      <c r="J14" s="90">
        <v>1942.3893641590005</v>
      </c>
      <c r="K14" s="91">
        <f t="shared" si="0"/>
        <v>3.9183699149451225E-2</v>
      </c>
      <c r="L14" s="91">
        <f>J14/'סכום נכסי הקרן'!$C$42</f>
        <v>1.1515043047085987E-2</v>
      </c>
    </row>
    <row r="15" spans="2:12">
      <c r="B15" s="86" t="s">
        <v>1680</v>
      </c>
      <c r="C15" s="87" t="s">
        <v>1681</v>
      </c>
      <c r="D15" s="87">
        <v>10</v>
      </c>
      <c r="E15" s="87" t="s">
        <v>1688</v>
      </c>
      <c r="F15" s="87" t="s">
        <v>1677</v>
      </c>
      <c r="G15" s="88" t="s">
        <v>113</v>
      </c>
      <c r="H15" s="89"/>
      <c r="I15" s="89"/>
      <c r="J15" s="90">
        <v>5.1633353360000012</v>
      </c>
      <c r="K15" s="91">
        <f t="shared" si="0"/>
        <v>1.0415964077375027E-4</v>
      </c>
      <c r="L15" s="91">
        <f>J15/'סכום נכסי הקרן'!$C$42</f>
        <v>3.0609737551936698E-5</v>
      </c>
    </row>
    <row r="16" spans="2:12">
      <c r="B16" s="86" t="s">
        <v>1680</v>
      </c>
      <c r="C16" s="87" t="s">
        <v>1682</v>
      </c>
      <c r="D16" s="87">
        <v>10</v>
      </c>
      <c r="E16" s="87" t="s">
        <v>1688</v>
      </c>
      <c r="F16" s="87" t="s">
        <v>1677</v>
      </c>
      <c r="G16" s="88" t="s">
        <v>113</v>
      </c>
      <c r="H16" s="89"/>
      <c r="I16" s="89"/>
      <c r="J16" s="90">
        <v>23948.713004805995</v>
      </c>
      <c r="K16" s="91">
        <f t="shared" si="0"/>
        <v>0.48311588948756851</v>
      </c>
      <c r="L16" s="91">
        <f>J16/'סכום נכסי הקרן'!$C$42</f>
        <v>0.14197486161177053</v>
      </c>
    </row>
    <row r="17" spans="2:12">
      <c r="B17" s="86" t="s">
        <v>1683</v>
      </c>
      <c r="C17" s="87" t="s">
        <v>1684</v>
      </c>
      <c r="D17" s="87">
        <v>20</v>
      </c>
      <c r="E17" s="87" t="s">
        <v>1688</v>
      </c>
      <c r="F17" s="87" t="s">
        <v>1677</v>
      </c>
      <c r="G17" s="88" t="s">
        <v>113</v>
      </c>
      <c r="H17" s="89"/>
      <c r="I17" s="89"/>
      <c r="J17" s="90">
        <v>628.61531377500012</v>
      </c>
      <c r="K17" s="91">
        <f t="shared" si="0"/>
        <v>1.2681017405777557E-2</v>
      </c>
      <c r="L17" s="91">
        <f>J17/'סכום נכסי הקרן'!$C$42</f>
        <v>3.7266124556394851E-3</v>
      </c>
    </row>
    <row r="18" spans="2:12">
      <c r="B18" s="86" t="s">
        <v>1685</v>
      </c>
      <c r="C18" s="87" t="s">
        <v>1686</v>
      </c>
      <c r="D18" s="87">
        <v>26</v>
      </c>
      <c r="E18" s="87" t="s">
        <v>1688</v>
      </c>
      <c r="F18" s="87" t="s">
        <v>1677</v>
      </c>
      <c r="G18" s="88" t="s">
        <v>113</v>
      </c>
      <c r="H18" s="89"/>
      <c r="I18" s="89"/>
      <c r="J18" s="90">
        <v>2093.0582800000002</v>
      </c>
      <c r="K18" s="91">
        <f t="shared" si="0"/>
        <v>4.2223133764582511E-2</v>
      </c>
      <c r="L18" s="91">
        <f>J18/'סכום נכסי הקרן'!$C$42</f>
        <v>1.2408251733140585E-2</v>
      </c>
    </row>
    <row r="19" spans="2:12">
      <c r="B19" s="92"/>
      <c r="C19" s="87"/>
      <c r="D19" s="87"/>
      <c r="E19" s="87"/>
      <c r="F19" s="87"/>
      <c r="G19" s="87"/>
      <c r="H19" s="87"/>
      <c r="I19" s="87"/>
      <c r="J19" s="87"/>
      <c r="K19" s="91"/>
      <c r="L19" s="87"/>
    </row>
    <row r="20" spans="2:12">
      <c r="B20" s="85" t="s">
        <v>34</v>
      </c>
      <c r="C20" s="80"/>
      <c r="D20" s="80"/>
      <c r="E20" s="80"/>
      <c r="F20" s="80"/>
      <c r="G20" s="81"/>
      <c r="H20" s="82"/>
      <c r="I20" s="82"/>
      <c r="J20" s="83">
        <f>SUM(J21:J44)</f>
        <v>14035.685400248001</v>
      </c>
      <c r="K20" s="84">
        <f t="shared" si="0"/>
        <v>0.2831410036667823</v>
      </c>
      <c r="L20" s="84">
        <f>J20/'סכום נכסי הקרן'!$C$42</f>
        <v>8.3207581631909097E-2</v>
      </c>
    </row>
    <row r="21" spans="2:12">
      <c r="B21" s="86" t="s">
        <v>1675</v>
      </c>
      <c r="C21" s="87" t="s">
        <v>1687</v>
      </c>
      <c r="D21" s="87">
        <v>11</v>
      </c>
      <c r="E21" s="87" t="s">
        <v>1688</v>
      </c>
      <c r="F21" s="87" t="s">
        <v>1677</v>
      </c>
      <c r="G21" s="88" t="s">
        <v>114</v>
      </c>
      <c r="H21" s="89"/>
      <c r="I21" s="89"/>
      <c r="J21" s="90">
        <v>0.59199015300000013</v>
      </c>
      <c r="K21" s="91">
        <f t="shared" si="0"/>
        <v>1.1942180328315878E-5</v>
      </c>
      <c r="L21" s="91">
        <f>J21/'סכום נכסי הקרן'!$C$42</f>
        <v>3.5094879641690682E-6</v>
      </c>
    </row>
    <row r="22" spans="2:12">
      <c r="B22" s="86" t="s">
        <v>1675</v>
      </c>
      <c r="C22" s="87" t="s">
        <v>1689</v>
      </c>
      <c r="D22" s="87">
        <v>11</v>
      </c>
      <c r="E22" s="87" t="s">
        <v>1688</v>
      </c>
      <c r="F22" s="87" t="s">
        <v>1677</v>
      </c>
      <c r="G22" s="88" t="s">
        <v>116</v>
      </c>
      <c r="H22" s="89"/>
      <c r="I22" s="89"/>
      <c r="J22" s="90">
        <v>1.0515600000000001E-4</v>
      </c>
      <c r="K22" s="91">
        <f t="shared" si="0"/>
        <v>2.1213054106398023E-9</v>
      </c>
      <c r="L22" s="91">
        <f>J22/'סכום נכסי הקרן'!$C$42</f>
        <v>6.233950252212429E-10</v>
      </c>
    </row>
    <row r="23" spans="2:12">
      <c r="B23" s="86" t="s">
        <v>1675</v>
      </c>
      <c r="C23" s="87" t="s">
        <v>1690</v>
      </c>
      <c r="D23" s="87">
        <v>11</v>
      </c>
      <c r="E23" s="87" t="s">
        <v>1688</v>
      </c>
      <c r="F23" s="87" t="s">
        <v>1677</v>
      </c>
      <c r="G23" s="88" t="s">
        <v>115</v>
      </c>
      <c r="H23" s="89"/>
      <c r="I23" s="89"/>
      <c r="J23" s="90">
        <v>5.8890100000000007E-4</v>
      </c>
      <c r="K23" s="91">
        <f t="shared" si="0"/>
        <v>1.1879863038069063E-8</v>
      </c>
      <c r="L23" s="91">
        <f>J23/'סכום נכסי הקרן'!$C$42</f>
        <v>3.4911745763229412E-9</v>
      </c>
    </row>
    <row r="24" spans="2:12">
      <c r="B24" s="86" t="s">
        <v>1675</v>
      </c>
      <c r="C24" s="87" t="s">
        <v>1691</v>
      </c>
      <c r="D24" s="87">
        <v>11</v>
      </c>
      <c r="E24" s="87" t="s">
        <v>1688</v>
      </c>
      <c r="F24" s="87" t="s">
        <v>1677</v>
      </c>
      <c r="G24" s="88" t="s">
        <v>112</v>
      </c>
      <c r="H24" s="89"/>
      <c r="I24" s="89"/>
      <c r="J24" s="90">
        <v>1251.7807379720005</v>
      </c>
      <c r="K24" s="91">
        <f t="shared" si="0"/>
        <v>2.5252094529981065E-2</v>
      </c>
      <c r="L24" s="91">
        <f>J24/'סכום נכסי הקרן'!$C$42</f>
        <v>7.4209163977283395E-3</v>
      </c>
    </row>
    <row r="25" spans="2:12">
      <c r="B25" s="86" t="s">
        <v>1678</v>
      </c>
      <c r="C25" s="87" t="s">
        <v>1692</v>
      </c>
      <c r="D25" s="87">
        <v>12</v>
      </c>
      <c r="E25" s="87" t="s">
        <v>1688</v>
      </c>
      <c r="F25" s="87" t="s">
        <v>1677</v>
      </c>
      <c r="G25" s="88" t="s">
        <v>114</v>
      </c>
      <c r="H25" s="89"/>
      <c r="I25" s="89"/>
      <c r="J25" s="90">
        <v>6.0271000000000012E-4</v>
      </c>
      <c r="K25" s="91">
        <f t="shared" si="0"/>
        <v>1.2158431131335496E-8</v>
      </c>
      <c r="L25" s="91">
        <f>J25/'סכום נכסי הקרן'!$C$42</f>
        <v>3.5730383016765129E-9</v>
      </c>
    </row>
    <row r="26" spans="2:12">
      <c r="B26" s="86" t="s">
        <v>1678</v>
      </c>
      <c r="C26" s="87" t="s">
        <v>1693</v>
      </c>
      <c r="D26" s="87">
        <v>12</v>
      </c>
      <c r="E26" s="87" t="s">
        <v>1688</v>
      </c>
      <c r="F26" s="87" t="s">
        <v>1677</v>
      </c>
      <c r="G26" s="88" t="s">
        <v>115</v>
      </c>
      <c r="H26" s="89"/>
      <c r="I26" s="89"/>
      <c r="J26" s="90">
        <v>2.702300000000001E-4</v>
      </c>
      <c r="K26" s="91">
        <f t="shared" si="0"/>
        <v>5.4513328874928105E-9</v>
      </c>
      <c r="L26" s="91">
        <f>J26/'סכום נכסי הקרן'!$C$42</f>
        <v>1.6020011950391468E-9</v>
      </c>
    </row>
    <row r="27" spans="2:12">
      <c r="B27" s="86" t="s">
        <v>1678</v>
      </c>
      <c r="C27" s="87" t="s">
        <v>1694</v>
      </c>
      <c r="D27" s="87">
        <v>12</v>
      </c>
      <c r="E27" s="87" t="s">
        <v>1688</v>
      </c>
      <c r="F27" s="87" t="s">
        <v>1677</v>
      </c>
      <c r="G27" s="88" t="s">
        <v>112</v>
      </c>
      <c r="H27" s="89"/>
      <c r="I27" s="89"/>
      <c r="J27" s="90">
        <v>2422.5486166090004</v>
      </c>
      <c r="K27" s="91">
        <f t="shared" si="0"/>
        <v>4.8869921715837802E-2</v>
      </c>
      <c r="L27" s="91">
        <f>J27/'סכום נכסי הקרן'!$C$42</f>
        <v>1.4361565254960771E-2</v>
      </c>
    </row>
    <row r="28" spans="2:12">
      <c r="B28" s="86" t="s">
        <v>1678</v>
      </c>
      <c r="C28" s="87" t="s">
        <v>1695</v>
      </c>
      <c r="D28" s="87">
        <v>12</v>
      </c>
      <c r="E28" s="87" t="s">
        <v>1688</v>
      </c>
      <c r="F28" s="87" t="s">
        <v>1677</v>
      </c>
      <c r="G28" s="88" t="s">
        <v>121</v>
      </c>
      <c r="H28" s="89"/>
      <c r="I28" s="89"/>
      <c r="J28" s="90">
        <v>0.37461979900000003</v>
      </c>
      <c r="K28" s="91">
        <f t="shared" si="0"/>
        <v>7.5571817732844075E-6</v>
      </c>
      <c r="L28" s="91">
        <f>J28/'סכום נכסי הקרן'!$C$42</f>
        <v>2.220853960268382E-6</v>
      </c>
    </row>
    <row r="29" spans="2:12">
      <c r="B29" s="86" t="s">
        <v>1678</v>
      </c>
      <c r="C29" s="87" t="s">
        <v>1696</v>
      </c>
      <c r="D29" s="87">
        <v>12</v>
      </c>
      <c r="E29" s="87" t="s">
        <v>1688</v>
      </c>
      <c r="F29" s="87" t="s">
        <v>1677</v>
      </c>
      <c r="G29" s="88" t="s">
        <v>120</v>
      </c>
      <c r="H29" s="89"/>
      <c r="I29" s="89"/>
      <c r="J29" s="90">
        <v>8.7513737000000022E-2</v>
      </c>
      <c r="K29" s="91">
        <f t="shared" si="0"/>
        <v>1.7654091426395897E-6</v>
      </c>
      <c r="L29" s="91">
        <f>J29/'סכום נכסי הקרן'!$C$42</f>
        <v>5.1880661383392508E-7</v>
      </c>
    </row>
    <row r="30" spans="2:12">
      <c r="B30" s="86" t="s">
        <v>1680</v>
      </c>
      <c r="C30" s="87" t="s">
        <v>1697</v>
      </c>
      <c r="D30" s="87">
        <v>10</v>
      </c>
      <c r="E30" s="87" t="s">
        <v>1688</v>
      </c>
      <c r="F30" s="87" t="s">
        <v>1677</v>
      </c>
      <c r="G30" s="88" t="s">
        <v>117</v>
      </c>
      <c r="H30" s="89"/>
      <c r="I30" s="89"/>
      <c r="J30" s="90">
        <v>0.16500765600000003</v>
      </c>
      <c r="K30" s="91">
        <f t="shared" si="0"/>
        <v>3.3286891234907307E-6</v>
      </c>
      <c r="L30" s="91">
        <f>J30/'סכום נכסי הקרן'!$C$42</f>
        <v>9.7821286349631195E-7</v>
      </c>
    </row>
    <row r="31" spans="2:12">
      <c r="B31" s="86" t="s">
        <v>1680</v>
      </c>
      <c r="C31" s="87" t="s">
        <v>1698</v>
      </c>
      <c r="D31" s="87">
        <v>10</v>
      </c>
      <c r="E31" s="87" t="s">
        <v>1688</v>
      </c>
      <c r="F31" s="87" t="s">
        <v>1677</v>
      </c>
      <c r="G31" s="88" t="s">
        <v>114</v>
      </c>
      <c r="H31" s="89"/>
      <c r="I31" s="89"/>
      <c r="J31" s="90">
        <v>19.700118773000003</v>
      </c>
      <c r="K31" s="91">
        <f t="shared" si="0"/>
        <v>3.9740926379295188E-4</v>
      </c>
      <c r="L31" s="91">
        <f>J31/'סכום נכסי הקרן'!$C$42</f>
        <v>1.1678797252991572E-4</v>
      </c>
    </row>
    <row r="32" spans="2:12">
      <c r="B32" s="86" t="s">
        <v>1680</v>
      </c>
      <c r="C32" s="87" t="s">
        <v>1699</v>
      </c>
      <c r="D32" s="87">
        <v>10</v>
      </c>
      <c r="E32" s="87" t="s">
        <v>1688</v>
      </c>
      <c r="F32" s="87" t="s">
        <v>1677</v>
      </c>
      <c r="G32" s="88" t="s">
        <v>115</v>
      </c>
      <c r="H32" s="89"/>
      <c r="I32" s="89"/>
      <c r="J32" s="90">
        <v>0.21125573200000003</v>
      </c>
      <c r="K32" s="91">
        <f t="shared" si="0"/>
        <v>4.2616486678864933E-6</v>
      </c>
      <c r="L32" s="91">
        <f>J32/'סכום נכסי הקרן'!$C$42</f>
        <v>1.2523847652846452E-6</v>
      </c>
    </row>
    <row r="33" spans="2:12">
      <c r="B33" s="86" t="s">
        <v>1680</v>
      </c>
      <c r="C33" s="87" t="s">
        <v>1700</v>
      </c>
      <c r="D33" s="87">
        <v>10</v>
      </c>
      <c r="E33" s="87" t="s">
        <v>1688</v>
      </c>
      <c r="F33" s="87" t="s">
        <v>1677</v>
      </c>
      <c r="G33" s="88" t="s">
        <v>120</v>
      </c>
      <c r="H33" s="89"/>
      <c r="I33" s="89"/>
      <c r="J33" s="90">
        <v>6.430000000000001E-2</v>
      </c>
      <c r="K33" s="91">
        <f t="shared" si="0"/>
        <v>1.2971198781252549E-6</v>
      </c>
      <c r="L33" s="91">
        <f>J33/'סכום נכסי הקרן'!$C$42</f>
        <v>3.8118890145808058E-7</v>
      </c>
    </row>
    <row r="34" spans="2:12">
      <c r="B34" s="86" t="s">
        <v>1680</v>
      </c>
      <c r="C34" s="87" t="s">
        <v>1701</v>
      </c>
      <c r="D34" s="87">
        <v>10</v>
      </c>
      <c r="E34" s="87" t="s">
        <v>1688</v>
      </c>
      <c r="F34" s="87" t="s">
        <v>1677</v>
      </c>
      <c r="G34" s="88" t="s">
        <v>116</v>
      </c>
      <c r="H34" s="89"/>
      <c r="I34" s="89"/>
      <c r="J34" s="90">
        <v>0.30105526300000002</v>
      </c>
      <c r="K34" s="91">
        <f t="shared" si="0"/>
        <v>6.0731689899148758E-6</v>
      </c>
      <c r="L34" s="91">
        <f>J34/'סכום נכסי הקרן'!$C$42</f>
        <v>1.7847422236569755E-6</v>
      </c>
    </row>
    <row r="35" spans="2:12">
      <c r="B35" s="86" t="s">
        <v>1680</v>
      </c>
      <c r="C35" s="87" t="s">
        <v>1702</v>
      </c>
      <c r="D35" s="87">
        <v>10</v>
      </c>
      <c r="E35" s="87" t="s">
        <v>1688</v>
      </c>
      <c r="F35" s="87" t="s">
        <v>1677</v>
      </c>
      <c r="G35" s="88" t="s">
        <v>121</v>
      </c>
      <c r="H35" s="89"/>
      <c r="I35" s="89"/>
      <c r="J35" s="90">
        <v>37.371229939000003</v>
      </c>
      <c r="K35" s="91">
        <f t="shared" si="0"/>
        <v>7.5388748404147049E-4</v>
      </c>
      <c r="L35" s="91">
        <f>J35/'סכום נכסי הקרן'!$C$42</f>
        <v>2.2154740414595243E-4</v>
      </c>
    </row>
    <row r="36" spans="2:12">
      <c r="B36" s="86" t="s">
        <v>1680</v>
      </c>
      <c r="C36" s="87" t="s">
        <v>1703</v>
      </c>
      <c r="D36" s="87">
        <v>10</v>
      </c>
      <c r="E36" s="87" t="s">
        <v>1688</v>
      </c>
      <c r="F36" s="87" t="s">
        <v>1677</v>
      </c>
      <c r="G36" s="88" t="s">
        <v>897</v>
      </c>
      <c r="H36" s="89"/>
      <c r="I36" s="89"/>
      <c r="J36" s="90">
        <v>1.8658362750000002</v>
      </c>
      <c r="K36" s="91">
        <f t="shared" si="0"/>
        <v>3.7639398470134984E-5</v>
      </c>
      <c r="L36" s="91">
        <f>J36/'סכום נכסי הקרן'!$C$42</f>
        <v>1.1061214307432148E-5</v>
      </c>
    </row>
    <row r="37" spans="2:12">
      <c r="B37" s="86" t="s">
        <v>1680</v>
      </c>
      <c r="C37" s="87" t="s">
        <v>1704</v>
      </c>
      <c r="D37" s="87">
        <v>10</v>
      </c>
      <c r="E37" s="87" t="s">
        <v>1688</v>
      </c>
      <c r="F37" s="87" t="s">
        <v>1677</v>
      </c>
      <c r="G37" s="88" t="s">
        <v>120</v>
      </c>
      <c r="H37" s="89"/>
      <c r="I37" s="89"/>
      <c r="J37" s="90">
        <v>4.1980566000000011E-2</v>
      </c>
      <c r="K37" s="91">
        <f t="shared" si="0"/>
        <v>8.4687133209252286E-7</v>
      </c>
      <c r="L37" s="91">
        <f>J37/'סכום נכסי הקרן'!$C$42</f>
        <v>2.4887287458986705E-7</v>
      </c>
    </row>
    <row r="38" spans="2:12">
      <c r="B38" s="86" t="s">
        <v>1680</v>
      </c>
      <c r="C38" s="87" t="s">
        <v>1705</v>
      </c>
      <c r="D38" s="87">
        <v>10</v>
      </c>
      <c r="E38" s="87" t="s">
        <v>1688</v>
      </c>
      <c r="F38" s="87" t="s">
        <v>1677</v>
      </c>
      <c r="G38" s="88" t="s">
        <v>112</v>
      </c>
      <c r="H38" s="89"/>
      <c r="I38" s="89"/>
      <c r="J38" s="90">
        <v>7116.4957226770011</v>
      </c>
      <c r="K38" s="91">
        <f t="shared" si="0"/>
        <v>0.14356062308674475</v>
      </c>
      <c r="L38" s="91">
        <f>J38/'סכום נכסי הקרן'!$C$42</f>
        <v>4.2188634319725894E-2</v>
      </c>
    </row>
    <row r="39" spans="2:12">
      <c r="B39" s="86" t="s">
        <v>1683</v>
      </c>
      <c r="C39" s="87" t="s">
        <v>1706</v>
      </c>
      <c r="D39" s="87">
        <v>20</v>
      </c>
      <c r="E39" s="87" t="s">
        <v>1688</v>
      </c>
      <c r="F39" s="87" t="s">
        <v>1677</v>
      </c>
      <c r="G39" s="88" t="s">
        <v>121</v>
      </c>
      <c r="H39" s="89"/>
      <c r="I39" s="89"/>
      <c r="J39" s="90">
        <v>1.5262000000000004E-4</v>
      </c>
      <c r="K39" s="91">
        <f t="shared" si="0"/>
        <v>3.0787937138332257E-9</v>
      </c>
      <c r="L39" s="91">
        <f>J39/'סכום נכסי הקרן'!$C$42</f>
        <v>9.0477527434731365E-10</v>
      </c>
    </row>
    <row r="40" spans="2:12">
      <c r="B40" s="86" t="s">
        <v>1683</v>
      </c>
      <c r="C40" s="87" t="s">
        <v>1707</v>
      </c>
      <c r="D40" s="87">
        <v>20</v>
      </c>
      <c r="E40" s="87" t="s">
        <v>1688</v>
      </c>
      <c r="F40" s="87" t="s">
        <v>1677</v>
      </c>
      <c r="G40" s="88" t="s">
        <v>112</v>
      </c>
      <c r="H40" s="89"/>
      <c r="I40" s="89"/>
      <c r="J40" s="90">
        <v>3181.4567364690006</v>
      </c>
      <c r="K40" s="91">
        <f t="shared" si="0"/>
        <v>6.4179327749135928E-2</v>
      </c>
      <c r="L40" s="91">
        <f>J40/'סכום נכסי הקרן'!$C$42</f>
        <v>1.8860590955070426E-2</v>
      </c>
    </row>
    <row r="41" spans="2:12">
      <c r="B41" s="86" t="s">
        <v>1683</v>
      </c>
      <c r="C41" s="87" t="s">
        <v>1708</v>
      </c>
      <c r="D41" s="87">
        <v>20</v>
      </c>
      <c r="E41" s="87" t="s">
        <v>1688</v>
      </c>
      <c r="F41" s="87" t="s">
        <v>1677</v>
      </c>
      <c r="G41" s="88" t="s">
        <v>118</v>
      </c>
      <c r="H41" s="89"/>
      <c r="I41" s="89"/>
      <c r="J41" s="90">
        <v>1.4030000000000002E-6</v>
      </c>
      <c r="K41" s="91">
        <f t="shared" si="0"/>
        <v>2.8302631244319321E-11</v>
      </c>
      <c r="L41" s="91">
        <f>J41/'סכום נכסי הקרן'!$C$42</f>
        <v>8.3173876943341693E-12</v>
      </c>
    </row>
    <row r="42" spans="2:12">
      <c r="B42" s="86" t="s">
        <v>1683</v>
      </c>
      <c r="C42" s="87" t="s">
        <v>1709</v>
      </c>
      <c r="D42" s="87">
        <v>20</v>
      </c>
      <c r="E42" s="87" t="s">
        <v>1688</v>
      </c>
      <c r="F42" s="87" t="s">
        <v>1677</v>
      </c>
      <c r="G42" s="88" t="s">
        <v>114</v>
      </c>
      <c r="H42" s="89"/>
      <c r="I42" s="89"/>
      <c r="J42" s="90">
        <v>1.3307719549999999</v>
      </c>
      <c r="K42" s="91">
        <f t="shared" si="0"/>
        <v>2.6845579410297151E-5</v>
      </c>
      <c r="L42" s="91">
        <f>J42/'סכום נכסי הקרן'!$C$42</f>
        <v>7.8891990609280281E-6</v>
      </c>
    </row>
    <row r="43" spans="2:12">
      <c r="B43" s="86" t="s">
        <v>1683</v>
      </c>
      <c r="C43" s="87" t="s">
        <v>1710</v>
      </c>
      <c r="D43" s="87">
        <v>20</v>
      </c>
      <c r="E43" s="87" t="s">
        <v>1688</v>
      </c>
      <c r="F43" s="87" t="s">
        <v>1677</v>
      </c>
      <c r="G43" s="88" t="s">
        <v>120</v>
      </c>
      <c r="H43" s="89"/>
      <c r="I43" s="89"/>
      <c r="J43" s="90">
        <v>1.2776937190000004</v>
      </c>
      <c r="K43" s="91">
        <f t="shared" si="0"/>
        <v>2.5774835475438318E-5</v>
      </c>
      <c r="L43" s="91">
        <f>J43/'סכום נכסי הקרן'!$C$42</f>
        <v>7.5745360053732443E-6</v>
      </c>
    </row>
    <row r="44" spans="2:12">
      <c r="B44" s="86" t="s">
        <v>1683</v>
      </c>
      <c r="C44" s="87" t="s">
        <v>1711</v>
      </c>
      <c r="D44" s="87">
        <v>20</v>
      </c>
      <c r="E44" s="87" t="s">
        <v>1688</v>
      </c>
      <c r="F44" s="87" t="s">
        <v>1677</v>
      </c>
      <c r="G44" s="88" t="s">
        <v>116</v>
      </c>
      <c r="H44" s="89"/>
      <c r="I44" s="89"/>
      <c r="J44" s="90">
        <v>1.8491934000000005E-2</v>
      </c>
      <c r="K44" s="91">
        <f t="shared" si="0"/>
        <v>3.7303662793748458E-7</v>
      </c>
      <c r="L44" s="91">
        <f>J44/'סכום נכסי הקרן'!$C$42</f>
        <v>1.0962550555669255E-7</v>
      </c>
    </row>
    <row r="45" spans="2:12">
      <c r="B45" s="86"/>
      <c r="C45" s="87"/>
      <c r="D45" s="87"/>
      <c r="E45" s="87"/>
      <c r="F45" s="87"/>
      <c r="G45" s="88"/>
      <c r="H45" s="89"/>
      <c r="I45" s="89"/>
      <c r="J45" s="90"/>
      <c r="K45" s="91"/>
      <c r="L45" s="91"/>
    </row>
    <row r="46" spans="2:12">
      <c r="B46" s="79" t="s">
        <v>176</v>
      </c>
      <c r="C46" s="87"/>
      <c r="D46" s="87"/>
      <c r="E46" s="87"/>
      <c r="F46" s="87"/>
      <c r="G46" s="88"/>
      <c r="H46" s="89"/>
      <c r="I46" s="89"/>
      <c r="J46" s="90">
        <f>J47</f>
        <v>2069.2619439320001</v>
      </c>
      <c r="K46" s="84">
        <f t="shared" ref="K46" si="1">IFERROR(J46/$J$10,0)</f>
        <v>4.1743091765510165E-2</v>
      </c>
      <c r="L46" s="84">
        <f>J46/'סכום נכסי הקרן'!$C$42</f>
        <v>1.226718020585461E-2</v>
      </c>
    </row>
    <row r="47" spans="2:12">
      <c r="B47" s="85" t="s">
        <v>34</v>
      </c>
      <c r="C47" s="80"/>
      <c r="D47" s="80"/>
      <c r="E47" s="80"/>
      <c r="F47" s="80"/>
      <c r="G47" s="81"/>
      <c r="H47" s="82"/>
      <c r="I47" s="82"/>
      <c r="J47" s="83">
        <f>SUM(J48:J50)</f>
        <v>2069.2619439320001</v>
      </c>
      <c r="K47" s="84">
        <f t="shared" si="0"/>
        <v>4.1743091765510165E-2</v>
      </c>
      <c r="L47" s="84">
        <f>J47/'סכום נכסי הקרן'!$C$42</f>
        <v>1.226718020585461E-2</v>
      </c>
    </row>
    <row r="48" spans="2:12">
      <c r="B48" s="86" t="s">
        <v>1712</v>
      </c>
      <c r="C48" s="87" t="s">
        <v>1713</v>
      </c>
      <c r="D48" s="87">
        <v>85</v>
      </c>
      <c r="E48" s="87" t="s">
        <v>1714</v>
      </c>
      <c r="F48" s="87" t="s">
        <v>1715</v>
      </c>
      <c r="G48" s="88" t="s">
        <v>121</v>
      </c>
      <c r="H48" s="89"/>
      <c r="I48" s="89"/>
      <c r="J48" s="90">
        <v>81.398439635000017</v>
      </c>
      <c r="K48" s="91">
        <f t="shared" si="0"/>
        <v>1.6420456313987111E-3</v>
      </c>
      <c r="L48" s="91">
        <f>J48/'סכום נכסי הקרן'!$C$42</f>
        <v>4.8255337145983732E-4</v>
      </c>
    </row>
    <row r="49" spans="2:12">
      <c r="B49" s="86" t="s">
        <v>1712</v>
      </c>
      <c r="C49" s="87" t="s">
        <v>1716</v>
      </c>
      <c r="D49" s="87">
        <v>85</v>
      </c>
      <c r="E49" s="87" t="s">
        <v>1714</v>
      </c>
      <c r="F49" s="87" t="s">
        <v>1715</v>
      </c>
      <c r="G49" s="88" t="s">
        <v>114</v>
      </c>
      <c r="H49" s="89"/>
      <c r="I49" s="89"/>
      <c r="J49" s="90">
        <v>298.44998843700006</v>
      </c>
      <c r="K49" s="91">
        <f t="shared" si="0"/>
        <v>6.0206129491117448E-3</v>
      </c>
      <c r="L49" s="91">
        <f>J49/'סכום נכסי הקרן'!$C$42</f>
        <v>1.7692974064148818E-3</v>
      </c>
    </row>
    <row r="50" spans="2:12">
      <c r="B50" s="86" t="s">
        <v>1712</v>
      </c>
      <c r="C50" s="87" t="s">
        <v>1717</v>
      </c>
      <c r="D50" s="87">
        <v>85</v>
      </c>
      <c r="E50" s="87" t="s">
        <v>1714</v>
      </c>
      <c r="F50" s="87" t="s">
        <v>1715</v>
      </c>
      <c r="G50" s="88" t="s">
        <v>112</v>
      </c>
      <c r="H50" s="89"/>
      <c r="I50" s="89"/>
      <c r="J50" s="90">
        <v>1689.4135158600002</v>
      </c>
      <c r="K50" s="91">
        <f t="shared" si="0"/>
        <v>3.408043318499971E-2</v>
      </c>
      <c r="L50" s="91">
        <f>J50/'סכום נכסי הקרן'!$C$42</f>
        <v>1.0015329427979891E-2</v>
      </c>
    </row>
    <row r="51" spans="2:12">
      <c r="B51" s="93"/>
      <c r="C51" s="93"/>
      <c r="D51" s="93"/>
      <c r="E51" s="94"/>
      <c r="F51" s="94"/>
      <c r="G51" s="94"/>
      <c r="H51" s="94"/>
      <c r="I51" s="94"/>
      <c r="J51" s="94"/>
      <c r="K51" s="94"/>
      <c r="L51" s="94"/>
    </row>
    <row r="52" spans="2:12">
      <c r="B52" s="93"/>
      <c r="C52" s="93"/>
      <c r="D52" s="93"/>
      <c r="E52" s="94"/>
      <c r="F52" s="94"/>
      <c r="G52" s="94"/>
      <c r="H52" s="94"/>
      <c r="I52" s="94"/>
      <c r="J52" s="94"/>
      <c r="K52" s="94"/>
      <c r="L52" s="94"/>
    </row>
    <row r="53" spans="2:12">
      <c r="B53" s="95" t="s">
        <v>198</v>
      </c>
      <c r="C53" s="93"/>
      <c r="D53" s="93"/>
      <c r="E53" s="94"/>
      <c r="F53" s="94"/>
      <c r="G53" s="94"/>
      <c r="H53" s="94"/>
      <c r="I53" s="94"/>
      <c r="J53" s="94"/>
      <c r="K53" s="94"/>
      <c r="L53" s="94"/>
    </row>
    <row r="54" spans="2:12">
      <c r="B54" s="86"/>
      <c r="C54" s="87"/>
      <c r="D54" s="87"/>
      <c r="E54" s="87"/>
      <c r="F54" s="87"/>
      <c r="G54" s="88"/>
      <c r="H54" s="89"/>
      <c r="I54" s="89"/>
      <c r="J54" s="90"/>
      <c r="K54" s="91"/>
      <c r="L54" s="91"/>
    </row>
    <row r="55" spans="2:12">
      <c r="B55" s="86"/>
      <c r="C55" s="87"/>
      <c r="D55" s="87"/>
      <c r="E55" s="87"/>
      <c r="F55" s="87"/>
      <c r="G55" s="88"/>
      <c r="H55" s="89"/>
      <c r="I55" s="89"/>
      <c r="J55" s="90"/>
      <c r="K55" s="91"/>
      <c r="L55" s="91"/>
    </row>
    <row r="56" spans="2:12">
      <c r="B56" s="86"/>
      <c r="C56" s="87"/>
      <c r="D56" s="87"/>
      <c r="E56" s="87"/>
      <c r="F56" s="87"/>
      <c r="G56" s="88"/>
      <c r="H56" s="89"/>
      <c r="I56" s="89"/>
      <c r="J56" s="90"/>
      <c r="K56" s="91"/>
      <c r="L56" s="91"/>
    </row>
    <row r="57" spans="2:12">
      <c r="B57" s="86"/>
      <c r="C57" s="87"/>
      <c r="D57" s="87"/>
      <c r="E57" s="87"/>
      <c r="F57" s="87"/>
      <c r="G57" s="88"/>
      <c r="H57" s="89"/>
      <c r="I57" s="89"/>
      <c r="J57" s="90"/>
      <c r="K57" s="91"/>
      <c r="L57" s="91"/>
    </row>
    <row r="58" spans="2:12">
      <c r="B58" s="86"/>
      <c r="C58" s="87"/>
      <c r="D58" s="87"/>
      <c r="E58" s="87"/>
      <c r="F58" s="87"/>
      <c r="G58" s="88"/>
      <c r="H58" s="89"/>
      <c r="I58" s="89"/>
      <c r="J58" s="90"/>
      <c r="K58" s="91"/>
      <c r="L58" s="91"/>
    </row>
    <row r="59" spans="2:12">
      <c r="B59" s="86"/>
      <c r="C59" s="87"/>
      <c r="D59" s="87"/>
      <c r="E59" s="87"/>
      <c r="F59" s="87"/>
      <c r="G59" s="88"/>
      <c r="H59" s="89"/>
      <c r="I59" s="89"/>
      <c r="J59" s="90"/>
      <c r="K59" s="91"/>
      <c r="L59" s="91"/>
    </row>
    <row r="60" spans="2:12">
      <c r="B60" s="86"/>
      <c r="C60" s="87"/>
      <c r="D60" s="87"/>
      <c r="E60" s="87"/>
      <c r="F60" s="87"/>
      <c r="G60" s="88"/>
      <c r="H60" s="89"/>
      <c r="I60" s="89"/>
      <c r="J60" s="90"/>
      <c r="K60" s="91"/>
      <c r="L60" s="91"/>
    </row>
    <row r="61" spans="2:12">
      <c r="B61" s="86"/>
      <c r="C61" s="87"/>
      <c r="D61" s="87"/>
      <c r="E61" s="87"/>
      <c r="F61" s="87"/>
      <c r="G61" s="88"/>
      <c r="H61" s="89"/>
      <c r="I61" s="89"/>
      <c r="J61" s="90"/>
      <c r="K61" s="91"/>
      <c r="L61" s="91"/>
    </row>
    <row r="62" spans="2:12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</row>
    <row r="63" spans="2:12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</row>
    <row r="64" spans="2:12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</row>
    <row r="65" spans="2:12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</row>
    <row r="66" spans="2:12">
      <c r="B66" s="96"/>
      <c r="C66" s="93"/>
      <c r="D66" s="94"/>
      <c r="E66" s="94"/>
      <c r="F66" s="94"/>
      <c r="G66" s="94"/>
      <c r="H66" s="94"/>
      <c r="I66" s="94"/>
      <c r="J66" s="94"/>
      <c r="K66" s="94"/>
      <c r="L66" s="94"/>
    </row>
    <row r="67" spans="2:12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</row>
    <row r="68" spans="2:12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</row>
    <row r="69" spans="2:12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</row>
    <row r="70" spans="2:12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</row>
    <row r="71" spans="2:12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</row>
    <row r="72" spans="2:12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</row>
    <row r="73" spans="2:12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D517" s="1"/>
    </row>
    <row r="518" spans="4:5">
      <c r="E518" s="2"/>
    </row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57031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9.71093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126</v>
      </c>
      <c r="C1" s="46" t="s" vm="1">
        <v>205</v>
      </c>
    </row>
    <row r="2" spans="2:11">
      <c r="B2" s="46" t="s">
        <v>125</v>
      </c>
      <c r="C2" s="46" t="s">
        <v>206</v>
      </c>
    </row>
    <row r="3" spans="2:11">
      <c r="B3" s="46" t="s">
        <v>127</v>
      </c>
      <c r="C3" s="46" t="s">
        <v>207</v>
      </c>
    </row>
    <row r="4" spans="2:11">
      <c r="B4" s="46" t="s">
        <v>128</v>
      </c>
      <c r="C4" s="46">
        <v>2146</v>
      </c>
    </row>
    <row r="6" spans="2:11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97</v>
      </c>
      <c r="C8" s="29" t="s">
        <v>36</v>
      </c>
      <c r="D8" s="29" t="s">
        <v>51</v>
      </c>
      <c r="E8" s="29" t="s">
        <v>84</v>
      </c>
      <c r="F8" s="29" t="s">
        <v>85</v>
      </c>
      <c r="G8" s="29" t="s">
        <v>183</v>
      </c>
      <c r="H8" s="29" t="s">
        <v>182</v>
      </c>
      <c r="I8" s="29" t="s">
        <v>92</v>
      </c>
      <c r="J8" s="29" t="s">
        <v>129</v>
      </c>
      <c r="K8" s="30" t="s">
        <v>131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39</v>
      </c>
      <c r="C11" s="74"/>
      <c r="D11" s="75"/>
      <c r="E11" s="75"/>
      <c r="F11" s="116"/>
      <c r="G11" s="77"/>
      <c r="H11" s="113"/>
      <c r="I11" s="77">
        <v>-1029.2108844500003</v>
      </c>
      <c r="J11" s="78">
        <f>IFERROR(I11/$I$11,0)</f>
        <v>1</v>
      </c>
      <c r="K11" s="78">
        <f>I11/'סכום נכסי הקרן'!$C$42</f>
        <v>-6.1014582645753518E-3</v>
      </c>
    </row>
    <row r="12" spans="2:11" ht="19.5" customHeight="1">
      <c r="B12" s="79" t="s">
        <v>30</v>
      </c>
      <c r="C12" s="80"/>
      <c r="D12" s="81"/>
      <c r="E12" s="81"/>
      <c r="F12" s="99"/>
      <c r="G12" s="83"/>
      <c r="H12" s="100"/>
      <c r="I12" s="83">
        <v>-1258.1971280290006</v>
      </c>
      <c r="J12" s="84">
        <f t="shared" ref="J12:J75" si="0">IFERROR(I12/$I$11,0)</f>
        <v>1.222487195810573</v>
      </c>
      <c r="K12" s="84">
        <f>I12/'סכום נכסי הקרן'!$C$42</f>
        <v>-7.4589546042159666E-3</v>
      </c>
    </row>
    <row r="13" spans="2:11">
      <c r="B13" s="85" t="s">
        <v>171</v>
      </c>
      <c r="C13" s="80"/>
      <c r="D13" s="81"/>
      <c r="E13" s="81"/>
      <c r="F13" s="99"/>
      <c r="G13" s="83"/>
      <c r="H13" s="100"/>
      <c r="I13" s="83">
        <v>45.753463239999995</v>
      </c>
      <c r="J13" s="84">
        <f t="shared" si="0"/>
        <v>-4.4454896398078973E-2</v>
      </c>
      <c r="K13" s="84">
        <f>I13/'סכום נכסי הקרן'!$C$42</f>
        <v>2.7123969502889999E-4</v>
      </c>
    </row>
    <row r="14" spans="2:11">
      <c r="B14" s="86" t="s">
        <v>287</v>
      </c>
      <c r="C14" s="87" t="s">
        <v>1161</v>
      </c>
      <c r="D14" s="88" t="s">
        <v>681</v>
      </c>
      <c r="E14" s="88" t="s">
        <v>113</v>
      </c>
      <c r="F14" s="97">
        <v>44882</v>
      </c>
      <c r="G14" s="90">
        <v>58988.480374000006</v>
      </c>
      <c r="H14" s="98">
        <v>1.585175</v>
      </c>
      <c r="I14" s="90">
        <v>0.93507077400000016</v>
      </c>
      <c r="J14" s="91">
        <f t="shared" si="0"/>
        <v>-9.0853175780364229E-4</v>
      </c>
      <c r="K14" s="91">
        <f>I14/'סכום נכסי הקרן'!$C$42</f>
        <v>5.5433686022802048E-6</v>
      </c>
    </row>
    <row r="15" spans="2:11">
      <c r="B15" s="86" t="s">
        <v>329</v>
      </c>
      <c r="C15" s="87" t="s">
        <v>1162</v>
      </c>
      <c r="D15" s="88" t="s">
        <v>681</v>
      </c>
      <c r="E15" s="88" t="s">
        <v>113</v>
      </c>
      <c r="F15" s="97">
        <v>44917</v>
      </c>
      <c r="G15" s="90">
        <v>207720.45533500004</v>
      </c>
      <c r="H15" s="98">
        <v>4.195055</v>
      </c>
      <c r="I15" s="90">
        <v>8.713986558000002</v>
      </c>
      <c r="J15" s="91">
        <f t="shared" si="0"/>
        <v>-8.4666677059645236E-3</v>
      </c>
      <c r="K15" s="91">
        <f>I15/'סכום נכסי הקרן'!$C$42</f>
        <v>5.1659019647970467E-5</v>
      </c>
    </row>
    <row r="16" spans="2:11" s="6" customFormat="1">
      <c r="B16" s="86" t="s">
        <v>1163</v>
      </c>
      <c r="C16" s="87" t="s">
        <v>1164</v>
      </c>
      <c r="D16" s="88" t="s">
        <v>681</v>
      </c>
      <c r="E16" s="88" t="s">
        <v>113</v>
      </c>
      <c r="F16" s="97">
        <v>44952</v>
      </c>
      <c r="G16" s="90">
        <v>131115.93369900002</v>
      </c>
      <c r="H16" s="98">
        <v>-35.132581999999999</v>
      </c>
      <c r="I16" s="90">
        <v>-46.064412903000004</v>
      </c>
      <c r="J16" s="91">
        <f t="shared" si="0"/>
        <v>4.475702074178544E-2</v>
      </c>
      <c r="K16" s="91">
        <f>I16/'סכום נכסי הקרן'!$C$42</f>
        <v>-2.7308309410273719E-4</v>
      </c>
    </row>
    <row r="17" spans="2:11" s="6" customFormat="1">
      <c r="B17" s="86" t="s">
        <v>271</v>
      </c>
      <c r="C17" s="87" t="s">
        <v>1165</v>
      </c>
      <c r="D17" s="88" t="s">
        <v>681</v>
      </c>
      <c r="E17" s="88" t="s">
        <v>113</v>
      </c>
      <c r="F17" s="97">
        <v>44952</v>
      </c>
      <c r="G17" s="90">
        <v>218226.48469600003</v>
      </c>
      <c r="H17" s="98">
        <v>-6.1673660000000003</v>
      </c>
      <c r="I17" s="90">
        <v>-13.458826578000002</v>
      </c>
      <c r="J17" s="91">
        <f t="shared" si="0"/>
        <v>1.3076840501149829E-2</v>
      </c>
      <c r="K17" s="91">
        <f>I17/'סכום נכסי הקרן'!$C$42</f>
        <v>-7.9787796550274308E-5</v>
      </c>
    </row>
    <row r="18" spans="2:11" s="6" customFormat="1">
      <c r="B18" s="86" t="s">
        <v>287</v>
      </c>
      <c r="C18" s="87" t="s">
        <v>1166</v>
      </c>
      <c r="D18" s="88" t="s">
        <v>681</v>
      </c>
      <c r="E18" s="88" t="s">
        <v>113</v>
      </c>
      <c r="F18" s="97">
        <v>44965</v>
      </c>
      <c r="G18" s="90">
        <v>61325.703576000007</v>
      </c>
      <c r="H18" s="98">
        <v>2.1349860000000001</v>
      </c>
      <c r="I18" s="90">
        <v>1.3092953620000003</v>
      </c>
      <c r="J18" s="91">
        <f t="shared" si="0"/>
        <v>-1.2721351685856628E-3</v>
      </c>
      <c r="K18" s="91">
        <f>I18/'סכום נכסי הקרן'!$C$42</f>
        <v>7.7618796380239509E-6</v>
      </c>
    </row>
    <row r="19" spans="2:11">
      <c r="B19" s="86" t="s">
        <v>425</v>
      </c>
      <c r="C19" s="87" t="s">
        <v>1167</v>
      </c>
      <c r="D19" s="88" t="s">
        <v>681</v>
      </c>
      <c r="E19" s="88" t="s">
        <v>113</v>
      </c>
      <c r="F19" s="97">
        <v>44965</v>
      </c>
      <c r="G19" s="90">
        <v>52445.338710000011</v>
      </c>
      <c r="H19" s="98">
        <v>19.151985</v>
      </c>
      <c r="I19" s="90">
        <v>10.044323429000002</v>
      </c>
      <c r="J19" s="91">
        <f t="shared" si="0"/>
        <v>-9.759247187098672E-3</v>
      </c>
      <c r="K19" s="91">
        <f>I19/'סכום נכסי הקרן'!$C$42</f>
        <v>5.9545639405756945E-5</v>
      </c>
    </row>
    <row r="20" spans="2:11">
      <c r="B20" s="86" t="s">
        <v>425</v>
      </c>
      <c r="C20" s="87" t="s">
        <v>1168</v>
      </c>
      <c r="D20" s="88" t="s">
        <v>681</v>
      </c>
      <c r="E20" s="88" t="s">
        <v>113</v>
      </c>
      <c r="F20" s="97">
        <v>44952</v>
      </c>
      <c r="G20" s="90">
        <v>150994.76897900001</v>
      </c>
      <c r="H20" s="98">
        <v>31.591823000000002</v>
      </c>
      <c r="I20" s="90">
        <v>47.702000106000007</v>
      </c>
      <c r="J20" s="91">
        <f t="shared" si="0"/>
        <v>-4.6348130229395566E-2</v>
      </c>
      <c r="K20" s="91">
        <f>I20/'סכום נכסי הקרן'!$C$42</f>
        <v>2.8279118223576024E-4</v>
      </c>
    </row>
    <row r="21" spans="2:11">
      <c r="B21" s="86" t="s">
        <v>305</v>
      </c>
      <c r="C21" s="87" t="s">
        <v>1169</v>
      </c>
      <c r="D21" s="88" t="s">
        <v>681</v>
      </c>
      <c r="E21" s="88" t="s">
        <v>113</v>
      </c>
      <c r="F21" s="97">
        <v>45091</v>
      </c>
      <c r="G21" s="90">
        <v>128486.34039500002</v>
      </c>
      <c r="H21" s="98">
        <v>14.614584000000001</v>
      </c>
      <c r="I21" s="90">
        <v>18.777744567000006</v>
      </c>
      <c r="J21" s="91">
        <f t="shared" si="0"/>
        <v>-1.8244797884191283E-2</v>
      </c>
      <c r="K21" s="91">
        <f>I21/'סכום נכסי הקרן'!$C$42</f>
        <v>1.1131987283600579E-4</v>
      </c>
    </row>
    <row r="22" spans="2:11">
      <c r="B22" s="86" t="s">
        <v>329</v>
      </c>
      <c r="C22" s="87" t="s">
        <v>1170</v>
      </c>
      <c r="D22" s="88" t="s">
        <v>681</v>
      </c>
      <c r="E22" s="88" t="s">
        <v>113</v>
      </c>
      <c r="F22" s="97">
        <v>45043</v>
      </c>
      <c r="G22" s="90">
        <v>171188.73534000004</v>
      </c>
      <c r="H22" s="98">
        <v>10.394539999999999</v>
      </c>
      <c r="I22" s="90">
        <v>17.794281925000003</v>
      </c>
      <c r="J22" s="91">
        <f t="shared" si="0"/>
        <v>-1.7289247707974915E-2</v>
      </c>
      <c r="K22" s="91">
        <f>I22/'סכום נכסי הקרן'!$C$42</f>
        <v>1.0548962331611399E-4</v>
      </c>
    </row>
    <row r="23" spans="2:11">
      <c r="B23" s="92"/>
      <c r="C23" s="87"/>
      <c r="D23" s="87"/>
      <c r="E23" s="87"/>
      <c r="F23" s="87"/>
      <c r="G23" s="90"/>
      <c r="H23" s="98"/>
      <c r="I23" s="87"/>
      <c r="J23" s="91"/>
      <c r="K23" s="87"/>
    </row>
    <row r="24" spans="2:11">
      <c r="B24" s="85" t="s">
        <v>1150</v>
      </c>
      <c r="C24" s="80"/>
      <c r="D24" s="81"/>
      <c r="E24" s="81"/>
      <c r="F24" s="99"/>
      <c r="G24" s="83"/>
      <c r="H24" s="100"/>
      <c r="I24" s="83">
        <v>-1510.8728650660005</v>
      </c>
      <c r="J24" s="84">
        <f t="shared" si="0"/>
        <v>1.4679915339929537</v>
      </c>
      <c r="K24" s="84">
        <f>I24/'סכום נכסי הקרן'!$C$42</f>
        <v>-8.9568890774079542E-3</v>
      </c>
    </row>
    <row r="25" spans="2:11">
      <c r="B25" s="86" t="s">
        <v>1171</v>
      </c>
      <c r="C25" s="87" t="s">
        <v>1172</v>
      </c>
      <c r="D25" s="88" t="s">
        <v>681</v>
      </c>
      <c r="E25" s="88" t="s">
        <v>112</v>
      </c>
      <c r="F25" s="97">
        <v>44951</v>
      </c>
      <c r="G25" s="90">
        <v>178596.09775000002</v>
      </c>
      <c r="H25" s="98">
        <v>-15.460433999999999</v>
      </c>
      <c r="I25" s="90">
        <v>-27.611731358000004</v>
      </c>
      <c r="J25" s="91">
        <f t="shared" si="0"/>
        <v>2.6828059997398325E-2</v>
      </c>
      <c r="K25" s="91">
        <f>I25/'סכום נכסי הקרן'!$C$42</f>
        <v>-1.636902883936494E-4</v>
      </c>
    </row>
    <row r="26" spans="2:11">
      <c r="B26" s="86" t="s">
        <v>1171</v>
      </c>
      <c r="C26" s="87" t="s">
        <v>1173</v>
      </c>
      <c r="D26" s="88" t="s">
        <v>681</v>
      </c>
      <c r="E26" s="88" t="s">
        <v>112</v>
      </c>
      <c r="F26" s="97">
        <v>44951</v>
      </c>
      <c r="G26" s="90">
        <v>67232.40555000001</v>
      </c>
      <c r="H26" s="98">
        <v>-15.460433999999999</v>
      </c>
      <c r="I26" s="90">
        <v>-10.394421509000001</v>
      </c>
      <c r="J26" s="91">
        <f t="shared" si="0"/>
        <v>1.0099408844237663E-2</v>
      </c>
      <c r="K26" s="91">
        <f>I26/'סכום נכסי הקרן'!$C$42</f>
        <v>-6.1621121559999288E-5</v>
      </c>
    </row>
    <row r="27" spans="2:11">
      <c r="B27" s="86" t="s">
        <v>1174</v>
      </c>
      <c r="C27" s="87" t="s">
        <v>1175</v>
      </c>
      <c r="D27" s="88" t="s">
        <v>681</v>
      </c>
      <c r="E27" s="88" t="s">
        <v>112</v>
      </c>
      <c r="F27" s="97">
        <v>44951</v>
      </c>
      <c r="G27" s="90">
        <v>204109.826</v>
      </c>
      <c r="H27" s="98">
        <v>-15.460433999999999</v>
      </c>
      <c r="I27" s="90">
        <v>-31.556264418000001</v>
      </c>
      <c r="J27" s="91">
        <f t="shared" si="0"/>
        <v>3.0660640005632414E-2</v>
      </c>
      <c r="K27" s="91">
        <f>I27/'סכום נכסי הקרן'!$C$42</f>
        <v>-1.8707461535953556E-4</v>
      </c>
    </row>
    <row r="28" spans="2:11">
      <c r="B28" s="86" t="s">
        <v>1176</v>
      </c>
      <c r="C28" s="87" t="s">
        <v>1177</v>
      </c>
      <c r="D28" s="88" t="s">
        <v>681</v>
      </c>
      <c r="E28" s="88" t="s">
        <v>112</v>
      </c>
      <c r="F28" s="97">
        <v>44951</v>
      </c>
      <c r="G28" s="90">
        <v>382879.35543800006</v>
      </c>
      <c r="H28" s="98">
        <v>-15.408134</v>
      </c>
      <c r="I28" s="90">
        <v>-58.994564089000015</v>
      </c>
      <c r="J28" s="91">
        <f t="shared" si="0"/>
        <v>5.7320190624029495E-2</v>
      </c>
      <c r="K28" s="91">
        <f>I28/'סכום נכסי הקרן'!$C$42</f>
        <v>-3.4973675081001937E-4</v>
      </c>
    </row>
    <row r="29" spans="2:11">
      <c r="B29" s="86" t="s">
        <v>1178</v>
      </c>
      <c r="C29" s="87" t="s">
        <v>1179</v>
      </c>
      <c r="D29" s="88" t="s">
        <v>681</v>
      </c>
      <c r="E29" s="88" t="s">
        <v>112</v>
      </c>
      <c r="F29" s="97">
        <v>44950</v>
      </c>
      <c r="G29" s="90">
        <v>203037.80238000007</v>
      </c>
      <c r="H29" s="98">
        <v>-14.7034</v>
      </c>
      <c r="I29" s="90">
        <v>-29.853460113000004</v>
      </c>
      <c r="J29" s="91">
        <f t="shared" si="0"/>
        <v>2.9006164396476807E-2</v>
      </c>
      <c r="K29" s="91">
        <f>I29/'סכום נכסי הקרן'!$C$42</f>
        <v>-1.7697990148051474E-4</v>
      </c>
    </row>
    <row r="30" spans="2:11">
      <c r="B30" s="86" t="s">
        <v>1180</v>
      </c>
      <c r="C30" s="87" t="s">
        <v>1181</v>
      </c>
      <c r="D30" s="88" t="s">
        <v>681</v>
      </c>
      <c r="E30" s="88" t="s">
        <v>112</v>
      </c>
      <c r="F30" s="97">
        <v>44950</v>
      </c>
      <c r="G30" s="90">
        <v>308551.15902000008</v>
      </c>
      <c r="H30" s="98">
        <v>-14.572735</v>
      </c>
      <c r="I30" s="90">
        <v>-44.964341991000012</v>
      </c>
      <c r="J30" s="91">
        <f t="shared" si="0"/>
        <v>4.3688171851222202E-2</v>
      </c>
      <c r="K30" s="91">
        <f>I30/'סכום נכסי הקרן'!$C$42</f>
        <v>-2.6656155720582793E-4</v>
      </c>
    </row>
    <row r="31" spans="2:11">
      <c r="B31" s="86" t="s">
        <v>1182</v>
      </c>
      <c r="C31" s="87" t="s">
        <v>1183</v>
      </c>
      <c r="D31" s="88" t="s">
        <v>681</v>
      </c>
      <c r="E31" s="88" t="s">
        <v>112</v>
      </c>
      <c r="F31" s="97">
        <v>44950</v>
      </c>
      <c r="G31" s="90">
        <v>179998.96740000002</v>
      </c>
      <c r="H31" s="98">
        <v>-14.565866</v>
      </c>
      <c r="I31" s="90">
        <v>-26.218408190000002</v>
      </c>
      <c r="J31" s="91">
        <f t="shared" si="0"/>
        <v>2.5474281885398877E-2</v>
      </c>
      <c r="K31" s="91">
        <f>I31/'סכום נכסי הקרן'!$C$42</f>
        <v>-1.5543026774378916E-4</v>
      </c>
    </row>
    <row r="32" spans="2:11">
      <c r="B32" s="86" t="s">
        <v>1184</v>
      </c>
      <c r="C32" s="87" t="s">
        <v>1185</v>
      </c>
      <c r="D32" s="88" t="s">
        <v>681</v>
      </c>
      <c r="E32" s="88" t="s">
        <v>112</v>
      </c>
      <c r="F32" s="97">
        <v>44952</v>
      </c>
      <c r="G32" s="90">
        <v>241944.75797600002</v>
      </c>
      <c r="H32" s="98">
        <v>-14.445479000000001</v>
      </c>
      <c r="I32" s="90">
        <v>-34.950078782000006</v>
      </c>
      <c r="J32" s="91">
        <f t="shared" si="0"/>
        <v>3.3958131720183825E-2</v>
      </c>
      <c r="K32" s="91">
        <f>I32/'סכום נכסי הקרן'!$C$42</f>
        <v>-2.0719412343365399E-4</v>
      </c>
    </row>
    <row r="33" spans="2:11">
      <c r="B33" s="86" t="s">
        <v>1186</v>
      </c>
      <c r="C33" s="87" t="s">
        <v>1187</v>
      </c>
      <c r="D33" s="88" t="s">
        <v>681</v>
      </c>
      <c r="E33" s="88" t="s">
        <v>112</v>
      </c>
      <c r="F33" s="97">
        <v>44952</v>
      </c>
      <c r="G33" s="90">
        <v>489154.43950000004</v>
      </c>
      <c r="H33" s="98">
        <v>-14.418067000000001</v>
      </c>
      <c r="I33" s="90">
        <v>-70.526613524000012</v>
      </c>
      <c r="J33" s="91">
        <f t="shared" si="0"/>
        <v>6.8524939436186302E-2</v>
      </c>
      <c r="K33" s="91">
        <f>I33/'סכום נכסי הקרן'!$C$42</f>
        <v>-4.1810205805244436E-4</v>
      </c>
    </row>
    <row r="34" spans="2:11">
      <c r="B34" s="86" t="s">
        <v>1188</v>
      </c>
      <c r="C34" s="87" t="s">
        <v>1189</v>
      </c>
      <c r="D34" s="88" t="s">
        <v>681</v>
      </c>
      <c r="E34" s="88" t="s">
        <v>112</v>
      </c>
      <c r="F34" s="97">
        <v>44952</v>
      </c>
      <c r="G34" s="90">
        <v>247247.91357600002</v>
      </c>
      <c r="H34" s="98">
        <v>-14.37355</v>
      </c>
      <c r="I34" s="90">
        <v>-35.538302690000002</v>
      </c>
      <c r="J34" s="91">
        <f t="shared" si="0"/>
        <v>3.4529660759457771E-2</v>
      </c>
      <c r="K34" s="91">
        <f>I34/'סכום נכסי הקרן'!$C$42</f>
        <v>-2.1068128401377682E-4</v>
      </c>
    </row>
    <row r="35" spans="2:11">
      <c r="B35" s="86" t="s">
        <v>1190</v>
      </c>
      <c r="C35" s="87" t="s">
        <v>1191</v>
      </c>
      <c r="D35" s="88" t="s">
        <v>681</v>
      </c>
      <c r="E35" s="88" t="s">
        <v>112</v>
      </c>
      <c r="F35" s="97">
        <v>44959</v>
      </c>
      <c r="G35" s="90">
        <v>322449.12656800007</v>
      </c>
      <c r="H35" s="98">
        <v>-13.245649</v>
      </c>
      <c r="I35" s="90">
        <v>-42.710479448000008</v>
      </c>
      <c r="J35" s="91">
        <f t="shared" si="0"/>
        <v>4.1498278043205931E-2</v>
      </c>
      <c r="K35" s="91">
        <f>I35/'סכום נכסי הקרן'!$C$42</f>
        <v>-2.5320001153236466E-4</v>
      </c>
    </row>
    <row r="36" spans="2:11">
      <c r="B36" s="86" t="s">
        <v>1192</v>
      </c>
      <c r="C36" s="87" t="s">
        <v>1193</v>
      </c>
      <c r="D36" s="88" t="s">
        <v>681</v>
      </c>
      <c r="E36" s="88" t="s">
        <v>112</v>
      </c>
      <c r="F36" s="97">
        <v>44959</v>
      </c>
      <c r="G36" s="90">
        <v>260278.56852500004</v>
      </c>
      <c r="H36" s="98">
        <v>-13.141683</v>
      </c>
      <c r="I36" s="90">
        <v>-34.204984711999998</v>
      </c>
      <c r="J36" s="91">
        <f t="shared" si="0"/>
        <v>3.3234184780584389E-2</v>
      </c>
      <c r="K36" s="91">
        <f>I36/'סכום נכסי הקרן'!$C$42</f>
        <v>-2.0277699139592098E-4</v>
      </c>
    </row>
    <row r="37" spans="2:11">
      <c r="B37" s="86" t="s">
        <v>1192</v>
      </c>
      <c r="C37" s="87" t="s">
        <v>1194</v>
      </c>
      <c r="D37" s="88" t="s">
        <v>681</v>
      </c>
      <c r="E37" s="88" t="s">
        <v>112</v>
      </c>
      <c r="F37" s="97">
        <v>44959</v>
      </c>
      <c r="G37" s="90">
        <v>182899.22563599999</v>
      </c>
      <c r="H37" s="98">
        <v>-13.141683</v>
      </c>
      <c r="I37" s="90">
        <v>-24.036036667000005</v>
      </c>
      <c r="J37" s="91">
        <f t="shared" si="0"/>
        <v>2.335385005167781E-2</v>
      </c>
      <c r="K37" s="91">
        <f>I37/'סכום נכסי הקרן'!$C$42</f>
        <v>-1.4249254140746308E-4</v>
      </c>
    </row>
    <row r="38" spans="2:11">
      <c r="B38" s="86" t="s">
        <v>1195</v>
      </c>
      <c r="C38" s="87" t="s">
        <v>1196</v>
      </c>
      <c r="D38" s="88" t="s">
        <v>681</v>
      </c>
      <c r="E38" s="88" t="s">
        <v>112</v>
      </c>
      <c r="F38" s="97">
        <v>44958</v>
      </c>
      <c r="G38" s="90">
        <v>137775.65161500004</v>
      </c>
      <c r="H38" s="98">
        <v>-12.652526</v>
      </c>
      <c r="I38" s="90">
        <v>-17.432100537000004</v>
      </c>
      <c r="J38" s="91">
        <f t="shared" si="0"/>
        <v>1.6937345689183553E-2</v>
      </c>
      <c r="K38" s="91">
        <f>I38/'סכום נכסי הקרן'!$C$42</f>
        <v>-1.0334250783523868E-4</v>
      </c>
    </row>
    <row r="39" spans="2:11">
      <c r="B39" s="86" t="s">
        <v>1195</v>
      </c>
      <c r="C39" s="87" t="s">
        <v>1197</v>
      </c>
      <c r="D39" s="88" t="s">
        <v>681</v>
      </c>
      <c r="E39" s="88" t="s">
        <v>112</v>
      </c>
      <c r="F39" s="97">
        <v>44958</v>
      </c>
      <c r="G39" s="90">
        <v>376443.88362000004</v>
      </c>
      <c r="H39" s="98">
        <v>-12.652526</v>
      </c>
      <c r="I39" s="90">
        <v>-47.629661331000008</v>
      </c>
      <c r="J39" s="91">
        <f t="shared" si="0"/>
        <v>4.6277844560935449E-2</v>
      </c>
      <c r="K39" s="91">
        <f>I39/'סכום נכסי הקרן'!$C$42</f>
        <v>-2.8236233716305304E-4</v>
      </c>
    </row>
    <row r="40" spans="2:11">
      <c r="B40" s="86" t="s">
        <v>1198</v>
      </c>
      <c r="C40" s="87" t="s">
        <v>1199</v>
      </c>
      <c r="D40" s="88" t="s">
        <v>681</v>
      </c>
      <c r="E40" s="88" t="s">
        <v>112</v>
      </c>
      <c r="F40" s="97">
        <v>44958</v>
      </c>
      <c r="G40" s="90">
        <v>235381.48627500006</v>
      </c>
      <c r="H40" s="98">
        <v>-12.602724</v>
      </c>
      <c r="I40" s="90">
        <v>-29.664479310000001</v>
      </c>
      <c r="J40" s="91">
        <f t="shared" si="0"/>
        <v>2.8822547213783491E-2</v>
      </c>
      <c r="K40" s="91">
        <f>I40/'סכום נכסי הקרן'!$C$42</f>
        <v>-1.7585956890365256E-4</v>
      </c>
    </row>
    <row r="41" spans="2:11">
      <c r="B41" s="86" t="s">
        <v>1200</v>
      </c>
      <c r="C41" s="87" t="s">
        <v>1201</v>
      </c>
      <c r="D41" s="88" t="s">
        <v>681</v>
      </c>
      <c r="E41" s="88" t="s">
        <v>112</v>
      </c>
      <c r="F41" s="97">
        <v>44958</v>
      </c>
      <c r="G41" s="90">
        <v>193553.00064200003</v>
      </c>
      <c r="H41" s="98">
        <v>-12.592769000000001</v>
      </c>
      <c r="I41" s="90">
        <v>-24.373682174000006</v>
      </c>
      <c r="J41" s="91">
        <f t="shared" si="0"/>
        <v>2.3681912562579486E-2</v>
      </c>
      <c r="K41" s="91">
        <f>I41/'סכום נכסי הקרן'!$C$42</f>
        <v>-1.4449420112590144E-4</v>
      </c>
    </row>
    <row r="42" spans="2:11">
      <c r="B42" s="86" t="s">
        <v>1202</v>
      </c>
      <c r="C42" s="87" t="s">
        <v>1203</v>
      </c>
      <c r="D42" s="88" t="s">
        <v>681</v>
      </c>
      <c r="E42" s="88" t="s">
        <v>112</v>
      </c>
      <c r="F42" s="97">
        <v>44963</v>
      </c>
      <c r="G42" s="90">
        <v>235485.54528800002</v>
      </c>
      <c r="H42" s="98">
        <v>-12.527127</v>
      </c>
      <c r="I42" s="90">
        <v>-29.499573802000008</v>
      </c>
      <c r="J42" s="91">
        <f t="shared" si="0"/>
        <v>2.8662322025251683E-2</v>
      </c>
      <c r="K42" s="91">
        <f>I42/'סכום נכסי הקרן'!$C$42</f>
        <v>-1.7488196160289201E-4</v>
      </c>
    </row>
    <row r="43" spans="2:11">
      <c r="B43" s="86" t="s">
        <v>1204</v>
      </c>
      <c r="C43" s="87" t="s">
        <v>1205</v>
      </c>
      <c r="D43" s="88" t="s">
        <v>681</v>
      </c>
      <c r="E43" s="88" t="s">
        <v>112</v>
      </c>
      <c r="F43" s="97">
        <v>44963</v>
      </c>
      <c r="G43" s="90">
        <v>209474.64620000002</v>
      </c>
      <c r="H43" s="98">
        <v>-12.444314</v>
      </c>
      <c r="I43" s="90">
        <v>-26.067681885999999</v>
      </c>
      <c r="J43" s="91">
        <f t="shared" si="0"/>
        <v>2.5327833469163417E-2</v>
      </c>
      <c r="K43" s="91">
        <f>I43/'סכום נכסי הקרן'!$C$42</f>
        <v>-1.5453671884421531E-4</v>
      </c>
    </row>
    <row r="44" spans="2:11">
      <c r="B44" s="86" t="s">
        <v>1206</v>
      </c>
      <c r="C44" s="87" t="s">
        <v>1207</v>
      </c>
      <c r="D44" s="88" t="s">
        <v>681</v>
      </c>
      <c r="E44" s="88" t="s">
        <v>112</v>
      </c>
      <c r="F44" s="97">
        <v>44963</v>
      </c>
      <c r="G44" s="90">
        <v>324972.44200000004</v>
      </c>
      <c r="H44" s="98">
        <v>-12.345098</v>
      </c>
      <c r="I44" s="90">
        <v>-40.118166540000004</v>
      </c>
      <c r="J44" s="91">
        <f t="shared" si="0"/>
        <v>3.8979539709627864E-2</v>
      </c>
      <c r="K44" s="91">
        <f>I44/'סכום נכסי הקרן'!$C$42</f>
        <v>-2.3783203471065205E-4</v>
      </c>
    </row>
    <row r="45" spans="2:11">
      <c r="B45" s="86" t="s">
        <v>1208</v>
      </c>
      <c r="C45" s="87" t="s">
        <v>1209</v>
      </c>
      <c r="D45" s="88" t="s">
        <v>681</v>
      </c>
      <c r="E45" s="88" t="s">
        <v>112</v>
      </c>
      <c r="F45" s="97">
        <v>44964</v>
      </c>
      <c r="G45" s="90">
        <v>105609.87719</v>
      </c>
      <c r="H45" s="98">
        <v>-11.504263999999999</v>
      </c>
      <c r="I45" s="90">
        <v>-12.149639119000001</v>
      </c>
      <c r="J45" s="91">
        <f t="shared" si="0"/>
        <v>1.1804810173079975E-2</v>
      </c>
      <c r="K45" s="91">
        <f>I45/'סכום נכסי הקרן'!$C$42</f>
        <v>-7.2026556592281993E-5</v>
      </c>
    </row>
    <row r="46" spans="2:11">
      <c r="B46" s="86" t="s">
        <v>1208</v>
      </c>
      <c r="C46" s="87" t="s">
        <v>1210</v>
      </c>
      <c r="D46" s="88" t="s">
        <v>681</v>
      </c>
      <c r="E46" s="88" t="s">
        <v>112</v>
      </c>
      <c r="F46" s="97">
        <v>44964</v>
      </c>
      <c r="G46" s="90">
        <v>92765.824262000009</v>
      </c>
      <c r="H46" s="98">
        <v>-11.504263999999999</v>
      </c>
      <c r="I46" s="90">
        <v>-10.672025358000003</v>
      </c>
      <c r="J46" s="91">
        <f t="shared" si="0"/>
        <v>1.0369133789041711E-2</v>
      </c>
      <c r="K46" s="91">
        <f>I46/'סכום נכסי הקרן'!$C$42</f>
        <v>-6.3266837053636081E-5</v>
      </c>
    </row>
    <row r="47" spans="2:11">
      <c r="B47" s="86" t="s">
        <v>1211</v>
      </c>
      <c r="C47" s="87" t="s">
        <v>1212</v>
      </c>
      <c r="D47" s="88" t="s">
        <v>681</v>
      </c>
      <c r="E47" s="88" t="s">
        <v>112</v>
      </c>
      <c r="F47" s="97">
        <v>44964</v>
      </c>
      <c r="G47" s="90">
        <v>185011.52857300002</v>
      </c>
      <c r="H47" s="98">
        <v>-11.392704</v>
      </c>
      <c r="I47" s="90">
        <v>-21.077816709000004</v>
      </c>
      <c r="J47" s="91">
        <f t="shared" si="0"/>
        <v>2.0479589778399761E-2</v>
      </c>
      <c r="K47" s="91">
        <f>I47/'סכום נכסי הקרן'!$C$42</f>
        <v>-1.249553623085301E-4</v>
      </c>
    </row>
    <row r="48" spans="2:11">
      <c r="B48" s="86" t="s">
        <v>1213</v>
      </c>
      <c r="C48" s="87" t="s">
        <v>1214</v>
      </c>
      <c r="D48" s="88" t="s">
        <v>681</v>
      </c>
      <c r="E48" s="88" t="s">
        <v>112</v>
      </c>
      <c r="F48" s="97">
        <v>44956</v>
      </c>
      <c r="G48" s="90">
        <v>237948.27525000004</v>
      </c>
      <c r="H48" s="98">
        <v>-11.39711</v>
      </c>
      <c r="I48" s="90">
        <v>-27.119225556000004</v>
      </c>
      <c r="J48" s="91">
        <f t="shared" si="0"/>
        <v>2.6349532409475282E-2</v>
      </c>
      <c r="K48" s="91">
        <f>I48/'סכום נכסי הקרן'!$C$42</f>
        <v>-1.6077057228748904E-4</v>
      </c>
    </row>
    <row r="49" spans="2:11">
      <c r="B49" s="86" t="s">
        <v>1215</v>
      </c>
      <c r="C49" s="87" t="s">
        <v>1216</v>
      </c>
      <c r="D49" s="88" t="s">
        <v>681</v>
      </c>
      <c r="E49" s="88" t="s">
        <v>112</v>
      </c>
      <c r="F49" s="97">
        <v>44956</v>
      </c>
      <c r="G49" s="90">
        <v>105754.78900000002</v>
      </c>
      <c r="H49" s="98">
        <v>-11.39711</v>
      </c>
      <c r="I49" s="90">
        <v>-12.052989139000001</v>
      </c>
      <c r="J49" s="91">
        <f t="shared" si="0"/>
        <v>1.171090329601498E-2</v>
      </c>
      <c r="K49" s="91">
        <f>I49/'סכום נכסי הקרן'!$C$42</f>
        <v>-7.1453587701113315E-5</v>
      </c>
    </row>
    <row r="50" spans="2:11">
      <c r="B50" s="86" t="s">
        <v>1217</v>
      </c>
      <c r="C50" s="87" t="s">
        <v>1218</v>
      </c>
      <c r="D50" s="88" t="s">
        <v>681</v>
      </c>
      <c r="E50" s="88" t="s">
        <v>112</v>
      </c>
      <c r="F50" s="97">
        <v>44957</v>
      </c>
      <c r="G50" s="90">
        <v>820077.51540000027</v>
      </c>
      <c r="H50" s="98">
        <v>-11.327669999999999</v>
      </c>
      <c r="I50" s="90">
        <v>-92.895676736000013</v>
      </c>
      <c r="J50" s="91">
        <f t="shared" si="0"/>
        <v>9.0259127783751045E-2</v>
      </c>
      <c r="K50" s="91">
        <f>I50/'סכום נכסי הקרן'!$C$42</f>
        <v>-5.5071230116953058E-4</v>
      </c>
    </row>
    <row r="51" spans="2:11">
      <c r="B51" s="86" t="s">
        <v>1219</v>
      </c>
      <c r="C51" s="87" t="s">
        <v>1220</v>
      </c>
      <c r="D51" s="88" t="s">
        <v>681</v>
      </c>
      <c r="E51" s="88" t="s">
        <v>112</v>
      </c>
      <c r="F51" s="97">
        <v>44956</v>
      </c>
      <c r="G51" s="90">
        <v>243484.21471500007</v>
      </c>
      <c r="H51" s="98">
        <v>-11.283555</v>
      </c>
      <c r="I51" s="90">
        <v>-27.473675002000007</v>
      </c>
      <c r="J51" s="91">
        <f t="shared" si="0"/>
        <v>2.6693921932900714E-2</v>
      </c>
      <c r="K51" s="91">
        <f>I51/'סכום נכסי הקרן'!$C$42</f>
        <v>-1.6287185059142632E-4</v>
      </c>
    </row>
    <row r="52" spans="2:11">
      <c r="B52" s="86" t="s">
        <v>1221</v>
      </c>
      <c r="C52" s="87" t="s">
        <v>1222</v>
      </c>
      <c r="D52" s="88" t="s">
        <v>681</v>
      </c>
      <c r="E52" s="88" t="s">
        <v>112</v>
      </c>
      <c r="F52" s="97">
        <v>44956</v>
      </c>
      <c r="G52" s="90">
        <v>190558.413504</v>
      </c>
      <c r="H52" s="98">
        <v>-11.280314000000001</v>
      </c>
      <c r="I52" s="90">
        <v>-21.495587144000005</v>
      </c>
      <c r="J52" s="91">
        <f t="shared" si="0"/>
        <v>2.0885503125520313E-2</v>
      </c>
      <c r="K52" s="91">
        <f>I52/'סכום נכסי הקרן'!$C$42</f>
        <v>-1.2743202565502023E-4</v>
      </c>
    </row>
    <row r="53" spans="2:11">
      <c r="B53" s="86" t="s">
        <v>1223</v>
      </c>
      <c r="C53" s="87" t="s">
        <v>1224</v>
      </c>
      <c r="D53" s="88" t="s">
        <v>681</v>
      </c>
      <c r="E53" s="88" t="s">
        <v>112</v>
      </c>
      <c r="F53" s="97">
        <v>44972</v>
      </c>
      <c r="G53" s="90">
        <v>269088.89825000009</v>
      </c>
      <c r="H53" s="98">
        <v>-9.4003630000000005</v>
      </c>
      <c r="I53" s="90">
        <v>-25.295332817000002</v>
      </c>
      <c r="J53" s="91">
        <f t="shared" si="0"/>
        <v>2.4577405077208805E-2</v>
      </c>
      <c r="K53" s="91">
        <f>I53/'סכום נכסי הקרן'!$C$42</f>
        <v>-1.4995801133015185E-4</v>
      </c>
    </row>
    <row r="54" spans="2:11">
      <c r="B54" s="86" t="s">
        <v>1223</v>
      </c>
      <c r="C54" s="87" t="s">
        <v>1225</v>
      </c>
      <c r="D54" s="88" t="s">
        <v>681</v>
      </c>
      <c r="E54" s="88" t="s">
        <v>112</v>
      </c>
      <c r="F54" s="97">
        <v>44972</v>
      </c>
      <c r="G54" s="90">
        <v>189090.29428000003</v>
      </c>
      <c r="H54" s="98">
        <v>-9.4003630000000005</v>
      </c>
      <c r="I54" s="90">
        <v>-17.775173771000006</v>
      </c>
      <c r="J54" s="91">
        <f t="shared" si="0"/>
        <v>1.727068187828083E-2</v>
      </c>
      <c r="K54" s="91">
        <f>I54/'סכום נכסי הקרן'!$C$42</f>
        <v>-1.0537634468108832E-4</v>
      </c>
    </row>
    <row r="55" spans="2:11">
      <c r="B55" s="86" t="s">
        <v>1226</v>
      </c>
      <c r="C55" s="87" t="s">
        <v>1227</v>
      </c>
      <c r="D55" s="88" t="s">
        <v>681</v>
      </c>
      <c r="E55" s="88" t="s">
        <v>112</v>
      </c>
      <c r="F55" s="97">
        <v>44972</v>
      </c>
      <c r="G55" s="90">
        <v>53827.029340000016</v>
      </c>
      <c r="H55" s="98">
        <v>-9.3815629999999999</v>
      </c>
      <c r="I55" s="90">
        <v>-5.049816873000001</v>
      </c>
      <c r="J55" s="91">
        <f t="shared" si="0"/>
        <v>4.9064938481471372E-3</v>
      </c>
      <c r="K55" s="91">
        <f>I55/'סכום נכסי הקרן'!$C$42</f>
        <v>-2.9936767439865471E-5</v>
      </c>
    </row>
    <row r="56" spans="2:11">
      <c r="B56" s="86" t="s">
        <v>1228</v>
      </c>
      <c r="C56" s="87" t="s">
        <v>1229</v>
      </c>
      <c r="D56" s="88" t="s">
        <v>681</v>
      </c>
      <c r="E56" s="88" t="s">
        <v>112</v>
      </c>
      <c r="F56" s="97">
        <v>44973</v>
      </c>
      <c r="G56" s="90">
        <v>269936.78650000005</v>
      </c>
      <c r="H56" s="98">
        <v>-9.0248799999999996</v>
      </c>
      <c r="I56" s="90">
        <v>-24.361471242000004</v>
      </c>
      <c r="J56" s="91">
        <f t="shared" si="0"/>
        <v>2.3670048199129299E-2</v>
      </c>
      <c r="K56" s="91">
        <f>I56/'סכום נכסי הקרן'!$C$42</f>
        <v>-1.4442181120747437E-4</v>
      </c>
    </row>
    <row r="57" spans="2:11">
      <c r="B57" s="86" t="s">
        <v>1230</v>
      </c>
      <c r="C57" s="87" t="s">
        <v>1231</v>
      </c>
      <c r="D57" s="88" t="s">
        <v>681</v>
      </c>
      <c r="E57" s="88" t="s">
        <v>112</v>
      </c>
      <c r="F57" s="97">
        <v>44973</v>
      </c>
      <c r="G57" s="90">
        <v>669519.69462400011</v>
      </c>
      <c r="H57" s="98">
        <v>-9.0124289999999991</v>
      </c>
      <c r="I57" s="90">
        <v>-60.33998457700001</v>
      </c>
      <c r="J57" s="91">
        <f t="shared" si="0"/>
        <v>5.8627425621567412E-2</v>
      </c>
      <c r="K57" s="91">
        <f>I57/'סכום נכסי הקרן'!$C$42</f>
        <v>-3.5771279058948921E-4</v>
      </c>
    </row>
    <row r="58" spans="2:11">
      <c r="B58" s="86" t="s">
        <v>1232</v>
      </c>
      <c r="C58" s="87" t="s">
        <v>1233</v>
      </c>
      <c r="D58" s="88" t="s">
        <v>681</v>
      </c>
      <c r="E58" s="88" t="s">
        <v>112</v>
      </c>
      <c r="F58" s="97">
        <v>44977</v>
      </c>
      <c r="G58" s="90">
        <v>471178.74611600005</v>
      </c>
      <c r="H58" s="98">
        <v>-8.6751989999999992</v>
      </c>
      <c r="I58" s="90">
        <v>-40.875691715999999</v>
      </c>
      <c r="J58" s="91">
        <f t="shared" si="0"/>
        <v>3.9715564937737272E-2</v>
      </c>
      <c r="K58" s="91">
        <f>I58/'סכום נכסי הקרן'!$C$42</f>
        <v>-2.4232286192163612E-4</v>
      </c>
    </row>
    <row r="59" spans="2:11">
      <c r="B59" s="86" t="s">
        <v>1234</v>
      </c>
      <c r="C59" s="87" t="s">
        <v>1235</v>
      </c>
      <c r="D59" s="88" t="s">
        <v>681</v>
      </c>
      <c r="E59" s="88" t="s">
        <v>112</v>
      </c>
      <c r="F59" s="97">
        <v>44977</v>
      </c>
      <c r="G59" s="90">
        <v>447328.00051300006</v>
      </c>
      <c r="H59" s="98">
        <v>-8.63809</v>
      </c>
      <c r="I59" s="90">
        <v>-38.640595678000004</v>
      </c>
      <c r="J59" s="91">
        <f t="shared" si="0"/>
        <v>3.7543905007037637E-2</v>
      </c>
      <c r="K59" s="91">
        <f>I59/'סכום נכסי הקרן'!$C$42</f>
        <v>-2.2907256948962172E-4</v>
      </c>
    </row>
    <row r="60" spans="2:11">
      <c r="B60" s="86" t="s">
        <v>1236</v>
      </c>
      <c r="C60" s="87" t="s">
        <v>1237</v>
      </c>
      <c r="D60" s="88" t="s">
        <v>681</v>
      </c>
      <c r="E60" s="88" t="s">
        <v>112</v>
      </c>
      <c r="F60" s="97">
        <v>45013</v>
      </c>
      <c r="G60" s="90">
        <v>271092.99775000004</v>
      </c>
      <c r="H60" s="98">
        <v>-8.4818820000000006</v>
      </c>
      <c r="I60" s="90">
        <v>-22.993788954999999</v>
      </c>
      <c r="J60" s="91">
        <f t="shared" si="0"/>
        <v>2.2341183233101584E-2</v>
      </c>
      <c r="K60" s="91">
        <f>I60/'סכום נכסי הקרן'!$C$42</f>
        <v>-1.3631379707799992E-4</v>
      </c>
    </row>
    <row r="61" spans="2:11">
      <c r="B61" s="86" t="s">
        <v>1236</v>
      </c>
      <c r="C61" s="87" t="s">
        <v>1238</v>
      </c>
      <c r="D61" s="88" t="s">
        <v>681</v>
      </c>
      <c r="E61" s="88" t="s">
        <v>112</v>
      </c>
      <c r="F61" s="97">
        <v>45013</v>
      </c>
      <c r="G61" s="90">
        <v>71436.969885000013</v>
      </c>
      <c r="H61" s="98">
        <v>-8.4818820000000006</v>
      </c>
      <c r="I61" s="90">
        <v>-6.059199694000001</v>
      </c>
      <c r="J61" s="91">
        <f t="shared" si="0"/>
        <v>5.8872285413479426E-3</v>
      </c>
      <c r="K61" s="91">
        <f>I61/'סכום נכסי הקרן'!$C$42</f>
        <v>-3.5920679239051291E-5</v>
      </c>
    </row>
    <row r="62" spans="2:11">
      <c r="B62" s="86" t="s">
        <v>1239</v>
      </c>
      <c r="C62" s="87" t="s">
        <v>1240</v>
      </c>
      <c r="D62" s="88" t="s">
        <v>681</v>
      </c>
      <c r="E62" s="88" t="s">
        <v>112</v>
      </c>
      <c r="F62" s="97">
        <v>45013</v>
      </c>
      <c r="G62" s="90">
        <v>92250.241600000008</v>
      </c>
      <c r="H62" s="98">
        <v>-8.3894260000000003</v>
      </c>
      <c r="I62" s="90">
        <v>-7.7392658800000005</v>
      </c>
      <c r="J62" s="91">
        <f t="shared" si="0"/>
        <v>7.5196113808452232E-3</v>
      </c>
      <c r="K62" s="91">
        <f>I62/'סכום נכסי הקרן'!$C$42</f>
        <v>-4.5880595006052961E-5</v>
      </c>
    </row>
    <row r="63" spans="2:11">
      <c r="B63" s="86" t="s">
        <v>1241</v>
      </c>
      <c r="C63" s="87" t="s">
        <v>1242</v>
      </c>
      <c r="D63" s="88" t="s">
        <v>681</v>
      </c>
      <c r="E63" s="88" t="s">
        <v>112</v>
      </c>
      <c r="F63" s="97">
        <v>45013</v>
      </c>
      <c r="G63" s="90">
        <v>108653.02520000002</v>
      </c>
      <c r="H63" s="98">
        <v>-8.2663960000000003</v>
      </c>
      <c r="I63" s="90">
        <v>-8.9816894820000019</v>
      </c>
      <c r="J63" s="91">
        <f t="shared" si="0"/>
        <v>8.7267727321011807E-3</v>
      </c>
      <c r="K63" s="91">
        <f>I63/'סכום נכסי הקרן'!$C$42</f>
        <v>-5.3246039609349571E-5</v>
      </c>
    </row>
    <row r="64" spans="2:11">
      <c r="B64" s="86" t="s">
        <v>1243</v>
      </c>
      <c r="C64" s="87" t="s">
        <v>1244</v>
      </c>
      <c r="D64" s="88" t="s">
        <v>681</v>
      </c>
      <c r="E64" s="88" t="s">
        <v>112</v>
      </c>
      <c r="F64" s="97">
        <v>45014</v>
      </c>
      <c r="G64" s="90">
        <v>119366.29505000003</v>
      </c>
      <c r="H64" s="98">
        <v>-8.1790500000000002</v>
      </c>
      <c r="I64" s="90">
        <v>-9.7630288540000016</v>
      </c>
      <c r="J64" s="91">
        <f t="shared" si="0"/>
        <v>9.4859362658385252E-3</v>
      </c>
      <c r="K64" s="91">
        <f>I64/'סכום נכסי הקרן'!$C$42</f>
        <v>-5.7878044226435513E-5</v>
      </c>
    </row>
    <row r="65" spans="2:11">
      <c r="B65" s="86" t="s">
        <v>1243</v>
      </c>
      <c r="C65" s="87" t="s">
        <v>1245</v>
      </c>
      <c r="D65" s="88" t="s">
        <v>681</v>
      </c>
      <c r="E65" s="88" t="s">
        <v>112</v>
      </c>
      <c r="F65" s="97">
        <v>45014</v>
      </c>
      <c r="G65" s="90">
        <v>92407.486330000014</v>
      </c>
      <c r="H65" s="98">
        <v>-8.1790500000000002</v>
      </c>
      <c r="I65" s="90">
        <v>-7.5580544320000005</v>
      </c>
      <c r="J65" s="91">
        <f t="shared" si="0"/>
        <v>7.3435430446685832E-3</v>
      </c>
      <c r="K65" s="91">
        <f>I65/'סכום נכסי הקרן'!$C$42</f>
        <v>-4.4806321401157964E-5</v>
      </c>
    </row>
    <row r="66" spans="2:11">
      <c r="B66" s="86" t="s">
        <v>1246</v>
      </c>
      <c r="C66" s="87" t="s">
        <v>1247</v>
      </c>
      <c r="D66" s="88" t="s">
        <v>681</v>
      </c>
      <c r="E66" s="88" t="s">
        <v>112</v>
      </c>
      <c r="F66" s="97">
        <v>45012</v>
      </c>
      <c r="G66" s="90">
        <v>380663.28387500008</v>
      </c>
      <c r="H66" s="98">
        <v>-8.1382340000000006</v>
      </c>
      <c r="I66" s="90">
        <v>-30.979268324000007</v>
      </c>
      <c r="J66" s="91">
        <f t="shared" si="0"/>
        <v>3.0100020114492872E-2</v>
      </c>
      <c r="K66" s="91">
        <f>I66/'סכום נכסי הקרן'!$C$42</f>
        <v>-1.8365401649145683E-4</v>
      </c>
    </row>
    <row r="67" spans="2:11">
      <c r="B67" s="86" t="s">
        <v>1248</v>
      </c>
      <c r="C67" s="87" t="s">
        <v>1249</v>
      </c>
      <c r="D67" s="88" t="s">
        <v>681</v>
      </c>
      <c r="E67" s="88" t="s">
        <v>112</v>
      </c>
      <c r="F67" s="97">
        <v>45014</v>
      </c>
      <c r="G67" s="90">
        <v>462299.50620000006</v>
      </c>
      <c r="H67" s="98">
        <v>-8.1177240000000008</v>
      </c>
      <c r="I67" s="90">
        <v>-37.528197610000014</v>
      </c>
      <c r="J67" s="91">
        <f t="shared" si="0"/>
        <v>3.6463078827673585E-2</v>
      </c>
      <c r="K67" s="91">
        <f>I67/'סכום נכסי הקרן'!$C$42</f>
        <v>-2.2247795366497151E-4</v>
      </c>
    </row>
    <row r="68" spans="2:11">
      <c r="B68" s="86" t="s">
        <v>1250</v>
      </c>
      <c r="C68" s="87" t="s">
        <v>1251</v>
      </c>
      <c r="D68" s="88" t="s">
        <v>681</v>
      </c>
      <c r="E68" s="88" t="s">
        <v>112</v>
      </c>
      <c r="F68" s="97">
        <v>45012</v>
      </c>
      <c r="G68" s="90">
        <v>163257.02850000001</v>
      </c>
      <c r="H68" s="98">
        <v>-8.0616489999999992</v>
      </c>
      <c r="I68" s="90">
        <v>-13.161208157000001</v>
      </c>
      <c r="J68" s="91">
        <f t="shared" si="0"/>
        <v>1.2787669034449839E-2</v>
      </c>
      <c r="K68" s="91">
        <f>I68/'סכום נכסי הקרן'!$C$42</f>
        <v>-7.8023428914898276E-5</v>
      </c>
    </row>
    <row r="69" spans="2:11">
      <c r="B69" s="86" t="s">
        <v>1252</v>
      </c>
      <c r="C69" s="87" t="s">
        <v>1253</v>
      </c>
      <c r="D69" s="88" t="s">
        <v>681</v>
      </c>
      <c r="E69" s="88" t="s">
        <v>112</v>
      </c>
      <c r="F69" s="97">
        <v>44993</v>
      </c>
      <c r="G69" s="90">
        <v>153780.41277200004</v>
      </c>
      <c r="H69" s="98">
        <v>-7.1036210000000004</v>
      </c>
      <c r="I69" s="90">
        <v>-10.923977620000002</v>
      </c>
      <c r="J69" s="91">
        <f t="shared" si="0"/>
        <v>1.0613935185729855E-2</v>
      </c>
      <c r="K69" s="91">
        <f>I69/'סכום נכסי הקרן'!$C$42</f>
        <v>-6.4760482558638539E-5</v>
      </c>
    </row>
    <row r="70" spans="2:11">
      <c r="B70" s="86" t="s">
        <v>1254</v>
      </c>
      <c r="C70" s="87" t="s">
        <v>1255</v>
      </c>
      <c r="D70" s="88" t="s">
        <v>681</v>
      </c>
      <c r="E70" s="88" t="s">
        <v>112</v>
      </c>
      <c r="F70" s="97">
        <v>44993</v>
      </c>
      <c r="G70" s="90">
        <v>192387.38554000002</v>
      </c>
      <c r="H70" s="98">
        <v>-7.0135069999999997</v>
      </c>
      <c r="I70" s="90">
        <v>-13.49310245</v>
      </c>
      <c r="J70" s="91">
        <f t="shared" si="0"/>
        <v>1.3110143561307725E-2</v>
      </c>
      <c r="K70" s="91">
        <f>I70/'סכום נכסי הקרן'!$C$42</f>
        <v>-7.9990993781910345E-5</v>
      </c>
    </row>
    <row r="71" spans="2:11">
      <c r="B71" s="86" t="s">
        <v>1256</v>
      </c>
      <c r="C71" s="87" t="s">
        <v>1257</v>
      </c>
      <c r="D71" s="88" t="s">
        <v>681</v>
      </c>
      <c r="E71" s="88" t="s">
        <v>112</v>
      </c>
      <c r="F71" s="97">
        <v>44993</v>
      </c>
      <c r="G71" s="90">
        <v>453476.24417500006</v>
      </c>
      <c r="H71" s="98">
        <v>-7.0105060000000003</v>
      </c>
      <c r="I71" s="90">
        <v>-31.790977722000004</v>
      </c>
      <c r="J71" s="91">
        <f t="shared" si="0"/>
        <v>3.0888691717430462E-2</v>
      </c>
      <c r="K71" s="91">
        <f>I71/'סכום נכסי הקרן'!$C$42</f>
        <v>-1.884660633612363E-4</v>
      </c>
    </row>
    <row r="72" spans="2:11">
      <c r="B72" s="86" t="s">
        <v>1258</v>
      </c>
      <c r="C72" s="87" t="s">
        <v>1259</v>
      </c>
      <c r="D72" s="88" t="s">
        <v>681</v>
      </c>
      <c r="E72" s="88" t="s">
        <v>112</v>
      </c>
      <c r="F72" s="97">
        <v>44986</v>
      </c>
      <c r="G72" s="90">
        <v>280383.07806300005</v>
      </c>
      <c r="H72" s="98">
        <v>-7.0262739999999999</v>
      </c>
      <c r="I72" s="90">
        <v>-19.700484620000005</v>
      </c>
      <c r="J72" s="91">
        <f t="shared" si="0"/>
        <v>1.9141348889375319E-2</v>
      </c>
      <c r="K72" s="91">
        <f>I72/'סכום נכסי הקרן'!$C$42</f>
        <v>-1.1679014137619927E-4</v>
      </c>
    </row>
    <row r="73" spans="2:11">
      <c r="B73" s="86" t="s">
        <v>1260</v>
      </c>
      <c r="C73" s="87" t="s">
        <v>1261</v>
      </c>
      <c r="D73" s="88" t="s">
        <v>681</v>
      </c>
      <c r="E73" s="88" t="s">
        <v>112</v>
      </c>
      <c r="F73" s="97">
        <v>44986</v>
      </c>
      <c r="G73" s="90">
        <v>252965.45528800003</v>
      </c>
      <c r="H73" s="98">
        <v>-6.9962720000000003</v>
      </c>
      <c r="I73" s="90">
        <v>-17.698150269999999</v>
      </c>
      <c r="J73" s="91">
        <f t="shared" si="0"/>
        <v>1.7195844444899851E-2</v>
      </c>
      <c r="K73" s="91">
        <f>I73/'סכום נכסי הקרן'!$C$42</f>
        <v>-1.0491972720468634E-4</v>
      </c>
    </row>
    <row r="74" spans="2:11">
      <c r="B74" s="86" t="s">
        <v>1262</v>
      </c>
      <c r="C74" s="87" t="s">
        <v>1263</v>
      </c>
      <c r="D74" s="88" t="s">
        <v>681</v>
      </c>
      <c r="E74" s="88" t="s">
        <v>112</v>
      </c>
      <c r="F74" s="97">
        <v>44993</v>
      </c>
      <c r="G74" s="90">
        <v>330213.93300000008</v>
      </c>
      <c r="H74" s="98">
        <v>-6.8816129999999998</v>
      </c>
      <c r="I74" s="90">
        <v>-22.724046412000003</v>
      </c>
      <c r="J74" s="91">
        <f t="shared" si="0"/>
        <v>2.207909647607691E-2</v>
      </c>
      <c r="K74" s="91">
        <f>I74/'סכום נכסי הקרן'!$C$42</f>
        <v>-1.3471468566831599E-4</v>
      </c>
    </row>
    <row r="75" spans="2:11">
      <c r="B75" s="86" t="s">
        <v>1262</v>
      </c>
      <c r="C75" s="87" t="s">
        <v>1264</v>
      </c>
      <c r="D75" s="88" t="s">
        <v>681</v>
      </c>
      <c r="E75" s="88" t="s">
        <v>112</v>
      </c>
      <c r="F75" s="97">
        <v>44993</v>
      </c>
      <c r="G75" s="90">
        <v>48342.333900000005</v>
      </c>
      <c r="H75" s="98">
        <v>-6.8816129999999998</v>
      </c>
      <c r="I75" s="90">
        <v>-3.3267325490000008</v>
      </c>
      <c r="J75" s="91">
        <f t="shared" si="0"/>
        <v>3.2323138039662032E-3</v>
      </c>
      <c r="K75" s="91">
        <f>I75/'סכום נכסי הקרן'!$C$42</f>
        <v>-1.9721827772910583E-5</v>
      </c>
    </row>
    <row r="76" spans="2:11">
      <c r="B76" s="86" t="s">
        <v>1265</v>
      </c>
      <c r="C76" s="87" t="s">
        <v>1266</v>
      </c>
      <c r="D76" s="88" t="s">
        <v>681</v>
      </c>
      <c r="E76" s="88" t="s">
        <v>112</v>
      </c>
      <c r="F76" s="97">
        <v>44980</v>
      </c>
      <c r="G76" s="90">
        <v>217644.09326600004</v>
      </c>
      <c r="H76" s="98">
        <v>-6.8717079999999999</v>
      </c>
      <c r="I76" s="90">
        <v>-14.955866895000002</v>
      </c>
      <c r="J76" s="91">
        <f t="shared" ref="J76:J139" si="1">IFERROR(I76/$I$11,0)</f>
        <v>1.4531392080051954E-2</v>
      </c>
      <c r="K76" s="91">
        <f>I76/'סכום נכסי הקרן'!$C$42</f>
        <v>-8.8662682302617806E-5</v>
      </c>
    </row>
    <row r="77" spans="2:11">
      <c r="B77" s="86" t="s">
        <v>1265</v>
      </c>
      <c r="C77" s="87" t="s">
        <v>1267</v>
      </c>
      <c r="D77" s="88" t="s">
        <v>681</v>
      </c>
      <c r="E77" s="88" t="s">
        <v>112</v>
      </c>
      <c r="F77" s="97">
        <v>44980</v>
      </c>
      <c r="G77" s="90">
        <v>220247.45181999999</v>
      </c>
      <c r="H77" s="98">
        <v>-6.8717079999999999</v>
      </c>
      <c r="I77" s="90">
        <v>-15.134762097000003</v>
      </c>
      <c r="J77" s="91">
        <f t="shared" si="1"/>
        <v>1.4705209909520013E-2</v>
      </c>
      <c r="K77" s="91">
        <f>I77/'סכום נכסי הקרן'!$C$42</f>
        <v>-8.9723224534756247E-5</v>
      </c>
    </row>
    <row r="78" spans="2:11">
      <c r="B78" s="86" t="s">
        <v>1268</v>
      </c>
      <c r="C78" s="87" t="s">
        <v>1269</v>
      </c>
      <c r="D78" s="88" t="s">
        <v>681</v>
      </c>
      <c r="E78" s="88" t="s">
        <v>112</v>
      </c>
      <c r="F78" s="97">
        <v>44998</v>
      </c>
      <c r="G78" s="90">
        <v>165199.46340000004</v>
      </c>
      <c r="H78" s="98">
        <v>-6.6408940000000003</v>
      </c>
      <c r="I78" s="90">
        <v>-10.970721222</v>
      </c>
      <c r="J78" s="91">
        <f t="shared" si="1"/>
        <v>1.0659352118941727E-2</v>
      </c>
      <c r="K78" s="91">
        <f>I78/'סכום נכסי הקרן'!$C$42</f>
        <v>-6.5037592081135782E-5</v>
      </c>
    </row>
    <row r="79" spans="2:11">
      <c r="B79" s="86" t="s">
        <v>1270</v>
      </c>
      <c r="C79" s="87" t="s">
        <v>1271</v>
      </c>
      <c r="D79" s="88" t="s">
        <v>681</v>
      </c>
      <c r="E79" s="88" t="s">
        <v>112</v>
      </c>
      <c r="F79" s="97">
        <v>44998</v>
      </c>
      <c r="G79" s="90">
        <v>276581.14714999998</v>
      </c>
      <c r="H79" s="98">
        <v>-6.1594319999999998</v>
      </c>
      <c r="I79" s="90">
        <v>-17.035827219000002</v>
      </c>
      <c r="J79" s="91">
        <f t="shared" si="1"/>
        <v>1.6552319331624415E-2</v>
      </c>
      <c r="K79" s="91">
        <f>I79/'סכום נכסי הקרן'!$C$42</f>
        <v>-1.0099328558383014E-4</v>
      </c>
    </row>
    <row r="80" spans="2:11">
      <c r="B80" s="86" t="s">
        <v>1270</v>
      </c>
      <c r="C80" s="87" t="s">
        <v>1272</v>
      </c>
      <c r="D80" s="88" t="s">
        <v>681</v>
      </c>
      <c r="E80" s="88" t="s">
        <v>112</v>
      </c>
      <c r="F80" s="97">
        <v>44998</v>
      </c>
      <c r="G80" s="90">
        <v>242943.92507000003</v>
      </c>
      <c r="H80" s="98">
        <v>-6.1594319999999998</v>
      </c>
      <c r="I80" s="90">
        <v>-14.963965455000004</v>
      </c>
      <c r="J80" s="91">
        <f t="shared" si="1"/>
        <v>1.4539260788129532E-2</v>
      </c>
      <c r="K80" s="91">
        <f>I80/'סכום נכסי הקרן'!$C$42</f>
        <v>-8.8710692896549269E-5</v>
      </c>
    </row>
    <row r="81" spans="2:11">
      <c r="B81" s="86" t="s">
        <v>1273</v>
      </c>
      <c r="C81" s="87" t="s">
        <v>1274</v>
      </c>
      <c r="D81" s="88" t="s">
        <v>681</v>
      </c>
      <c r="E81" s="88" t="s">
        <v>112</v>
      </c>
      <c r="F81" s="97">
        <v>44987</v>
      </c>
      <c r="G81" s="90">
        <v>170383.02977500003</v>
      </c>
      <c r="H81" s="98">
        <v>-6.2355119999999999</v>
      </c>
      <c r="I81" s="90">
        <v>-10.624254777000003</v>
      </c>
      <c r="J81" s="91">
        <f t="shared" si="1"/>
        <v>1.0322719024369331E-2</v>
      </c>
      <c r="K81" s="91">
        <f>I81/'סכום נכסי הקרן'!$C$42</f>
        <v>-6.2983639304127462E-5</v>
      </c>
    </row>
    <row r="82" spans="2:11">
      <c r="B82" s="86" t="s">
        <v>1275</v>
      </c>
      <c r="C82" s="87" t="s">
        <v>1276</v>
      </c>
      <c r="D82" s="88" t="s">
        <v>681</v>
      </c>
      <c r="E82" s="88" t="s">
        <v>112</v>
      </c>
      <c r="F82" s="97">
        <v>44987</v>
      </c>
      <c r="G82" s="90">
        <v>244327.47812000007</v>
      </c>
      <c r="H82" s="98">
        <v>-5.957471</v>
      </c>
      <c r="I82" s="90">
        <v>-14.555738286000002</v>
      </c>
      <c r="J82" s="91">
        <f t="shared" si="1"/>
        <v>1.4142619851691948E-2</v>
      </c>
      <c r="K82" s="91">
        <f>I82/'סכום נכסי הקרן'!$C$42</f>
        <v>-8.629060477685326E-5</v>
      </c>
    </row>
    <row r="83" spans="2:11">
      <c r="B83" s="86" t="s">
        <v>1277</v>
      </c>
      <c r="C83" s="87" t="s">
        <v>1278</v>
      </c>
      <c r="D83" s="88" t="s">
        <v>681</v>
      </c>
      <c r="E83" s="88" t="s">
        <v>112</v>
      </c>
      <c r="F83" s="97">
        <v>44987</v>
      </c>
      <c r="G83" s="90">
        <v>333173.83380000008</v>
      </c>
      <c r="H83" s="98">
        <v>-5.957471</v>
      </c>
      <c r="I83" s="90">
        <v>-19.848734027000003</v>
      </c>
      <c r="J83" s="91">
        <f t="shared" si="1"/>
        <v>1.928539070747096E-2</v>
      </c>
      <c r="K83" s="91">
        <f>I83/'סכום נכסי הקרן'!$C$42</f>
        <v>-1.1766900651766336E-4</v>
      </c>
    </row>
    <row r="84" spans="2:11">
      <c r="B84" s="86" t="s">
        <v>1279</v>
      </c>
      <c r="C84" s="87" t="s">
        <v>1280</v>
      </c>
      <c r="D84" s="88" t="s">
        <v>681</v>
      </c>
      <c r="E84" s="88" t="s">
        <v>112</v>
      </c>
      <c r="F84" s="97">
        <v>44987</v>
      </c>
      <c r="G84" s="90">
        <v>277721.94225000008</v>
      </c>
      <c r="H84" s="98">
        <v>-5.9280629999999999</v>
      </c>
      <c r="I84" s="90">
        <v>-16.463530939000005</v>
      </c>
      <c r="J84" s="91">
        <f t="shared" si="1"/>
        <v>1.5996265865180728E-2</v>
      </c>
      <c r="K84" s="91">
        <f>I84/'סכום נכסי הקרן'!$C$42</f>
        <v>-9.7600548565451528E-5</v>
      </c>
    </row>
    <row r="85" spans="2:11">
      <c r="B85" s="86" t="s">
        <v>1281</v>
      </c>
      <c r="C85" s="87" t="s">
        <v>1282</v>
      </c>
      <c r="D85" s="88" t="s">
        <v>681</v>
      </c>
      <c r="E85" s="88" t="s">
        <v>112</v>
      </c>
      <c r="F85" s="97">
        <v>44987</v>
      </c>
      <c r="G85" s="90">
        <v>377806.67128000007</v>
      </c>
      <c r="H85" s="98">
        <v>-5.8986710000000002</v>
      </c>
      <c r="I85" s="90">
        <v>-22.285572257000002</v>
      </c>
      <c r="J85" s="91">
        <f t="shared" si="1"/>
        <v>2.1653067018339182E-2</v>
      </c>
      <c r="K85" s="91">
        <f>I85/'סכום נכסי הקרן'!$C$42</f>
        <v>-1.3211528471244956E-4</v>
      </c>
    </row>
    <row r="86" spans="2:11">
      <c r="B86" s="86" t="s">
        <v>1283</v>
      </c>
      <c r="C86" s="87" t="s">
        <v>1284</v>
      </c>
      <c r="D86" s="88" t="s">
        <v>681</v>
      </c>
      <c r="E86" s="88" t="s">
        <v>112</v>
      </c>
      <c r="F86" s="97">
        <v>45007</v>
      </c>
      <c r="G86" s="90">
        <v>322872.76237000007</v>
      </c>
      <c r="H86" s="98">
        <v>-5.4958879999999999</v>
      </c>
      <c r="I86" s="90">
        <v>-17.744724000000001</v>
      </c>
      <c r="J86" s="91">
        <f t="shared" si="1"/>
        <v>1.7241096327389308E-2</v>
      </c>
      <c r="K86" s="91">
        <f>I86/'סכום נכסי הקרן'!$C$42</f>
        <v>-1.0519582967708922E-4</v>
      </c>
    </row>
    <row r="87" spans="2:11">
      <c r="B87" s="86" t="s">
        <v>1285</v>
      </c>
      <c r="C87" s="87" t="s">
        <v>1286</v>
      </c>
      <c r="D87" s="88" t="s">
        <v>681</v>
      </c>
      <c r="E87" s="88" t="s">
        <v>112</v>
      </c>
      <c r="F87" s="97">
        <v>45007</v>
      </c>
      <c r="G87" s="90">
        <v>417623.50349999999</v>
      </c>
      <c r="H87" s="98">
        <v>-5.4666810000000003</v>
      </c>
      <c r="I87" s="90">
        <v>-22.830142669000008</v>
      </c>
      <c r="J87" s="91">
        <f t="shared" si="1"/>
        <v>2.2182181527549819E-2</v>
      </c>
      <c r="K87" s="91">
        <f>I87/'סכום נכסי הקרן'!$C$42</f>
        <v>-1.3534365480757953E-4</v>
      </c>
    </row>
    <row r="88" spans="2:11">
      <c r="B88" s="86" t="s">
        <v>1287</v>
      </c>
      <c r="C88" s="87" t="s">
        <v>1288</v>
      </c>
      <c r="D88" s="88" t="s">
        <v>681</v>
      </c>
      <c r="E88" s="88" t="s">
        <v>112</v>
      </c>
      <c r="F88" s="97">
        <v>44985</v>
      </c>
      <c r="G88" s="90">
        <v>167072.52562500004</v>
      </c>
      <c r="H88" s="98">
        <v>-5.659624</v>
      </c>
      <c r="I88" s="90">
        <v>-9.4556759710000016</v>
      </c>
      <c r="J88" s="91">
        <f t="shared" si="1"/>
        <v>9.1873066189472122E-3</v>
      </c>
      <c r="K88" s="91">
        <f>I88/'סכום נכסי הקרן'!$C$42</f>
        <v>-5.605596789936329E-5</v>
      </c>
    </row>
    <row r="89" spans="2:11">
      <c r="B89" s="86" t="s">
        <v>1289</v>
      </c>
      <c r="C89" s="87" t="s">
        <v>1290</v>
      </c>
      <c r="D89" s="88" t="s">
        <v>681</v>
      </c>
      <c r="E89" s="88" t="s">
        <v>112</v>
      </c>
      <c r="F89" s="97">
        <v>44985</v>
      </c>
      <c r="G89" s="90">
        <v>73384.926261000015</v>
      </c>
      <c r="H89" s="98">
        <v>-5.6478609999999998</v>
      </c>
      <c r="I89" s="90">
        <v>-4.1446787450000011</v>
      </c>
      <c r="J89" s="91">
        <f t="shared" si="1"/>
        <v>4.02704519318689E-3</v>
      </c>
      <c r="K89" s="91">
        <f>I89/'סכום נכסי הקרן'!$C$42</f>
        <v>-2.457084817578859E-5</v>
      </c>
    </row>
    <row r="90" spans="2:11">
      <c r="B90" s="86" t="s">
        <v>1291</v>
      </c>
      <c r="C90" s="87" t="s">
        <v>1292</v>
      </c>
      <c r="D90" s="88" t="s">
        <v>681</v>
      </c>
      <c r="E90" s="88" t="s">
        <v>112</v>
      </c>
      <c r="F90" s="97">
        <v>44985</v>
      </c>
      <c r="G90" s="90">
        <v>167095.64985000002</v>
      </c>
      <c r="H90" s="98">
        <v>-5.6450009999999997</v>
      </c>
      <c r="I90" s="90">
        <v>-9.4325517460000015</v>
      </c>
      <c r="J90" s="91">
        <f t="shared" si="1"/>
        <v>9.1648387016822694E-3</v>
      </c>
      <c r="K90" s="91">
        <f>I90/'סכום נכסי הקרן'!$C$42</f>
        <v>-5.5918880839879316E-5</v>
      </c>
    </row>
    <row r="91" spans="2:11">
      <c r="B91" s="86" t="s">
        <v>1293</v>
      </c>
      <c r="C91" s="87" t="s">
        <v>1294</v>
      </c>
      <c r="D91" s="88" t="s">
        <v>681</v>
      </c>
      <c r="E91" s="88" t="s">
        <v>112</v>
      </c>
      <c r="F91" s="97">
        <v>44985</v>
      </c>
      <c r="G91" s="90">
        <v>635244.66000600008</v>
      </c>
      <c r="H91" s="98">
        <v>-5.5982380000000003</v>
      </c>
      <c r="I91" s="90">
        <v>-35.562506061000008</v>
      </c>
      <c r="J91" s="91">
        <f t="shared" si="1"/>
        <v>3.4553177194588496E-2</v>
      </c>
      <c r="K91" s="91">
        <f>I91/'סכום נכסי הקרן'!$C$42</f>
        <v>-2.1082476856125853E-4</v>
      </c>
    </row>
    <row r="92" spans="2:11">
      <c r="B92" s="86" t="s">
        <v>1293</v>
      </c>
      <c r="C92" s="87" t="s">
        <v>1295</v>
      </c>
      <c r="D92" s="88" t="s">
        <v>681</v>
      </c>
      <c r="E92" s="88" t="s">
        <v>112</v>
      </c>
      <c r="F92" s="97">
        <v>44985</v>
      </c>
      <c r="G92" s="90">
        <v>4894.6274540000013</v>
      </c>
      <c r="H92" s="98">
        <v>-5.5982380000000003</v>
      </c>
      <c r="I92" s="90">
        <v>-0.27401288000000007</v>
      </c>
      <c r="J92" s="91">
        <f t="shared" si="1"/>
        <v>2.6623589406210926E-4</v>
      </c>
      <c r="K92" s="91">
        <f>I92/'סכום נכסי הקרן'!$C$42</f>
        <v>-1.6244271961518644E-6</v>
      </c>
    </row>
    <row r="93" spans="2:11">
      <c r="B93" s="86" t="s">
        <v>1296</v>
      </c>
      <c r="C93" s="87" t="s">
        <v>1297</v>
      </c>
      <c r="D93" s="88" t="s">
        <v>681</v>
      </c>
      <c r="E93" s="88" t="s">
        <v>112</v>
      </c>
      <c r="F93" s="97">
        <v>44991</v>
      </c>
      <c r="G93" s="90">
        <v>195801.34769200004</v>
      </c>
      <c r="H93" s="98">
        <v>-5.5591160000000004</v>
      </c>
      <c r="I93" s="90">
        <v>-10.884824899000002</v>
      </c>
      <c r="J93" s="91">
        <f t="shared" si="1"/>
        <v>1.05758936904527E-2</v>
      </c>
      <c r="K93" s="91">
        <f>I93/'סכום נכסי הקרן'!$C$42</f>
        <v>-6.4528373962882948E-5</v>
      </c>
    </row>
    <row r="94" spans="2:11">
      <c r="B94" s="86" t="s">
        <v>1298</v>
      </c>
      <c r="C94" s="87" t="s">
        <v>1299</v>
      </c>
      <c r="D94" s="88" t="s">
        <v>681</v>
      </c>
      <c r="E94" s="88" t="s">
        <v>112</v>
      </c>
      <c r="F94" s="97">
        <v>45007</v>
      </c>
      <c r="G94" s="90">
        <v>223040.85820000002</v>
      </c>
      <c r="H94" s="98">
        <v>-5.4826600000000001</v>
      </c>
      <c r="I94" s="90">
        <v>-12.228571164000002</v>
      </c>
      <c r="J94" s="91">
        <f t="shared" si="1"/>
        <v>1.1881501982496837E-2</v>
      </c>
      <c r="K94" s="91">
        <f>I94/'סכום נכסי הקרן'!$C$42</f>
        <v>-7.2494488466673753E-5</v>
      </c>
    </row>
    <row r="95" spans="2:11">
      <c r="B95" s="86" t="s">
        <v>1300</v>
      </c>
      <c r="C95" s="87" t="s">
        <v>1301</v>
      </c>
      <c r="D95" s="88" t="s">
        <v>681</v>
      </c>
      <c r="E95" s="88" t="s">
        <v>112</v>
      </c>
      <c r="F95" s="97">
        <v>44984</v>
      </c>
      <c r="G95" s="90">
        <v>167650.63125000003</v>
      </c>
      <c r="H95" s="98">
        <v>-5.29528</v>
      </c>
      <c r="I95" s="90">
        <v>-8.8775703460000006</v>
      </c>
      <c r="J95" s="91">
        <f t="shared" si="1"/>
        <v>8.6256086873236701E-3</v>
      </c>
      <c r="K95" s="91">
        <f>I95/'סכום נכסי הקרן'!$C$42</f>
        <v>-5.2628791412263955E-5</v>
      </c>
    </row>
    <row r="96" spans="2:11">
      <c r="B96" s="86" t="s">
        <v>1302</v>
      </c>
      <c r="C96" s="87" t="s">
        <v>1303</v>
      </c>
      <c r="D96" s="88" t="s">
        <v>681</v>
      </c>
      <c r="E96" s="88" t="s">
        <v>112</v>
      </c>
      <c r="F96" s="97">
        <v>45005</v>
      </c>
      <c r="G96" s="90">
        <v>252308.41897500004</v>
      </c>
      <c r="H96" s="98">
        <v>-4.907635</v>
      </c>
      <c r="I96" s="90">
        <v>-12.382377322000002</v>
      </c>
      <c r="J96" s="91">
        <f t="shared" si="1"/>
        <v>1.2030942840851334E-2</v>
      </c>
      <c r="K96" s="91">
        <f>I96/'סכום נכסי הקרן'!$C$42</f>
        <v>-7.3406295626946027E-5</v>
      </c>
    </row>
    <row r="97" spans="2:11">
      <c r="B97" s="86" t="s">
        <v>1304</v>
      </c>
      <c r="C97" s="87" t="s">
        <v>1305</v>
      </c>
      <c r="D97" s="88" t="s">
        <v>681</v>
      </c>
      <c r="E97" s="88" t="s">
        <v>112</v>
      </c>
      <c r="F97" s="97">
        <v>45090</v>
      </c>
      <c r="G97" s="90">
        <v>463478.84167500003</v>
      </c>
      <c r="H97" s="98">
        <v>-7.7926339999999996</v>
      </c>
      <c r="I97" s="90">
        <v>-36.117210109000006</v>
      </c>
      <c r="J97" s="91">
        <f t="shared" si="1"/>
        <v>3.5092137728703357E-2</v>
      </c>
      <c r="K97" s="91">
        <f>I97/'סכום נכסי הקרן'!$C$42</f>
        <v>-2.1411321376641358E-4</v>
      </c>
    </row>
    <row r="98" spans="2:11">
      <c r="B98" s="86" t="s">
        <v>1306</v>
      </c>
      <c r="C98" s="87" t="s">
        <v>1307</v>
      </c>
      <c r="D98" s="88" t="s">
        <v>681</v>
      </c>
      <c r="E98" s="88" t="s">
        <v>112</v>
      </c>
      <c r="F98" s="97">
        <v>45090</v>
      </c>
      <c r="G98" s="90">
        <v>191114.01155000002</v>
      </c>
      <c r="H98" s="98">
        <v>-7.6404709999999998</v>
      </c>
      <c r="I98" s="90">
        <v>-14.602009768000004</v>
      </c>
      <c r="J98" s="91">
        <f t="shared" si="1"/>
        <v>1.4187578064531612E-2</v>
      </c>
      <c r="K98" s="91">
        <f>I98/'סכום נכסי הקרן'!$C$42</f>
        <v>-8.6564915436144376E-5</v>
      </c>
    </row>
    <row r="99" spans="2:11">
      <c r="B99" s="86" t="s">
        <v>1308</v>
      </c>
      <c r="C99" s="87" t="s">
        <v>1309</v>
      </c>
      <c r="D99" s="88" t="s">
        <v>681</v>
      </c>
      <c r="E99" s="88" t="s">
        <v>112</v>
      </c>
      <c r="F99" s="97">
        <v>45090</v>
      </c>
      <c r="G99" s="90">
        <v>96061.769380000012</v>
      </c>
      <c r="H99" s="98">
        <v>-7.4887360000000003</v>
      </c>
      <c r="I99" s="90">
        <v>-7.1938123350000005</v>
      </c>
      <c r="J99" s="91">
        <f t="shared" si="1"/>
        <v>6.9896388035619152E-3</v>
      </c>
      <c r="K99" s="91">
        <f>I99/'סכום נכסי הקרן'!$C$42</f>
        <v>-4.2646989444389415E-5</v>
      </c>
    </row>
    <row r="100" spans="2:11">
      <c r="B100" s="86" t="s">
        <v>1310</v>
      </c>
      <c r="C100" s="87" t="s">
        <v>1311</v>
      </c>
      <c r="D100" s="88" t="s">
        <v>681</v>
      </c>
      <c r="E100" s="88" t="s">
        <v>112</v>
      </c>
      <c r="F100" s="97">
        <v>45019</v>
      </c>
      <c r="G100" s="90">
        <v>465837.51262500003</v>
      </c>
      <c r="H100" s="98">
        <v>-7.2914320000000004</v>
      </c>
      <c r="I100" s="90">
        <v>-33.966224468000007</v>
      </c>
      <c r="J100" s="91">
        <f t="shared" si="1"/>
        <v>3.3002200988334091E-2</v>
      </c>
      <c r="K100" s="91">
        <f>I100/'סכום נכסי הקרן'!$C$42</f>
        <v>-2.0136155196944788E-4</v>
      </c>
    </row>
    <row r="101" spans="2:11">
      <c r="B101" s="86" t="s">
        <v>1310</v>
      </c>
      <c r="C101" s="87" t="s">
        <v>1312</v>
      </c>
      <c r="D101" s="88" t="s">
        <v>681</v>
      </c>
      <c r="E101" s="88" t="s">
        <v>112</v>
      </c>
      <c r="F101" s="97">
        <v>45019</v>
      </c>
      <c r="G101" s="90">
        <v>168487.25197500002</v>
      </c>
      <c r="H101" s="98">
        <v>-7.2914320000000004</v>
      </c>
      <c r="I101" s="90">
        <v>-12.285133046</v>
      </c>
      <c r="J101" s="91">
        <f t="shared" si="1"/>
        <v>1.1936458534992126E-2</v>
      </c>
      <c r="K101" s="91">
        <f>I101/'סכום נכסי הקרן'!$C$42</f>
        <v>-7.2829803578088691E-5</v>
      </c>
    </row>
    <row r="102" spans="2:11">
      <c r="B102" s="86" t="s">
        <v>1313</v>
      </c>
      <c r="C102" s="87" t="s">
        <v>1314</v>
      </c>
      <c r="D102" s="88" t="s">
        <v>681</v>
      </c>
      <c r="E102" s="88" t="s">
        <v>112</v>
      </c>
      <c r="F102" s="97">
        <v>45019</v>
      </c>
      <c r="G102" s="90">
        <v>72245.383704000007</v>
      </c>
      <c r="H102" s="98">
        <v>-7.2371350000000003</v>
      </c>
      <c r="I102" s="90">
        <v>-5.2284955910000006</v>
      </c>
      <c r="J102" s="91">
        <f t="shared" si="1"/>
        <v>5.0801013378264596E-3</v>
      </c>
      <c r="K102" s="91">
        <f>I102/'סכום נכסי הקרן'!$C$42</f>
        <v>-3.0996026292561552E-5</v>
      </c>
    </row>
    <row r="103" spans="2:11">
      <c r="B103" s="86" t="s">
        <v>1313</v>
      </c>
      <c r="C103" s="87" t="s">
        <v>1315</v>
      </c>
      <c r="D103" s="88" t="s">
        <v>681</v>
      </c>
      <c r="E103" s="88" t="s">
        <v>112</v>
      </c>
      <c r="F103" s="97">
        <v>45019</v>
      </c>
      <c r="G103" s="90">
        <v>109664.32464000002</v>
      </c>
      <c r="H103" s="98">
        <v>-7.2371350000000003</v>
      </c>
      <c r="I103" s="90">
        <v>-7.936554676000001</v>
      </c>
      <c r="J103" s="91">
        <f t="shared" si="1"/>
        <v>7.7113007605251029E-3</v>
      </c>
      <c r="K103" s="91">
        <f>I103/'סכום נכסי הקרן'!$C$42</f>
        <v>-4.7050179755932082E-5</v>
      </c>
    </row>
    <row r="104" spans="2:11">
      <c r="B104" s="86" t="s">
        <v>1316</v>
      </c>
      <c r="C104" s="87" t="s">
        <v>1317</v>
      </c>
      <c r="D104" s="88" t="s">
        <v>681</v>
      </c>
      <c r="E104" s="88" t="s">
        <v>112</v>
      </c>
      <c r="F104" s="97">
        <v>45091</v>
      </c>
      <c r="G104" s="90">
        <v>260171.12876400002</v>
      </c>
      <c r="H104" s="98">
        <v>-7.3895689999999998</v>
      </c>
      <c r="I104" s="90">
        <v>-19.225524494000002</v>
      </c>
      <c r="J104" s="91">
        <f t="shared" si="1"/>
        <v>1.8679868999125406E-2</v>
      </c>
      <c r="K104" s="91">
        <f>I104/'סכום נכסי הקרן'!$C$42</f>
        <v>-1.139744410858986E-4</v>
      </c>
    </row>
    <row r="105" spans="2:11">
      <c r="B105" s="86" t="s">
        <v>1318</v>
      </c>
      <c r="C105" s="87" t="s">
        <v>1319</v>
      </c>
      <c r="D105" s="88" t="s">
        <v>681</v>
      </c>
      <c r="E105" s="88" t="s">
        <v>112</v>
      </c>
      <c r="F105" s="97">
        <v>45019</v>
      </c>
      <c r="G105" s="90">
        <v>54850.661700000011</v>
      </c>
      <c r="H105" s="98">
        <v>-7.2009670000000003</v>
      </c>
      <c r="I105" s="90">
        <v>-3.9497779580000008</v>
      </c>
      <c r="J105" s="91">
        <f t="shared" si="1"/>
        <v>3.8376760464505981E-3</v>
      </c>
      <c r="K105" s="91">
        <f>I105/'סכום נכסי הקרן'!$C$42</f>
        <v>-2.3415420230378864E-5</v>
      </c>
    </row>
    <row r="106" spans="2:11">
      <c r="B106" s="86" t="s">
        <v>1320</v>
      </c>
      <c r="C106" s="87" t="s">
        <v>1321</v>
      </c>
      <c r="D106" s="88" t="s">
        <v>681</v>
      </c>
      <c r="E106" s="88" t="s">
        <v>112</v>
      </c>
      <c r="F106" s="97">
        <v>45091</v>
      </c>
      <c r="G106" s="90">
        <v>216931.14540000004</v>
      </c>
      <c r="H106" s="98">
        <v>-7.3292380000000001</v>
      </c>
      <c r="I106" s="90">
        <v>-15.899398973000002</v>
      </c>
      <c r="J106" s="91">
        <f t="shared" si="1"/>
        <v>1.5448144994596007E-2</v>
      </c>
      <c r="K106" s="91">
        <f>I106/'סכום נכסי הקרן'!$C$42</f>
        <v>-9.425621194963616E-5</v>
      </c>
    </row>
    <row r="107" spans="2:11">
      <c r="B107" s="86" t="s">
        <v>1322</v>
      </c>
      <c r="C107" s="87" t="s">
        <v>1323</v>
      </c>
      <c r="D107" s="88" t="s">
        <v>681</v>
      </c>
      <c r="E107" s="88" t="s">
        <v>112</v>
      </c>
      <c r="F107" s="97">
        <v>45092</v>
      </c>
      <c r="G107" s="90">
        <v>291028.97484000004</v>
      </c>
      <c r="H107" s="98">
        <v>-6.6657080000000004</v>
      </c>
      <c r="I107" s="90">
        <v>-19.399140232000004</v>
      </c>
      <c r="J107" s="91">
        <f t="shared" si="1"/>
        <v>1.8848557205423166E-2</v>
      </c>
      <c r="K107" s="91">
        <f>I107/'סכום נכסי הקרן'!$C$42</f>
        <v>-1.1500368513635047E-4</v>
      </c>
    </row>
    <row r="108" spans="2:11">
      <c r="B108" s="86" t="s">
        <v>1324</v>
      </c>
      <c r="C108" s="87" t="s">
        <v>1325</v>
      </c>
      <c r="D108" s="88" t="s">
        <v>681</v>
      </c>
      <c r="E108" s="88" t="s">
        <v>112</v>
      </c>
      <c r="F108" s="97">
        <v>45097</v>
      </c>
      <c r="G108" s="90">
        <v>166309.42620000002</v>
      </c>
      <c r="H108" s="98">
        <v>-6.216475</v>
      </c>
      <c r="I108" s="90">
        <v>-10.338584041000003</v>
      </c>
      <c r="J108" s="91">
        <f t="shared" si="1"/>
        <v>1.0045156145550127E-2</v>
      </c>
      <c r="K108" s="91">
        <f>I108/'סכום נכסי הקרן'!$C$42</f>
        <v>-6.1290100983216707E-5</v>
      </c>
    </row>
    <row r="109" spans="2:11">
      <c r="B109" s="86" t="s">
        <v>1326</v>
      </c>
      <c r="C109" s="87" t="s">
        <v>1327</v>
      </c>
      <c r="D109" s="88" t="s">
        <v>681</v>
      </c>
      <c r="E109" s="88" t="s">
        <v>112</v>
      </c>
      <c r="F109" s="97">
        <v>45033</v>
      </c>
      <c r="G109" s="90">
        <v>277806.73107500008</v>
      </c>
      <c r="H109" s="98">
        <v>-5.8957329999999999</v>
      </c>
      <c r="I109" s="90">
        <v>-16.378742114000005</v>
      </c>
      <c r="J109" s="91">
        <f t="shared" si="1"/>
        <v>1.591388350187594E-2</v>
      </c>
      <c r="K109" s="91">
        <f>I109/'סכום נכסי הקרן'!$C$42</f>
        <v>-9.7097896014010284E-5</v>
      </c>
    </row>
    <row r="110" spans="2:11">
      <c r="B110" s="86" t="s">
        <v>1328</v>
      </c>
      <c r="C110" s="87" t="s">
        <v>1329</v>
      </c>
      <c r="D110" s="88" t="s">
        <v>681</v>
      </c>
      <c r="E110" s="88" t="s">
        <v>112</v>
      </c>
      <c r="F110" s="97">
        <v>45034</v>
      </c>
      <c r="G110" s="90">
        <v>222331.71530000004</v>
      </c>
      <c r="H110" s="98">
        <v>-5.7633029999999996</v>
      </c>
      <c r="I110" s="90">
        <v>-12.813651055000003</v>
      </c>
      <c r="J110" s="91">
        <f t="shared" si="1"/>
        <v>1.2449976237714865E-2</v>
      </c>
      <c r="K110" s="91">
        <f>I110/'סכום נכסי הקרן'!$C$42</f>
        <v>-7.5963010409372099E-5</v>
      </c>
    </row>
    <row r="111" spans="2:11">
      <c r="B111" s="86" t="s">
        <v>1330</v>
      </c>
      <c r="C111" s="87" t="s">
        <v>1331</v>
      </c>
      <c r="D111" s="88" t="s">
        <v>681</v>
      </c>
      <c r="E111" s="88" t="s">
        <v>112</v>
      </c>
      <c r="F111" s="97">
        <v>45033</v>
      </c>
      <c r="G111" s="90">
        <v>222461.21096000005</v>
      </c>
      <c r="H111" s="98">
        <v>-5.7929950000000003</v>
      </c>
      <c r="I111" s="90">
        <v>-12.887167591000001</v>
      </c>
      <c r="J111" s="91">
        <f t="shared" si="1"/>
        <v>1.252140624016697E-2</v>
      </c>
      <c r="K111" s="91">
        <f>I111/'סכום נכסי הקרן'!$C$42</f>
        <v>-7.6398837588172142E-5</v>
      </c>
    </row>
    <row r="112" spans="2:11">
      <c r="B112" s="86" t="s">
        <v>1332</v>
      </c>
      <c r="C112" s="87" t="s">
        <v>1333</v>
      </c>
      <c r="D112" s="88" t="s">
        <v>681</v>
      </c>
      <c r="E112" s="88" t="s">
        <v>112</v>
      </c>
      <c r="F112" s="97">
        <v>45034</v>
      </c>
      <c r="G112" s="90">
        <v>216067.15925400003</v>
      </c>
      <c r="H112" s="98">
        <v>-5.6900190000000004</v>
      </c>
      <c r="I112" s="90">
        <v>-12.294263279000001</v>
      </c>
      <c r="J112" s="91">
        <f t="shared" si="1"/>
        <v>1.1945329635305915E-2</v>
      </c>
      <c r="K112" s="91">
        <f>I112/'סכום נכסי הקרן'!$C$42</f>
        <v>-7.288393022641414E-5</v>
      </c>
    </row>
    <row r="113" spans="2:11">
      <c r="B113" s="86" t="s">
        <v>1334</v>
      </c>
      <c r="C113" s="87" t="s">
        <v>1335</v>
      </c>
      <c r="D113" s="88" t="s">
        <v>681</v>
      </c>
      <c r="E113" s="88" t="s">
        <v>112</v>
      </c>
      <c r="F113" s="97">
        <v>45034</v>
      </c>
      <c r="G113" s="90">
        <v>278145.886375</v>
      </c>
      <c r="H113" s="98">
        <v>-5.6753749999999998</v>
      </c>
      <c r="I113" s="90">
        <v>-15.785821569000003</v>
      </c>
      <c r="J113" s="91">
        <f t="shared" si="1"/>
        <v>1.5337791124737068E-2</v>
      </c>
      <c r="K113" s="91">
        <f>I113/'סכום נכסי הקרן'!$C$42</f>
        <v>-9.358289241835746E-5</v>
      </c>
    </row>
    <row r="114" spans="2:11">
      <c r="B114" s="86" t="s">
        <v>1334</v>
      </c>
      <c r="C114" s="87" t="s">
        <v>1336</v>
      </c>
      <c r="D114" s="88" t="s">
        <v>681</v>
      </c>
      <c r="E114" s="88" t="s">
        <v>112</v>
      </c>
      <c r="F114" s="97">
        <v>45034</v>
      </c>
      <c r="G114" s="90">
        <v>293182.03677000006</v>
      </c>
      <c r="H114" s="98">
        <v>-5.6753749999999998</v>
      </c>
      <c r="I114" s="90">
        <v>-16.639179461000005</v>
      </c>
      <c r="J114" s="91">
        <f t="shared" si="1"/>
        <v>1.6166929161356286E-2</v>
      </c>
      <c r="K114" s="91">
        <f>I114/'סכום נכסי הקרן'!$C$42</f>
        <v>-9.8641843544361565E-5</v>
      </c>
    </row>
    <row r="115" spans="2:11">
      <c r="B115" s="86" t="s">
        <v>1337</v>
      </c>
      <c r="C115" s="87" t="s">
        <v>1338</v>
      </c>
      <c r="D115" s="88" t="s">
        <v>681</v>
      </c>
      <c r="E115" s="88" t="s">
        <v>112</v>
      </c>
      <c r="F115" s="97">
        <v>45034</v>
      </c>
      <c r="G115" s="90">
        <v>250331.29773800005</v>
      </c>
      <c r="H115" s="98">
        <v>-5.6753749999999998</v>
      </c>
      <c r="I115" s="90">
        <v>-14.207239412000003</v>
      </c>
      <c r="J115" s="91">
        <f t="shared" si="1"/>
        <v>1.38040120121662E-2</v>
      </c>
      <c r="K115" s="91">
        <f>I115/'סכום נכסי הקרן'!$C$42</f>
        <v>-8.4224603175928894E-5</v>
      </c>
    </row>
    <row r="116" spans="2:11">
      <c r="B116" s="86" t="s">
        <v>1339</v>
      </c>
      <c r="C116" s="87" t="s">
        <v>1340</v>
      </c>
      <c r="D116" s="88" t="s">
        <v>681</v>
      </c>
      <c r="E116" s="88" t="s">
        <v>112</v>
      </c>
      <c r="F116" s="97">
        <v>45034</v>
      </c>
      <c r="G116" s="90">
        <v>222559.87432000003</v>
      </c>
      <c r="H116" s="98">
        <v>-5.7156900000000004</v>
      </c>
      <c r="I116" s="90">
        <v>-12.720833499000003</v>
      </c>
      <c r="J116" s="91">
        <f t="shared" si="1"/>
        <v>1.2359793013457961E-2</v>
      </c>
      <c r="K116" s="91">
        <f>I116/'סכום נכסי הקרן'!$C$42</f>
        <v>-7.541276123040376E-5</v>
      </c>
    </row>
    <row r="117" spans="2:11">
      <c r="B117" s="86" t="s">
        <v>1341</v>
      </c>
      <c r="C117" s="87" t="s">
        <v>1342</v>
      </c>
      <c r="D117" s="88" t="s">
        <v>681</v>
      </c>
      <c r="E117" s="88" t="s">
        <v>112</v>
      </c>
      <c r="F117" s="97">
        <v>45034</v>
      </c>
      <c r="G117" s="90">
        <v>278431.08515000006</v>
      </c>
      <c r="H117" s="98">
        <v>-5.6278920000000001</v>
      </c>
      <c r="I117" s="90">
        <v>-15.669799624000001</v>
      </c>
      <c r="J117" s="91">
        <f t="shared" si="1"/>
        <v>1.5225062094415938E-2</v>
      </c>
      <c r="K117" s="91">
        <f>I117/'סכום נכסי הקרן'!$C$42</f>
        <v>-9.2895080944647033E-5</v>
      </c>
    </row>
    <row r="118" spans="2:11">
      <c r="B118" s="86" t="s">
        <v>1343</v>
      </c>
      <c r="C118" s="87" t="s">
        <v>1344</v>
      </c>
      <c r="D118" s="88" t="s">
        <v>681</v>
      </c>
      <c r="E118" s="88" t="s">
        <v>112</v>
      </c>
      <c r="F118" s="97">
        <v>45035</v>
      </c>
      <c r="G118" s="90">
        <v>741200.78392500011</v>
      </c>
      <c r="H118" s="98">
        <v>-5.4803040000000003</v>
      </c>
      <c r="I118" s="90">
        <v>-40.620058342000007</v>
      </c>
      <c r="J118" s="91">
        <f t="shared" si="1"/>
        <v>3.9467186905730159E-2</v>
      </c>
      <c r="K118" s="91">
        <f>I118/'סכום נכסי הקרן'!$C$42</f>
        <v>-2.4080739372550736E-4</v>
      </c>
    </row>
    <row r="119" spans="2:11">
      <c r="B119" s="86" t="s">
        <v>1345</v>
      </c>
      <c r="C119" s="87" t="s">
        <v>1346</v>
      </c>
      <c r="D119" s="88" t="s">
        <v>681</v>
      </c>
      <c r="E119" s="88" t="s">
        <v>112</v>
      </c>
      <c r="F119" s="97">
        <v>45036</v>
      </c>
      <c r="G119" s="90">
        <v>446081.71640000003</v>
      </c>
      <c r="H119" s="98">
        <v>-5.4152399999999998</v>
      </c>
      <c r="I119" s="90">
        <v>-24.156395811000003</v>
      </c>
      <c r="J119" s="91">
        <f t="shared" si="1"/>
        <v>2.3470793183370708E-2</v>
      </c>
      <c r="K119" s="91">
        <f>I119/'סכום נכסי הקרן'!$C$42</f>
        <v>-1.4320606504481602E-4</v>
      </c>
    </row>
    <row r="120" spans="2:11">
      <c r="B120" s="86" t="s">
        <v>1347</v>
      </c>
      <c r="C120" s="87" t="s">
        <v>1348</v>
      </c>
      <c r="D120" s="88" t="s">
        <v>681</v>
      </c>
      <c r="E120" s="88" t="s">
        <v>112</v>
      </c>
      <c r="F120" s="97">
        <v>45036</v>
      </c>
      <c r="G120" s="90">
        <v>223225.85200000004</v>
      </c>
      <c r="H120" s="98">
        <v>-5.3278790000000003</v>
      </c>
      <c r="I120" s="90">
        <v>-11.893204105000002</v>
      </c>
      <c r="J120" s="91">
        <f t="shared" si="1"/>
        <v>1.1555653253080013E-2</v>
      </c>
      <c r="K120" s="91">
        <f>I120/'סכום נכסי הקרן'!$C$42</f>
        <v>-7.0506336043572084E-5</v>
      </c>
    </row>
    <row r="121" spans="2:11">
      <c r="B121" s="86" t="s">
        <v>1349</v>
      </c>
      <c r="C121" s="87" t="s">
        <v>1350</v>
      </c>
      <c r="D121" s="88" t="s">
        <v>681</v>
      </c>
      <c r="E121" s="88" t="s">
        <v>112</v>
      </c>
      <c r="F121" s="97">
        <v>45036</v>
      </c>
      <c r="G121" s="90">
        <v>279032.31500000006</v>
      </c>
      <c r="H121" s="98">
        <v>-5.3278790000000003</v>
      </c>
      <c r="I121" s="90">
        <v>-14.866505132000002</v>
      </c>
      <c r="J121" s="91">
        <f t="shared" si="1"/>
        <v>1.4444566567078728E-2</v>
      </c>
      <c r="K121" s="91">
        <f>I121/'סכום נכסי הקרן'!$C$42</f>
        <v>-8.8132920058911317E-5</v>
      </c>
    </row>
    <row r="122" spans="2:11">
      <c r="B122" s="86" t="s">
        <v>1351</v>
      </c>
      <c r="C122" s="87" t="s">
        <v>1352</v>
      </c>
      <c r="D122" s="88" t="s">
        <v>681</v>
      </c>
      <c r="E122" s="88" t="s">
        <v>112</v>
      </c>
      <c r="F122" s="97">
        <v>45036</v>
      </c>
      <c r="G122" s="90">
        <v>223225.85200000004</v>
      </c>
      <c r="H122" s="98">
        <v>-5.3278790000000003</v>
      </c>
      <c r="I122" s="90">
        <v>-11.893204105000002</v>
      </c>
      <c r="J122" s="91">
        <f t="shared" si="1"/>
        <v>1.1555653253080013E-2</v>
      </c>
      <c r="K122" s="91">
        <f>I122/'סכום נכסי הקרן'!$C$42</f>
        <v>-7.0506336043572084E-5</v>
      </c>
    </row>
    <row r="123" spans="2:11">
      <c r="B123" s="86" t="s">
        <v>1353</v>
      </c>
      <c r="C123" s="87" t="s">
        <v>1354</v>
      </c>
      <c r="D123" s="88" t="s">
        <v>681</v>
      </c>
      <c r="E123" s="88" t="s">
        <v>112</v>
      </c>
      <c r="F123" s="97">
        <v>45061</v>
      </c>
      <c r="G123" s="90">
        <v>223842.49800000002</v>
      </c>
      <c r="H123" s="98">
        <v>-5.0310050000000004</v>
      </c>
      <c r="I123" s="90">
        <v>-11.261526372000002</v>
      </c>
      <c r="J123" s="91">
        <f t="shared" si="1"/>
        <v>1.0941903687715124E-2</v>
      </c>
      <c r="K123" s="91">
        <f>I123/'סכום נכסי הקרן'!$C$42</f>
        <v>-6.6761568685596952E-5</v>
      </c>
    </row>
    <row r="124" spans="2:11">
      <c r="B124" s="86" t="s">
        <v>1355</v>
      </c>
      <c r="C124" s="87" t="s">
        <v>1356</v>
      </c>
      <c r="D124" s="88" t="s">
        <v>681</v>
      </c>
      <c r="E124" s="88" t="s">
        <v>112</v>
      </c>
      <c r="F124" s="97">
        <v>45061</v>
      </c>
      <c r="G124" s="90">
        <v>335763.74700000003</v>
      </c>
      <c r="H124" s="98">
        <v>-5.0310050000000004</v>
      </c>
      <c r="I124" s="90">
        <v>-16.892289559000005</v>
      </c>
      <c r="J124" s="91">
        <f t="shared" si="1"/>
        <v>1.6412855532544304E-2</v>
      </c>
      <c r="K124" s="91">
        <f>I124/'סכום נכסי הקרן'!$C$42</f>
        <v>-1.0014235303432373E-4</v>
      </c>
    </row>
    <row r="125" spans="2:11">
      <c r="B125" s="86" t="s">
        <v>1357</v>
      </c>
      <c r="C125" s="87" t="s">
        <v>1358</v>
      </c>
      <c r="D125" s="88" t="s">
        <v>681</v>
      </c>
      <c r="E125" s="88" t="s">
        <v>112</v>
      </c>
      <c r="F125" s="97">
        <v>45061</v>
      </c>
      <c r="G125" s="90">
        <v>447894.65564000013</v>
      </c>
      <c r="H125" s="98">
        <v>-4.98184</v>
      </c>
      <c r="I125" s="90">
        <v>-22.313393105000003</v>
      </c>
      <c r="J125" s="91">
        <f t="shared" si="1"/>
        <v>2.1680098259866394E-2</v>
      </c>
      <c r="K125" s="91">
        <f>I125/'סכום נכסי הקרן'!$C$42</f>
        <v>-1.322802147044675E-4</v>
      </c>
    </row>
    <row r="126" spans="2:11">
      <c r="B126" s="86" t="s">
        <v>1359</v>
      </c>
      <c r="C126" s="87" t="s">
        <v>1360</v>
      </c>
      <c r="D126" s="88" t="s">
        <v>681</v>
      </c>
      <c r="E126" s="88" t="s">
        <v>112</v>
      </c>
      <c r="F126" s="97">
        <v>45106</v>
      </c>
      <c r="G126" s="90">
        <v>534408.54782500002</v>
      </c>
      <c r="H126" s="98">
        <v>-4.4373550000000002</v>
      </c>
      <c r="I126" s="90">
        <v>-23.713606768000005</v>
      </c>
      <c r="J126" s="91">
        <f t="shared" si="1"/>
        <v>2.3040571302034289E-2</v>
      </c>
      <c r="K126" s="91">
        <f>I126/'סכום נכסי הקרן'!$C$42</f>
        <v>-1.4058108419133479E-4</v>
      </c>
    </row>
    <row r="127" spans="2:11">
      <c r="B127" s="86" t="s">
        <v>1361</v>
      </c>
      <c r="C127" s="87" t="s">
        <v>1362</v>
      </c>
      <c r="D127" s="88" t="s">
        <v>681</v>
      </c>
      <c r="E127" s="88" t="s">
        <v>112</v>
      </c>
      <c r="F127" s="97">
        <v>45090</v>
      </c>
      <c r="G127" s="90">
        <v>176854.07280000002</v>
      </c>
      <c r="H127" s="98">
        <v>7.2873749999999999</v>
      </c>
      <c r="I127" s="90">
        <v>12.888020089000003</v>
      </c>
      <c r="J127" s="91">
        <f t="shared" si="1"/>
        <v>-1.2522234542716898E-2</v>
      </c>
      <c r="K127" s="91">
        <f>I127/'סכום נכסי הקרן'!$C$42</f>
        <v>7.6403891441610952E-5</v>
      </c>
    </row>
    <row r="128" spans="2:11">
      <c r="B128" s="86" t="s">
        <v>1363</v>
      </c>
      <c r="C128" s="87" t="s">
        <v>1364</v>
      </c>
      <c r="D128" s="88" t="s">
        <v>681</v>
      </c>
      <c r="E128" s="88" t="s">
        <v>112</v>
      </c>
      <c r="F128" s="97">
        <v>45090</v>
      </c>
      <c r="G128" s="90">
        <v>176854.07280000002</v>
      </c>
      <c r="H128" s="98">
        <v>7.1618519999999997</v>
      </c>
      <c r="I128" s="90">
        <v>12.666027529000003</v>
      </c>
      <c r="J128" s="91">
        <f t="shared" si="1"/>
        <v>-1.2306542536973457E-2</v>
      </c>
      <c r="K128" s="91">
        <f>I128/'סכום נכסי הקרן'!$C$42</f>
        <v>7.5087855670564807E-5</v>
      </c>
    </row>
    <row r="129" spans="2:11">
      <c r="B129" s="86" t="s">
        <v>1365</v>
      </c>
      <c r="C129" s="87" t="s">
        <v>1366</v>
      </c>
      <c r="D129" s="88" t="s">
        <v>681</v>
      </c>
      <c r="E129" s="88" t="s">
        <v>112</v>
      </c>
      <c r="F129" s="97">
        <v>45089</v>
      </c>
      <c r="G129" s="90">
        <v>294756.78800000006</v>
      </c>
      <c r="H129" s="98">
        <v>6.6739730000000002</v>
      </c>
      <c r="I129" s="90">
        <v>19.671988869000003</v>
      </c>
      <c r="J129" s="91">
        <f t="shared" si="1"/>
        <v>-1.9113661899827761E-2</v>
      </c>
      <c r="K129" s="91">
        <f>I129/'סכום נכסי הקרן'!$C$42</f>
        <v>1.1662121036500311E-4</v>
      </c>
    </row>
    <row r="130" spans="2:11">
      <c r="B130" s="86" t="s">
        <v>1367</v>
      </c>
      <c r="C130" s="87" t="s">
        <v>1368</v>
      </c>
      <c r="D130" s="88" t="s">
        <v>681</v>
      </c>
      <c r="E130" s="88" t="s">
        <v>112</v>
      </c>
      <c r="F130" s="97">
        <v>45089</v>
      </c>
      <c r="G130" s="90">
        <v>471610.86080000008</v>
      </c>
      <c r="H130" s="98">
        <v>6.6847659999999998</v>
      </c>
      <c r="I130" s="90">
        <v>31.526084345000005</v>
      </c>
      <c r="J130" s="91">
        <f t="shared" si="1"/>
        <v>-3.0631316498219138E-2</v>
      </c>
      <c r="K130" s="91">
        <f>I130/'סכום נכסי הקרן'!$C$42</f>
        <v>1.8689569920288246E-4</v>
      </c>
    </row>
    <row r="131" spans="2:11">
      <c r="B131" s="86" t="s">
        <v>1369</v>
      </c>
      <c r="C131" s="87" t="s">
        <v>1370</v>
      </c>
      <c r="D131" s="88" t="s">
        <v>681</v>
      </c>
      <c r="E131" s="88" t="s">
        <v>112</v>
      </c>
      <c r="F131" s="97">
        <v>45089</v>
      </c>
      <c r="G131" s="90">
        <v>235805.43040000004</v>
      </c>
      <c r="H131" s="98">
        <v>6.6847659999999998</v>
      </c>
      <c r="I131" s="90">
        <v>15.763042172</v>
      </c>
      <c r="J131" s="91">
        <f t="shared" si="1"/>
        <v>-1.5315658248623758E-2</v>
      </c>
      <c r="K131" s="91">
        <f>I131/'סכום נכסי הקרן'!$C$42</f>
        <v>9.3447849598477076E-5</v>
      </c>
    </row>
    <row r="132" spans="2:11">
      <c r="B132" s="86" t="s">
        <v>1371</v>
      </c>
      <c r="C132" s="87" t="s">
        <v>1372</v>
      </c>
      <c r="D132" s="88" t="s">
        <v>681</v>
      </c>
      <c r="E132" s="88" t="s">
        <v>112</v>
      </c>
      <c r="F132" s="97">
        <v>45089</v>
      </c>
      <c r="G132" s="90">
        <v>294756.78800000006</v>
      </c>
      <c r="H132" s="98">
        <v>6.6128030000000004</v>
      </c>
      <c r="I132" s="90">
        <v>19.491686743000002</v>
      </c>
      <c r="J132" s="91">
        <f t="shared" si="1"/>
        <v>-1.8938477077432153E-2</v>
      </c>
      <c r="K132" s="91">
        <f>I132/'סכום נכסי הקרן'!$C$42</f>
        <v>1.1555232748256925E-4</v>
      </c>
    </row>
    <row r="133" spans="2:11">
      <c r="B133" s="86" t="s">
        <v>1373</v>
      </c>
      <c r="C133" s="87" t="s">
        <v>1374</v>
      </c>
      <c r="D133" s="88" t="s">
        <v>681</v>
      </c>
      <c r="E133" s="88" t="s">
        <v>112</v>
      </c>
      <c r="F133" s="97">
        <v>45089</v>
      </c>
      <c r="G133" s="90">
        <v>235805.43040000004</v>
      </c>
      <c r="H133" s="98">
        <v>6.3451050000000002</v>
      </c>
      <c r="I133" s="90">
        <v>14.962101217000003</v>
      </c>
      <c r="J133" s="91">
        <f t="shared" si="1"/>
        <v>-1.453744946060845E-2</v>
      </c>
      <c r="K133" s="91">
        <f>I133/'סכום נכסי הקרן'!$C$42</f>
        <v>8.8699641157275911E-5</v>
      </c>
    </row>
    <row r="134" spans="2:11">
      <c r="B134" s="86" t="s">
        <v>1375</v>
      </c>
      <c r="C134" s="87" t="s">
        <v>1376</v>
      </c>
      <c r="D134" s="88" t="s">
        <v>681</v>
      </c>
      <c r="E134" s="88" t="s">
        <v>112</v>
      </c>
      <c r="F134" s="97">
        <v>45089</v>
      </c>
      <c r="G134" s="90">
        <v>235805.43040000004</v>
      </c>
      <c r="H134" s="98">
        <v>6.3272459999999997</v>
      </c>
      <c r="I134" s="90">
        <v>14.919990462000001</v>
      </c>
      <c r="J134" s="91">
        <f t="shared" si="1"/>
        <v>-1.4496533885738188E-2</v>
      </c>
      <c r="K134" s="91">
        <f>I134/'סכום נכסי הקרן'!$C$42</f>
        <v>8.8449996484833904E-5</v>
      </c>
    </row>
    <row r="135" spans="2:11">
      <c r="B135" s="86" t="s">
        <v>1377</v>
      </c>
      <c r="C135" s="87" t="s">
        <v>1378</v>
      </c>
      <c r="D135" s="88" t="s">
        <v>681</v>
      </c>
      <c r="E135" s="88" t="s">
        <v>112</v>
      </c>
      <c r="F135" s="97">
        <v>45098</v>
      </c>
      <c r="G135" s="90">
        <v>784053.05608000013</v>
      </c>
      <c r="H135" s="98">
        <v>6.0960510000000001</v>
      </c>
      <c r="I135" s="90">
        <v>47.796276167000009</v>
      </c>
      <c r="J135" s="91">
        <f t="shared" si="1"/>
        <v>-4.643973056361704E-2</v>
      </c>
      <c r="K135" s="91">
        <f>I135/'סכום נכסי הקרן'!$C$42</f>
        <v>2.8335007785203377E-4</v>
      </c>
    </row>
    <row r="136" spans="2:11">
      <c r="B136" s="86" t="s">
        <v>1379</v>
      </c>
      <c r="C136" s="87" t="s">
        <v>1380</v>
      </c>
      <c r="D136" s="88" t="s">
        <v>681</v>
      </c>
      <c r="E136" s="88" t="s">
        <v>112</v>
      </c>
      <c r="F136" s="97">
        <v>45098</v>
      </c>
      <c r="G136" s="90">
        <v>294756.78800000006</v>
      </c>
      <c r="H136" s="98">
        <v>6.1445259999999999</v>
      </c>
      <c r="I136" s="90">
        <v>18.111406917000004</v>
      </c>
      <c r="J136" s="91">
        <f t="shared" si="1"/>
        <v>-1.7597372113566941E-2</v>
      </c>
      <c r="K136" s="91">
        <f>I136/'סכום נכסי הקרן'!$C$42</f>
        <v>1.0736963151713083E-4</v>
      </c>
    </row>
    <row r="137" spans="2:11">
      <c r="B137" s="86" t="s">
        <v>1381</v>
      </c>
      <c r="C137" s="87" t="s">
        <v>1382</v>
      </c>
      <c r="D137" s="88" t="s">
        <v>681</v>
      </c>
      <c r="E137" s="88" t="s">
        <v>112</v>
      </c>
      <c r="F137" s="97">
        <v>45098</v>
      </c>
      <c r="G137" s="90">
        <v>235805.43040000004</v>
      </c>
      <c r="H137" s="98">
        <v>6.1436539999999997</v>
      </c>
      <c r="I137" s="90">
        <v>14.487070006000001</v>
      </c>
      <c r="J137" s="91">
        <f t="shared" si="1"/>
        <v>-1.4075900502880653E-2</v>
      </c>
      <c r="K137" s="91">
        <f>I137/'סכום נכסי הקרן'!$C$42</f>
        <v>8.588351945464151E-5</v>
      </c>
    </row>
    <row r="138" spans="2:11">
      <c r="B138" s="86" t="s">
        <v>1383</v>
      </c>
      <c r="C138" s="87" t="s">
        <v>1384</v>
      </c>
      <c r="D138" s="88" t="s">
        <v>681</v>
      </c>
      <c r="E138" s="88" t="s">
        <v>112</v>
      </c>
      <c r="F138" s="97">
        <v>45097</v>
      </c>
      <c r="G138" s="90">
        <v>471610.86080000008</v>
      </c>
      <c r="H138" s="98">
        <v>5.8281700000000001</v>
      </c>
      <c r="I138" s="90">
        <v>27.486284211000005</v>
      </c>
      <c r="J138" s="91">
        <f t="shared" si="1"/>
        <v>-2.67061732695223E-2</v>
      </c>
      <c r="K138" s="91">
        <f>I138/'סכום נכסי הקרן'!$C$42</f>
        <v>1.6294660161050818E-4</v>
      </c>
    </row>
    <row r="139" spans="2:11">
      <c r="B139" s="86" t="s">
        <v>1385</v>
      </c>
      <c r="C139" s="87" t="s">
        <v>1386</v>
      </c>
      <c r="D139" s="88" t="s">
        <v>681</v>
      </c>
      <c r="E139" s="88" t="s">
        <v>112</v>
      </c>
      <c r="F139" s="97">
        <v>45097</v>
      </c>
      <c r="G139" s="90">
        <v>501086.53960000008</v>
      </c>
      <c r="H139" s="98">
        <v>5.821796</v>
      </c>
      <c r="I139" s="90">
        <v>29.172234534000005</v>
      </c>
      <c r="J139" s="91">
        <f t="shared" si="1"/>
        <v>-2.8344273243465886E-2</v>
      </c>
      <c r="K139" s="91">
        <f>I139/'סכום נכסי הקרן'!$C$42</f>
        <v>1.7294140023472695E-4</v>
      </c>
    </row>
    <row r="140" spans="2:11">
      <c r="B140" s="86" t="s">
        <v>1387</v>
      </c>
      <c r="C140" s="87" t="s">
        <v>1388</v>
      </c>
      <c r="D140" s="88" t="s">
        <v>681</v>
      </c>
      <c r="E140" s="88" t="s">
        <v>112</v>
      </c>
      <c r="F140" s="97">
        <v>45097</v>
      </c>
      <c r="G140" s="90">
        <v>560037.89720000001</v>
      </c>
      <c r="H140" s="98">
        <v>5.821796</v>
      </c>
      <c r="I140" s="90">
        <v>32.604262142000003</v>
      </c>
      <c r="J140" s="91">
        <f t="shared" ref="J140:J203" si="2">IFERROR(I140/$I$11,0)</f>
        <v>-3.1678893640367384E-2</v>
      </c>
      <c r="K140" s="91">
        <f>I140/'סכום נכסי הקרן'!$C$42</f>
        <v>1.9328744741462311E-4</v>
      </c>
    </row>
    <row r="141" spans="2:11">
      <c r="B141" s="86" t="s">
        <v>1389</v>
      </c>
      <c r="C141" s="87" t="s">
        <v>1390</v>
      </c>
      <c r="D141" s="88" t="s">
        <v>681</v>
      </c>
      <c r="E141" s="88" t="s">
        <v>112</v>
      </c>
      <c r="F141" s="97">
        <v>45098</v>
      </c>
      <c r="G141" s="90">
        <v>258909.08240000007</v>
      </c>
      <c r="H141" s="98">
        <v>5.5939519999999998</v>
      </c>
      <c r="I141" s="90">
        <v>14.483250370000002</v>
      </c>
      <c r="J141" s="91">
        <f t="shared" si="2"/>
        <v>-1.407218927512577E-2</v>
      </c>
      <c r="K141" s="91">
        <f>I141/'סכום נכסי הקרן'!$C$42</f>
        <v>8.5860875553384752E-5</v>
      </c>
    </row>
    <row r="142" spans="2:11">
      <c r="B142" s="86" t="s">
        <v>1391</v>
      </c>
      <c r="C142" s="87" t="s">
        <v>1392</v>
      </c>
      <c r="D142" s="88" t="s">
        <v>681</v>
      </c>
      <c r="E142" s="88" t="s">
        <v>112</v>
      </c>
      <c r="F142" s="97">
        <v>45050</v>
      </c>
      <c r="G142" s="90">
        <v>353708.14560000005</v>
      </c>
      <c r="H142" s="98">
        <v>5.392531</v>
      </c>
      <c r="I142" s="90">
        <v>19.073822748000001</v>
      </c>
      <c r="J142" s="91">
        <f t="shared" si="2"/>
        <v>-1.8532472825715261E-2</v>
      </c>
      <c r="K142" s="91">
        <f>I142/'סכום נכסי הקרן'!$C$42</f>
        <v>1.130751094854785E-4</v>
      </c>
    </row>
    <row r="143" spans="2:11">
      <c r="B143" s="86" t="s">
        <v>1393</v>
      </c>
      <c r="C143" s="87" t="s">
        <v>1394</v>
      </c>
      <c r="D143" s="88" t="s">
        <v>681</v>
      </c>
      <c r="E143" s="88" t="s">
        <v>112</v>
      </c>
      <c r="F143" s="97">
        <v>45050</v>
      </c>
      <c r="G143" s="90">
        <v>206329.75159999999</v>
      </c>
      <c r="H143" s="98">
        <v>5.3372359999999999</v>
      </c>
      <c r="I143" s="90">
        <v>11.012305531000003</v>
      </c>
      <c r="J143" s="91">
        <f t="shared" si="2"/>
        <v>-1.0699756189310867E-2</v>
      </c>
      <c r="K143" s="91">
        <f>I143/'סכום נכסי הקרן'!$C$42</f>
        <v>6.528411583021206E-5</v>
      </c>
    </row>
    <row r="144" spans="2:11">
      <c r="B144" s="86" t="s">
        <v>1395</v>
      </c>
      <c r="C144" s="87" t="s">
        <v>1396</v>
      </c>
      <c r="D144" s="88" t="s">
        <v>681</v>
      </c>
      <c r="E144" s="88" t="s">
        <v>112</v>
      </c>
      <c r="F144" s="97">
        <v>45131</v>
      </c>
      <c r="G144" s="90">
        <v>197573.37839999999</v>
      </c>
      <c r="H144" s="98">
        <v>-6.7494379999999996</v>
      </c>
      <c r="I144" s="90">
        <v>-13.335093079000002</v>
      </c>
      <c r="J144" s="91">
        <f t="shared" si="2"/>
        <v>1.2956618784814094E-2</v>
      </c>
      <c r="K144" s="91">
        <f>I144/'סכום נכסי הקרן'!$C$42</f>
        <v>-7.9054268765556203E-5</v>
      </c>
    </row>
    <row r="145" spans="2:11">
      <c r="B145" s="86" t="s">
        <v>1397</v>
      </c>
      <c r="C145" s="87" t="s">
        <v>1398</v>
      </c>
      <c r="D145" s="88" t="s">
        <v>681</v>
      </c>
      <c r="E145" s="88" t="s">
        <v>112</v>
      </c>
      <c r="F145" s="97">
        <v>45131</v>
      </c>
      <c r="G145" s="90">
        <v>198087.11913200002</v>
      </c>
      <c r="H145" s="98">
        <v>-6.6296299999999997</v>
      </c>
      <c r="I145" s="90">
        <v>-13.132442346000001</v>
      </c>
      <c r="J145" s="91">
        <f t="shared" si="2"/>
        <v>1.2759719649698267E-2</v>
      </c>
      <c r="K145" s="91">
        <f>I145/'סכום נכסי הקרן'!$C$42</f>
        <v>-7.7852896910315995E-5</v>
      </c>
    </row>
    <row r="146" spans="2:11">
      <c r="B146" s="86" t="s">
        <v>1399</v>
      </c>
      <c r="C146" s="87" t="s">
        <v>1400</v>
      </c>
      <c r="D146" s="88" t="s">
        <v>681</v>
      </c>
      <c r="E146" s="88" t="s">
        <v>112</v>
      </c>
      <c r="F146" s="97">
        <v>45126</v>
      </c>
      <c r="G146" s="90">
        <v>353096.74001200008</v>
      </c>
      <c r="H146" s="98">
        <v>-6.7910469999999998</v>
      </c>
      <c r="I146" s="90">
        <v>-23.978965684000002</v>
      </c>
      <c r="J146" s="91">
        <f t="shared" si="2"/>
        <v>2.3298398847398621E-2</v>
      </c>
      <c r="K146" s="91">
        <f>I146/'סכום נכסי הקרן'!$C$42</f>
        <v>-1.4215420819883314E-4</v>
      </c>
    </row>
    <row r="147" spans="2:11">
      <c r="B147" s="86" t="s">
        <v>1401</v>
      </c>
      <c r="C147" s="87" t="s">
        <v>1402</v>
      </c>
      <c r="D147" s="88" t="s">
        <v>681</v>
      </c>
      <c r="E147" s="88" t="s">
        <v>112</v>
      </c>
      <c r="F147" s="97">
        <v>45138</v>
      </c>
      <c r="G147" s="90">
        <v>422329.28328799998</v>
      </c>
      <c r="H147" s="98">
        <v>-4.0221640000000001</v>
      </c>
      <c r="I147" s="90">
        <v>-16.986778194000003</v>
      </c>
      <c r="J147" s="91">
        <f t="shared" si="2"/>
        <v>1.6504662407527456E-2</v>
      </c>
      <c r="K147" s="91">
        <f>I147/'סכום נכסי הקרן'!$C$42</f>
        <v>-1.007025088504345E-4</v>
      </c>
    </row>
    <row r="148" spans="2:11">
      <c r="B148" s="86" t="s">
        <v>1403</v>
      </c>
      <c r="C148" s="87" t="s">
        <v>1404</v>
      </c>
      <c r="D148" s="88" t="s">
        <v>681</v>
      </c>
      <c r="E148" s="88" t="s">
        <v>112</v>
      </c>
      <c r="F148" s="97">
        <v>45132</v>
      </c>
      <c r="G148" s="90">
        <v>153865.93028000003</v>
      </c>
      <c r="H148" s="98">
        <v>-3.6737929999999999</v>
      </c>
      <c r="I148" s="90">
        <v>-5.6527154140000011</v>
      </c>
      <c r="J148" s="91">
        <f t="shared" si="2"/>
        <v>5.4922810275376691E-3</v>
      </c>
      <c r="K148" s="91">
        <f>I148/'סכום נכסי הקרן'!$C$42</f>
        <v>-3.3510923466840116E-5</v>
      </c>
    </row>
    <row r="149" spans="2:11">
      <c r="B149" s="86" t="s">
        <v>1405</v>
      </c>
      <c r="C149" s="87" t="s">
        <v>1406</v>
      </c>
      <c r="D149" s="88" t="s">
        <v>681</v>
      </c>
      <c r="E149" s="88" t="s">
        <v>112</v>
      </c>
      <c r="F149" s="97">
        <v>45132</v>
      </c>
      <c r="G149" s="90">
        <v>149292.50175000002</v>
      </c>
      <c r="H149" s="98">
        <v>-3.402971</v>
      </c>
      <c r="I149" s="90">
        <v>-5.0803811800000007</v>
      </c>
      <c r="J149" s="91">
        <f t="shared" si="2"/>
        <v>4.9361906842978094E-3</v>
      </c>
      <c r="K149" s="91">
        <f>I149/'סכום נכסי הקרן'!$C$42</f>
        <v>-3.0117961446228729E-5</v>
      </c>
    </row>
    <row r="150" spans="2:11">
      <c r="B150" s="86" t="s">
        <v>1407</v>
      </c>
      <c r="C150" s="87" t="s">
        <v>1408</v>
      </c>
      <c r="D150" s="88" t="s">
        <v>681</v>
      </c>
      <c r="E150" s="88" t="s">
        <v>112</v>
      </c>
      <c r="F150" s="97">
        <v>45132</v>
      </c>
      <c r="G150" s="90">
        <v>412769.81750000006</v>
      </c>
      <c r="H150" s="98">
        <v>-3.3804669999999999</v>
      </c>
      <c r="I150" s="90">
        <v>-13.953546792000001</v>
      </c>
      <c r="J150" s="91">
        <f t="shared" si="2"/>
        <v>1.3557519652016342E-2</v>
      </c>
      <c r="K150" s="91">
        <f>I150/'סכום נכסי הקרן'!$C$42</f>
        <v>-8.2720640327937857E-5</v>
      </c>
    </row>
    <row r="151" spans="2:11">
      <c r="B151" s="86" t="s">
        <v>1409</v>
      </c>
      <c r="C151" s="87" t="s">
        <v>1410</v>
      </c>
      <c r="D151" s="88" t="s">
        <v>681</v>
      </c>
      <c r="E151" s="88" t="s">
        <v>112</v>
      </c>
      <c r="F151" s="97">
        <v>45132</v>
      </c>
      <c r="G151" s="90">
        <v>226685.23606000002</v>
      </c>
      <c r="H151" s="98">
        <v>-3.3720300000000001</v>
      </c>
      <c r="I151" s="90">
        <v>-7.6438944840000014</v>
      </c>
      <c r="J151" s="91">
        <f t="shared" si="2"/>
        <v>7.426946799231355E-3</v>
      </c>
      <c r="K151" s="91">
        <f>I151/'סכום נכסי הקרן'!$C$42</f>
        <v>-4.5315205928731602E-5</v>
      </c>
    </row>
    <row r="152" spans="2:11">
      <c r="B152" s="86" t="s">
        <v>1411</v>
      </c>
      <c r="C152" s="87" t="s">
        <v>1412</v>
      </c>
      <c r="D152" s="88" t="s">
        <v>681</v>
      </c>
      <c r="E152" s="88" t="s">
        <v>112</v>
      </c>
      <c r="F152" s="97">
        <v>45132</v>
      </c>
      <c r="G152" s="90">
        <v>170198.92084499999</v>
      </c>
      <c r="H152" s="98">
        <v>-3.2596720000000001</v>
      </c>
      <c r="I152" s="90">
        <v>-5.5479270630000013</v>
      </c>
      <c r="J152" s="91">
        <f t="shared" si="2"/>
        <v>5.3904667613039834E-3</v>
      </c>
      <c r="K152" s="91">
        <f>I152/'סכום נכסי הקרן'!$C$42</f>
        <v>-3.2889707970676919E-5</v>
      </c>
    </row>
    <row r="153" spans="2:11">
      <c r="B153" s="86" t="s">
        <v>1413</v>
      </c>
      <c r="C153" s="87" t="s">
        <v>1414</v>
      </c>
      <c r="D153" s="88" t="s">
        <v>681</v>
      </c>
      <c r="E153" s="88" t="s">
        <v>112</v>
      </c>
      <c r="F153" s="97">
        <v>45110</v>
      </c>
      <c r="G153" s="90">
        <v>113894.51620000001</v>
      </c>
      <c r="H153" s="98">
        <v>-3.2179000000000002</v>
      </c>
      <c r="I153" s="90">
        <v>-3.6650118530000011</v>
      </c>
      <c r="J153" s="91">
        <f t="shared" si="2"/>
        <v>3.5609921235515746E-3</v>
      </c>
      <c r="K153" s="91">
        <f>I153/'סכום נכסי הקרן'!$C$42</f>
        <v>-2.1727244822331486E-5</v>
      </c>
    </row>
    <row r="154" spans="2:11">
      <c r="B154" s="86" t="s">
        <v>1415</v>
      </c>
      <c r="C154" s="87" t="s">
        <v>1416</v>
      </c>
      <c r="D154" s="88" t="s">
        <v>681</v>
      </c>
      <c r="E154" s="88" t="s">
        <v>112</v>
      </c>
      <c r="F154" s="97">
        <v>45110</v>
      </c>
      <c r="G154" s="90">
        <v>404544.4418400001</v>
      </c>
      <c r="H154" s="98">
        <v>-3.109283</v>
      </c>
      <c r="I154" s="90">
        <v>-12.578431593000001</v>
      </c>
      <c r="J154" s="91">
        <f t="shared" si="2"/>
        <v>1.2221432733605209E-2</v>
      </c>
      <c r="K154" s="91">
        <f>I154/'סכום נכסי הקרן'!$C$42</f>
        <v>-7.4568561757407229E-5</v>
      </c>
    </row>
    <row r="155" spans="2:11">
      <c r="B155" s="86" t="s">
        <v>1417</v>
      </c>
      <c r="C155" s="87" t="s">
        <v>1418</v>
      </c>
      <c r="D155" s="88" t="s">
        <v>681</v>
      </c>
      <c r="E155" s="88" t="s">
        <v>112</v>
      </c>
      <c r="F155" s="97">
        <v>45110</v>
      </c>
      <c r="G155" s="90">
        <v>125148.41734000001</v>
      </c>
      <c r="H155" s="98">
        <v>-3.1397219999999999</v>
      </c>
      <c r="I155" s="90">
        <v>-3.9293120500000009</v>
      </c>
      <c r="J155" s="91">
        <f t="shared" si="2"/>
        <v>3.817790998294567E-3</v>
      </c>
      <c r="K155" s="91">
        <f>I155/'סכום נכסי הקרן'!$C$42</f>
        <v>-2.3294092438965768E-5</v>
      </c>
    </row>
    <row r="156" spans="2:11">
      <c r="B156" s="86" t="s">
        <v>1419</v>
      </c>
      <c r="C156" s="87" t="s">
        <v>1420</v>
      </c>
      <c r="D156" s="88" t="s">
        <v>681</v>
      </c>
      <c r="E156" s="88" t="s">
        <v>112</v>
      </c>
      <c r="F156" s="97">
        <v>45152</v>
      </c>
      <c r="G156" s="90">
        <v>575931.94785000011</v>
      </c>
      <c r="H156" s="98">
        <v>-2.1598039999999998</v>
      </c>
      <c r="I156" s="90">
        <v>-12.438998528000003</v>
      </c>
      <c r="J156" s="91">
        <f t="shared" si="2"/>
        <v>1.2085957033623168E-2</v>
      </c>
      <c r="K156" s="91">
        <f>I156/'סכום נכסי הקרן'!$C$42</f>
        <v>-7.3741962428102678E-5</v>
      </c>
    </row>
    <row r="157" spans="2:11">
      <c r="B157" s="86" t="s">
        <v>1421</v>
      </c>
      <c r="C157" s="87" t="s">
        <v>1422</v>
      </c>
      <c r="D157" s="88" t="s">
        <v>681</v>
      </c>
      <c r="E157" s="88" t="s">
        <v>112</v>
      </c>
      <c r="F157" s="97">
        <v>45160</v>
      </c>
      <c r="G157" s="90">
        <v>201851.360025</v>
      </c>
      <c r="H157" s="98">
        <v>-1.5459579999999999</v>
      </c>
      <c r="I157" s="90">
        <v>-3.1205378540000006</v>
      </c>
      <c r="J157" s="91">
        <f t="shared" si="2"/>
        <v>3.0319712909639349E-3</v>
      </c>
      <c r="K157" s="91">
        <f>I157/'סכום נכסי הקרן'!$C$42</f>
        <v>-1.8499446291207098E-5</v>
      </c>
    </row>
    <row r="158" spans="2:11">
      <c r="B158" s="86" t="s">
        <v>1423</v>
      </c>
      <c r="C158" s="87" t="s">
        <v>1424</v>
      </c>
      <c r="D158" s="88" t="s">
        <v>681</v>
      </c>
      <c r="E158" s="88" t="s">
        <v>112</v>
      </c>
      <c r="F158" s="97">
        <v>45155</v>
      </c>
      <c r="G158" s="90">
        <v>346280.64452999999</v>
      </c>
      <c r="H158" s="98">
        <v>-1.4936449999999999</v>
      </c>
      <c r="I158" s="90">
        <v>-5.1722046550000007</v>
      </c>
      <c r="J158" s="91">
        <f t="shared" si="2"/>
        <v>5.0254080413888874E-3</v>
      </c>
      <c r="K158" s="91">
        <f>I158/'סכום נכסי הקרן'!$C$42</f>
        <v>-3.0662317426995657E-5</v>
      </c>
    </row>
    <row r="159" spans="2:11">
      <c r="B159" s="86" t="s">
        <v>1425</v>
      </c>
      <c r="C159" s="87" t="s">
        <v>1426</v>
      </c>
      <c r="D159" s="88" t="s">
        <v>681</v>
      </c>
      <c r="E159" s="88" t="s">
        <v>112</v>
      </c>
      <c r="F159" s="97">
        <v>45155</v>
      </c>
      <c r="G159" s="90">
        <v>346308.39360000007</v>
      </c>
      <c r="H159" s="98">
        <v>-1.4855130000000001</v>
      </c>
      <c r="I159" s="90">
        <v>-5.1444555850000002</v>
      </c>
      <c r="J159" s="91">
        <f t="shared" si="2"/>
        <v>4.9984465406709569E-3</v>
      </c>
      <c r="K159" s="91">
        <f>I159/'סכום נכסי הקרן'!$C$42</f>
        <v>-3.0497812955614888E-5</v>
      </c>
    </row>
    <row r="160" spans="2:11">
      <c r="B160" s="86" t="s">
        <v>1427</v>
      </c>
      <c r="C160" s="87" t="s">
        <v>1428</v>
      </c>
      <c r="D160" s="88" t="s">
        <v>681</v>
      </c>
      <c r="E160" s="88" t="s">
        <v>112</v>
      </c>
      <c r="F160" s="97">
        <v>45160</v>
      </c>
      <c r="G160" s="90">
        <v>288590.32799999998</v>
      </c>
      <c r="H160" s="98">
        <v>-1.464591</v>
      </c>
      <c r="I160" s="90">
        <v>-4.2266689700000004</v>
      </c>
      <c r="J160" s="91">
        <f t="shared" si="2"/>
        <v>4.1067083858704898E-3</v>
      </c>
      <c r="K160" s="91">
        <f>I160/'סכום נכסי הקרן'!$C$42</f>
        <v>-2.5056909821170404E-5</v>
      </c>
    </row>
    <row r="161" spans="2:11">
      <c r="B161" s="86" t="s">
        <v>1429</v>
      </c>
      <c r="C161" s="87" t="s">
        <v>1430</v>
      </c>
      <c r="D161" s="88" t="s">
        <v>681</v>
      </c>
      <c r="E161" s="88" t="s">
        <v>112</v>
      </c>
      <c r="F161" s="97">
        <v>45160</v>
      </c>
      <c r="G161" s="90">
        <v>288590.32799999998</v>
      </c>
      <c r="H161" s="98">
        <v>-1.464591</v>
      </c>
      <c r="I161" s="90">
        <v>-4.2266689700000004</v>
      </c>
      <c r="J161" s="91">
        <f t="shared" si="2"/>
        <v>4.1067083858704898E-3</v>
      </c>
      <c r="K161" s="91">
        <f>I161/'סכום נכסי הקרן'!$C$42</f>
        <v>-2.5056909821170404E-5</v>
      </c>
    </row>
    <row r="162" spans="2:11">
      <c r="B162" s="86" t="s">
        <v>1431</v>
      </c>
      <c r="C162" s="87" t="s">
        <v>1432</v>
      </c>
      <c r="D162" s="88" t="s">
        <v>681</v>
      </c>
      <c r="E162" s="88" t="s">
        <v>112</v>
      </c>
      <c r="F162" s="97">
        <v>45168</v>
      </c>
      <c r="G162" s="90">
        <v>404781.85054999997</v>
      </c>
      <c r="H162" s="98">
        <v>-1.2752410000000001</v>
      </c>
      <c r="I162" s="90">
        <v>-5.1619452080000006</v>
      </c>
      <c r="J162" s="91">
        <f t="shared" si="2"/>
        <v>5.0154397762305928E-3</v>
      </c>
      <c r="K162" s="91">
        <f>I162/'סכום נכסי הקרן'!$C$42</f>
        <v>-3.0601496473162102E-5</v>
      </c>
    </row>
    <row r="163" spans="2:11">
      <c r="B163" s="86" t="s">
        <v>1433</v>
      </c>
      <c r="C163" s="87" t="s">
        <v>1434</v>
      </c>
      <c r="D163" s="88" t="s">
        <v>681</v>
      </c>
      <c r="E163" s="88" t="s">
        <v>112</v>
      </c>
      <c r="F163" s="97">
        <v>45174</v>
      </c>
      <c r="G163" s="90">
        <v>392568.18793500005</v>
      </c>
      <c r="H163" s="98">
        <v>-0.79428299999999996</v>
      </c>
      <c r="I163" s="90">
        <v>-3.1181018640000007</v>
      </c>
      <c r="J163" s="91">
        <f t="shared" si="2"/>
        <v>3.0296044388087502E-3</v>
      </c>
      <c r="K163" s="91">
        <f>I163/'סכום נכסי הקרן'!$C$42</f>
        <v>-1.8485005041563819E-5</v>
      </c>
    </row>
    <row r="164" spans="2:11">
      <c r="B164" s="86" t="s">
        <v>1433</v>
      </c>
      <c r="C164" s="87" t="s">
        <v>1435</v>
      </c>
      <c r="D164" s="88" t="s">
        <v>681</v>
      </c>
      <c r="E164" s="88" t="s">
        <v>112</v>
      </c>
      <c r="F164" s="97">
        <v>45174</v>
      </c>
      <c r="G164" s="90">
        <v>58041.804750000018</v>
      </c>
      <c r="H164" s="98">
        <v>-0.79428299999999996</v>
      </c>
      <c r="I164" s="90">
        <v>-0.46101611200000009</v>
      </c>
      <c r="J164" s="91">
        <f t="shared" si="2"/>
        <v>4.4793163283184898E-4</v>
      </c>
      <c r="K164" s="91">
        <f>I164/'סכום נכסי הקרן'!$C$42</f>
        <v>-2.7330361631066168E-6</v>
      </c>
    </row>
    <row r="165" spans="2:11">
      <c r="B165" s="86" t="s">
        <v>1436</v>
      </c>
      <c r="C165" s="87" t="s">
        <v>1437</v>
      </c>
      <c r="D165" s="88" t="s">
        <v>681</v>
      </c>
      <c r="E165" s="88" t="s">
        <v>112</v>
      </c>
      <c r="F165" s="97">
        <v>45169</v>
      </c>
      <c r="G165" s="90">
        <v>174167.037855</v>
      </c>
      <c r="H165" s="98">
        <v>-0.801952</v>
      </c>
      <c r="I165" s="90">
        <v>-1.3967355640000003</v>
      </c>
      <c r="J165" s="91">
        <f t="shared" si="2"/>
        <v>1.3570936579692329E-3</v>
      </c>
      <c r="K165" s="91">
        <f>I165/'סכום נכסי הקרן'!$C$42</f>
        <v>-8.2802503152191702E-6</v>
      </c>
    </row>
    <row r="166" spans="2:11">
      <c r="B166" s="86" t="s">
        <v>1438</v>
      </c>
      <c r="C166" s="87" t="s">
        <v>1439</v>
      </c>
      <c r="D166" s="88" t="s">
        <v>681</v>
      </c>
      <c r="E166" s="88" t="s">
        <v>112</v>
      </c>
      <c r="F166" s="97">
        <v>45174</v>
      </c>
      <c r="G166" s="90">
        <v>145258.67337500004</v>
      </c>
      <c r="H166" s="98">
        <v>-0.68731100000000001</v>
      </c>
      <c r="I166" s="90">
        <v>-0.99837877900000027</v>
      </c>
      <c r="J166" s="91">
        <f t="shared" si="2"/>
        <v>9.7004296600839346E-4</v>
      </c>
      <c r="K166" s="91">
        <f>I166/'סכום נכסי הקרן'!$C$42</f>
        <v>-5.9186766719450994E-6</v>
      </c>
    </row>
    <row r="167" spans="2:11">
      <c r="B167" s="86" t="s">
        <v>1438</v>
      </c>
      <c r="C167" s="87" t="s">
        <v>1440</v>
      </c>
      <c r="D167" s="88" t="s">
        <v>681</v>
      </c>
      <c r="E167" s="88" t="s">
        <v>112</v>
      </c>
      <c r="F167" s="97">
        <v>45174</v>
      </c>
      <c r="G167" s="90">
        <v>5103.7046630000004</v>
      </c>
      <c r="H167" s="98">
        <v>-0.68731100000000001</v>
      </c>
      <c r="I167" s="90">
        <v>-3.5078321000000003E-2</v>
      </c>
      <c r="J167" s="91">
        <f t="shared" si="2"/>
        <v>3.4082734189840498E-5</v>
      </c>
      <c r="K167" s="91">
        <f>I167/'סכום נכסי הקרן'!$C$42</f>
        <v>-2.0795438020192719E-7</v>
      </c>
    </row>
    <row r="168" spans="2:11">
      <c r="B168" s="86" t="s">
        <v>1441</v>
      </c>
      <c r="C168" s="87" t="s">
        <v>1442</v>
      </c>
      <c r="D168" s="88" t="s">
        <v>681</v>
      </c>
      <c r="E168" s="88" t="s">
        <v>112</v>
      </c>
      <c r="F168" s="97">
        <v>45181</v>
      </c>
      <c r="G168" s="90">
        <v>204202.35160000005</v>
      </c>
      <c r="H168" s="98">
        <v>-0.62833700000000003</v>
      </c>
      <c r="I168" s="90">
        <v>-1.2830786650000001</v>
      </c>
      <c r="J168" s="91">
        <f t="shared" si="2"/>
        <v>1.2466625493235666E-3</v>
      </c>
      <c r="K168" s="91">
        <f>I168/'סכום נכסי הקרן'!$C$42</f>
        <v>-7.6064595147068518E-6</v>
      </c>
    </row>
    <row r="169" spans="2:11">
      <c r="B169" s="86" t="s">
        <v>1441</v>
      </c>
      <c r="C169" s="87" t="s">
        <v>1443</v>
      </c>
      <c r="D169" s="88" t="s">
        <v>681</v>
      </c>
      <c r="E169" s="88" t="s">
        <v>112</v>
      </c>
      <c r="F169" s="97">
        <v>45181</v>
      </c>
      <c r="G169" s="90">
        <v>127861.54810000003</v>
      </c>
      <c r="H169" s="98">
        <v>-0.62833700000000003</v>
      </c>
      <c r="I169" s="90">
        <v>-0.8034012490000001</v>
      </c>
      <c r="J169" s="91">
        <f t="shared" si="2"/>
        <v>7.8059925437859066E-4</v>
      </c>
      <c r="K169" s="91">
        <f>I169/'סכום נכסי הקרן'!$C$42</f>
        <v>-4.7627937719496094E-6</v>
      </c>
    </row>
    <row r="170" spans="2:11">
      <c r="B170" s="86" t="s">
        <v>1444</v>
      </c>
      <c r="C170" s="87" t="s">
        <v>1445</v>
      </c>
      <c r="D170" s="88" t="s">
        <v>681</v>
      </c>
      <c r="E170" s="88" t="s">
        <v>112</v>
      </c>
      <c r="F170" s="97">
        <v>45181</v>
      </c>
      <c r="G170" s="90">
        <v>174379.78072500002</v>
      </c>
      <c r="H170" s="98">
        <v>-0.61499300000000001</v>
      </c>
      <c r="I170" s="90">
        <v>-1.0724229330000004</v>
      </c>
      <c r="J170" s="91">
        <f t="shared" si="2"/>
        <v>1.0419856116981236E-3</v>
      </c>
      <c r="K170" s="91">
        <f>I170/'סכום נכסי הקרן'!$C$42</f>
        <v>-6.3576317220641191E-6</v>
      </c>
    </row>
    <row r="171" spans="2:11">
      <c r="B171" s="86" t="s">
        <v>1446</v>
      </c>
      <c r="C171" s="87" t="s">
        <v>1447</v>
      </c>
      <c r="D171" s="88" t="s">
        <v>681</v>
      </c>
      <c r="E171" s="88" t="s">
        <v>112</v>
      </c>
      <c r="F171" s="97">
        <v>45159</v>
      </c>
      <c r="G171" s="90">
        <v>232629.70350000006</v>
      </c>
      <c r="H171" s="98">
        <v>-0.71882299999999999</v>
      </c>
      <c r="I171" s="90">
        <v>-1.6721959570000002</v>
      </c>
      <c r="J171" s="91">
        <f t="shared" si="2"/>
        <v>1.6247359819689475E-3</v>
      </c>
      <c r="K171" s="91">
        <f>I171/'סכום נכסי הקרן'!$C$42</f>
        <v>-9.9132587849373843E-6</v>
      </c>
    </row>
    <row r="172" spans="2:11">
      <c r="B172" s="86" t="s">
        <v>1448</v>
      </c>
      <c r="C172" s="87" t="s">
        <v>1449</v>
      </c>
      <c r="D172" s="88" t="s">
        <v>681</v>
      </c>
      <c r="E172" s="88" t="s">
        <v>112</v>
      </c>
      <c r="F172" s="97">
        <v>45167</v>
      </c>
      <c r="G172" s="90">
        <v>203588.76013000004</v>
      </c>
      <c r="H172" s="98">
        <v>-0.67937800000000004</v>
      </c>
      <c r="I172" s="90">
        <v>-1.3831377490000003</v>
      </c>
      <c r="J172" s="91">
        <f t="shared" si="2"/>
        <v>1.3438817737913206E-3</v>
      </c>
      <c r="K172" s="91">
        <f>I172/'סכום נכסי הקרן'!$C$42</f>
        <v>-8.1996385553112351E-6</v>
      </c>
    </row>
    <row r="173" spans="2:11">
      <c r="B173" s="86" t="s">
        <v>1450</v>
      </c>
      <c r="C173" s="87" t="s">
        <v>1451</v>
      </c>
      <c r="D173" s="88" t="s">
        <v>681</v>
      </c>
      <c r="E173" s="88" t="s">
        <v>112</v>
      </c>
      <c r="F173" s="97">
        <v>45189</v>
      </c>
      <c r="G173" s="90">
        <v>859991.91335000028</v>
      </c>
      <c r="H173" s="98">
        <v>-0.49394500000000002</v>
      </c>
      <c r="I173" s="90">
        <v>-4.2478851070000001</v>
      </c>
      <c r="J173" s="91">
        <f t="shared" si="2"/>
        <v>4.12732237015743E-3</v>
      </c>
      <c r="K173" s="91">
        <f>I173/'סכום נכסי הקרן'!$C$42</f>
        <v>-2.5182685185963777E-5</v>
      </c>
    </row>
    <row r="174" spans="2:11">
      <c r="B174" s="86" t="s">
        <v>1452</v>
      </c>
      <c r="C174" s="87" t="s">
        <v>1453</v>
      </c>
      <c r="D174" s="88" t="s">
        <v>681</v>
      </c>
      <c r="E174" s="88" t="s">
        <v>112</v>
      </c>
      <c r="F174" s="97">
        <v>45174</v>
      </c>
      <c r="G174" s="90">
        <v>122243.90304000002</v>
      </c>
      <c r="H174" s="98">
        <v>-0.50065499999999996</v>
      </c>
      <c r="I174" s="90">
        <v>-0.6120207700000001</v>
      </c>
      <c r="J174" s="91">
        <f t="shared" si="2"/>
        <v>5.9465050287245815E-4</v>
      </c>
      <c r="K174" s="91">
        <f>I174/'סכום נכסי הקרן'!$C$42</f>
        <v>-3.6282352252850486E-6</v>
      </c>
    </row>
    <row r="175" spans="2:11">
      <c r="B175" s="86" t="s">
        <v>1454</v>
      </c>
      <c r="C175" s="87" t="s">
        <v>1455</v>
      </c>
      <c r="D175" s="88" t="s">
        <v>681</v>
      </c>
      <c r="E175" s="88" t="s">
        <v>112</v>
      </c>
      <c r="F175" s="97">
        <v>45167</v>
      </c>
      <c r="G175" s="90">
        <v>230093.25984000004</v>
      </c>
      <c r="H175" s="98">
        <v>-0.60472199999999998</v>
      </c>
      <c r="I175" s="90">
        <v>-1.3914243970000002</v>
      </c>
      <c r="J175" s="91">
        <f t="shared" si="2"/>
        <v>1.3519332315879685E-3</v>
      </c>
      <c r="K175" s="91">
        <f>I175/'סכום נכסי הקרן'!$C$42</f>
        <v>-8.2487641890264724E-6</v>
      </c>
    </row>
    <row r="176" spans="2:11">
      <c r="B176" s="86" t="s">
        <v>1456</v>
      </c>
      <c r="C176" s="87" t="s">
        <v>1457</v>
      </c>
      <c r="D176" s="88" t="s">
        <v>681</v>
      </c>
      <c r="E176" s="88" t="s">
        <v>112</v>
      </c>
      <c r="F176" s="97">
        <v>45189</v>
      </c>
      <c r="G176" s="90">
        <v>306839.76169200003</v>
      </c>
      <c r="H176" s="98">
        <v>-0.41411599999999998</v>
      </c>
      <c r="I176" s="90">
        <v>-1.2706721530000002</v>
      </c>
      <c r="J176" s="91">
        <f t="shared" si="2"/>
        <v>1.2346081567909519E-3</v>
      </c>
      <c r="K176" s="91">
        <f>I176/'סכום נכסי הקרן'!$C$42</f>
        <v>-7.5329101417642945E-6</v>
      </c>
    </row>
    <row r="177" spans="2:11">
      <c r="B177" s="86" t="s">
        <v>1458</v>
      </c>
      <c r="C177" s="87" t="s">
        <v>1459</v>
      </c>
      <c r="D177" s="88" t="s">
        <v>681</v>
      </c>
      <c r="E177" s="88" t="s">
        <v>112</v>
      </c>
      <c r="F177" s="97">
        <v>45189</v>
      </c>
      <c r="G177" s="90">
        <v>203772.21231500004</v>
      </c>
      <c r="H177" s="98">
        <v>-0.41411599999999998</v>
      </c>
      <c r="I177" s="90">
        <v>-0.84385307300000012</v>
      </c>
      <c r="J177" s="91">
        <f t="shared" si="2"/>
        <v>8.1990298174017707E-4</v>
      </c>
      <c r="K177" s="91">
        <f>I177/'סכום נכסי הקרן'!$C$42</f>
        <v>-5.0026038240885773E-6</v>
      </c>
    </row>
    <row r="178" spans="2:11">
      <c r="B178" s="86" t="s">
        <v>1460</v>
      </c>
      <c r="C178" s="87" t="s">
        <v>1461</v>
      </c>
      <c r="D178" s="88" t="s">
        <v>681</v>
      </c>
      <c r="E178" s="88" t="s">
        <v>112</v>
      </c>
      <c r="F178" s="97">
        <v>45190</v>
      </c>
      <c r="G178" s="90">
        <v>232907.19420000003</v>
      </c>
      <c r="H178" s="98">
        <v>-0.37950800000000001</v>
      </c>
      <c r="I178" s="90">
        <v>-0.88390037600000004</v>
      </c>
      <c r="J178" s="91">
        <f t="shared" si="2"/>
        <v>8.5881366914648133E-4</v>
      </c>
      <c r="K178" s="91">
        <f>I178/'סכום נכסי הקרן'!$C$42</f>
        <v>-5.2400157593440799E-6</v>
      </c>
    </row>
    <row r="179" spans="2:11">
      <c r="B179" s="86" t="s">
        <v>1462</v>
      </c>
      <c r="C179" s="87" t="s">
        <v>1463</v>
      </c>
      <c r="D179" s="88" t="s">
        <v>681</v>
      </c>
      <c r="E179" s="88" t="s">
        <v>112</v>
      </c>
      <c r="F179" s="97">
        <v>45188</v>
      </c>
      <c r="G179" s="90">
        <v>291365.23500000004</v>
      </c>
      <c r="H179" s="98">
        <v>-0.32858700000000002</v>
      </c>
      <c r="I179" s="90">
        <v>-0.95738916300000021</v>
      </c>
      <c r="J179" s="91">
        <f t="shared" si="2"/>
        <v>9.3021671016588507E-4</v>
      </c>
      <c r="K179" s="91">
        <f>I179/'סכום נכסי הקרן'!$C$42</f>
        <v>-5.675678434087734E-6</v>
      </c>
    </row>
    <row r="180" spans="2:11">
      <c r="B180" s="86" t="s">
        <v>1464</v>
      </c>
      <c r="C180" s="87" t="s">
        <v>1465</v>
      </c>
      <c r="D180" s="88" t="s">
        <v>681</v>
      </c>
      <c r="E180" s="88" t="s">
        <v>112</v>
      </c>
      <c r="F180" s="97">
        <v>45188</v>
      </c>
      <c r="G180" s="90">
        <v>582730.47000000009</v>
      </c>
      <c r="H180" s="98">
        <v>-0.32858700000000002</v>
      </c>
      <c r="I180" s="90">
        <v>-1.9147783270000003</v>
      </c>
      <c r="J180" s="91">
        <f t="shared" si="2"/>
        <v>1.8604334213033883E-3</v>
      </c>
      <c r="K180" s="91">
        <f>I180/'סכום נכסי הקרן'!$C$42</f>
        <v>-1.1351356874103755E-5</v>
      </c>
    </row>
    <row r="181" spans="2:11">
      <c r="B181" s="86" t="s">
        <v>1466</v>
      </c>
      <c r="C181" s="87" t="s">
        <v>1467</v>
      </c>
      <c r="D181" s="88" t="s">
        <v>681</v>
      </c>
      <c r="E181" s="88" t="s">
        <v>112</v>
      </c>
      <c r="F181" s="97">
        <v>45190</v>
      </c>
      <c r="G181" s="90">
        <v>407911.32900000009</v>
      </c>
      <c r="H181" s="98">
        <v>-0.29984100000000002</v>
      </c>
      <c r="I181" s="90">
        <v>-1.2230865090000003</v>
      </c>
      <c r="J181" s="91">
        <f t="shared" si="2"/>
        <v>1.1883730802687781E-3</v>
      </c>
      <c r="K181" s="91">
        <f>I181/'סכום נכסי הקרן'!$C$42</f>
        <v>-7.2508087520048032E-6</v>
      </c>
    </row>
    <row r="182" spans="2:11">
      <c r="B182" s="86" t="s">
        <v>1468</v>
      </c>
      <c r="C182" s="87" t="s">
        <v>1469</v>
      </c>
      <c r="D182" s="88" t="s">
        <v>681</v>
      </c>
      <c r="E182" s="88" t="s">
        <v>112</v>
      </c>
      <c r="F182" s="97">
        <v>45182</v>
      </c>
      <c r="G182" s="90">
        <v>291596.47725000005</v>
      </c>
      <c r="H182" s="98">
        <v>-0.27774799999999999</v>
      </c>
      <c r="I182" s="90">
        <v>-0.80990285600000012</v>
      </c>
      <c r="J182" s="91">
        <f t="shared" si="2"/>
        <v>7.8691633389866829E-4</v>
      </c>
      <c r="K182" s="91">
        <f>I182/'סכום נכסי הקרן'!$C$42</f>
        <v>-4.8013371689953664E-6</v>
      </c>
    </row>
    <row r="183" spans="2:11">
      <c r="B183" s="86" t="s">
        <v>1470</v>
      </c>
      <c r="C183" s="87" t="s">
        <v>1471</v>
      </c>
      <c r="D183" s="88" t="s">
        <v>681</v>
      </c>
      <c r="E183" s="88" t="s">
        <v>112</v>
      </c>
      <c r="F183" s="97">
        <v>45182</v>
      </c>
      <c r="G183" s="90">
        <v>175036.50871500003</v>
      </c>
      <c r="H183" s="98">
        <v>-0.232705</v>
      </c>
      <c r="I183" s="90">
        <v>-0.40731934900000011</v>
      </c>
      <c r="J183" s="91">
        <f t="shared" si="2"/>
        <v>3.9575888202704674E-4</v>
      </c>
      <c r="K183" s="91">
        <f>I183/'סכום נכסי הקרן'!$C$42</f>
        <v>-2.4147063015230257E-6</v>
      </c>
    </row>
    <row r="184" spans="2:11">
      <c r="B184" s="86" t="s">
        <v>1472</v>
      </c>
      <c r="C184" s="87" t="s">
        <v>1473</v>
      </c>
      <c r="D184" s="88" t="s">
        <v>681</v>
      </c>
      <c r="E184" s="88" t="s">
        <v>112</v>
      </c>
      <c r="F184" s="97">
        <v>45182</v>
      </c>
      <c r="G184" s="90">
        <v>233400.51100000003</v>
      </c>
      <c r="H184" s="98">
        <v>-0.22476099999999999</v>
      </c>
      <c r="I184" s="90">
        <v>-0.52459308500000013</v>
      </c>
      <c r="J184" s="91">
        <f t="shared" si="2"/>
        <v>5.0970417523356955E-4</v>
      </c>
      <c r="K184" s="91">
        <f>I184/'סכום נכסי הקרן'!$C$42</f>
        <v>-3.1099387524674263E-6</v>
      </c>
    </row>
    <row r="185" spans="2:11">
      <c r="B185" s="86" t="s">
        <v>1474</v>
      </c>
      <c r="C185" s="87" t="s">
        <v>1475</v>
      </c>
      <c r="D185" s="88" t="s">
        <v>681</v>
      </c>
      <c r="E185" s="88" t="s">
        <v>112</v>
      </c>
      <c r="F185" s="97">
        <v>45173</v>
      </c>
      <c r="G185" s="90">
        <v>554472.66705000016</v>
      </c>
      <c r="H185" s="98">
        <v>-0.26227800000000001</v>
      </c>
      <c r="I185" s="90">
        <v>-1.4542605420000003</v>
      </c>
      <c r="J185" s="91">
        <f t="shared" si="2"/>
        <v>1.4129859720412325E-3</v>
      </c>
      <c r="K185" s="91">
        <f>I185/'סכום נכסי הקרן'!$C$42</f>
        <v>-8.6212749368400141E-6</v>
      </c>
    </row>
    <row r="186" spans="2:11">
      <c r="B186" s="86" t="s">
        <v>1476</v>
      </c>
      <c r="C186" s="87" t="s">
        <v>1477</v>
      </c>
      <c r="D186" s="88" t="s">
        <v>681</v>
      </c>
      <c r="E186" s="88" t="s">
        <v>112</v>
      </c>
      <c r="F186" s="97">
        <v>45173</v>
      </c>
      <c r="G186" s="90">
        <v>496107.12315000006</v>
      </c>
      <c r="H186" s="98">
        <v>-0.26227800000000001</v>
      </c>
      <c r="I186" s="90">
        <v>-1.3011804850000004</v>
      </c>
      <c r="J186" s="91">
        <f t="shared" si="2"/>
        <v>1.264250606614346E-3</v>
      </c>
      <c r="K186" s="91">
        <f>I186/'סכום נכסי הקרן'!$C$42</f>
        <v>-7.7137723122215018E-6</v>
      </c>
    </row>
    <row r="187" spans="2:11">
      <c r="B187" s="86" t="s">
        <v>1478</v>
      </c>
      <c r="C187" s="87" t="s">
        <v>1479</v>
      </c>
      <c r="D187" s="88" t="s">
        <v>681</v>
      </c>
      <c r="E187" s="88" t="s">
        <v>112</v>
      </c>
      <c r="F187" s="97">
        <v>45173</v>
      </c>
      <c r="G187" s="90">
        <v>205150.24050000004</v>
      </c>
      <c r="H187" s="98">
        <v>-0.22256999999999999</v>
      </c>
      <c r="I187" s="90">
        <v>-0.45660350000000005</v>
      </c>
      <c r="J187" s="91">
        <f t="shared" si="2"/>
        <v>4.4364425881873981E-4</v>
      </c>
      <c r="K187" s="91">
        <f>I187/'סכום נכסי הקרן'!$C$42</f>
        <v>-2.7068769295010064E-6</v>
      </c>
    </row>
    <row r="188" spans="2:11">
      <c r="B188" s="86" t="s">
        <v>1478</v>
      </c>
      <c r="C188" s="87" t="s">
        <v>1480</v>
      </c>
      <c r="D188" s="88" t="s">
        <v>681</v>
      </c>
      <c r="E188" s="88" t="s">
        <v>112</v>
      </c>
      <c r="F188" s="97">
        <v>45173</v>
      </c>
      <c r="G188" s="90">
        <v>175166.00437499999</v>
      </c>
      <c r="H188" s="98">
        <v>-0.22256999999999999</v>
      </c>
      <c r="I188" s="90">
        <v>-0.38986749600000009</v>
      </c>
      <c r="J188" s="91">
        <f t="shared" si="2"/>
        <v>3.7880234448583512E-4</v>
      </c>
      <c r="K188" s="91">
        <f>I188/'סכום נכסי הקרן'!$C$42</f>
        <v>-2.3112466954036181E-6</v>
      </c>
    </row>
    <row r="189" spans="2:11">
      <c r="B189" s="86" t="s">
        <v>1481</v>
      </c>
      <c r="C189" s="87" t="s">
        <v>1482</v>
      </c>
      <c r="D189" s="88" t="s">
        <v>681</v>
      </c>
      <c r="E189" s="88" t="s">
        <v>112</v>
      </c>
      <c r="F189" s="97">
        <v>45195</v>
      </c>
      <c r="G189" s="90">
        <v>482354.06741200009</v>
      </c>
      <c r="H189" s="98">
        <v>-8.3234000000000002E-2</v>
      </c>
      <c r="I189" s="90">
        <v>-0.40148208499999999</v>
      </c>
      <c r="J189" s="91">
        <f t="shared" si="2"/>
        <v>3.9008729023940305E-4</v>
      </c>
      <c r="K189" s="91">
        <f>I189/'סכום נכסי הקרן'!$C$42</f>
        <v>-2.3801013209370095E-6</v>
      </c>
    </row>
    <row r="190" spans="2:11">
      <c r="B190" s="86" t="s">
        <v>1483</v>
      </c>
      <c r="C190" s="87" t="s">
        <v>1484</v>
      </c>
      <c r="D190" s="88" t="s">
        <v>681</v>
      </c>
      <c r="E190" s="88" t="s">
        <v>112</v>
      </c>
      <c r="F190" s="97">
        <v>45173</v>
      </c>
      <c r="G190" s="90">
        <v>291981.88100000005</v>
      </c>
      <c r="H190" s="98">
        <v>-0.209341</v>
      </c>
      <c r="I190" s="90">
        <v>-0.61123878500000006</v>
      </c>
      <c r="J190" s="91">
        <f t="shared" si="2"/>
        <v>5.938907120348224E-4</v>
      </c>
      <c r="K190" s="91">
        <f>I190/'סכום נכסי הקרן'!$C$42</f>
        <v>-3.6235993931994074E-6</v>
      </c>
    </row>
    <row r="191" spans="2:11">
      <c r="B191" s="86" t="s">
        <v>1485</v>
      </c>
      <c r="C191" s="87" t="s">
        <v>1486</v>
      </c>
      <c r="D191" s="88" t="s">
        <v>681</v>
      </c>
      <c r="E191" s="88" t="s">
        <v>112</v>
      </c>
      <c r="F191" s="97">
        <v>45195</v>
      </c>
      <c r="G191" s="90">
        <v>321315.73122000007</v>
      </c>
      <c r="H191" s="98">
        <v>-4.0978000000000001E-2</v>
      </c>
      <c r="I191" s="90">
        <v>-0.13166856599999999</v>
      </c>
      <c r="J191" s="91">
        <f t="shared" si="2"/>
        <v>1.2793157164322288E-4</v>
      </c>
      <c r="K191" s="91">
        <f>I191/'סכום נכסי הקרן'!$C$42</f>
        <v>-7.8056914510265582E-7</v>
      </c>
    </row>
    <row r="192" spans="2:11">
      <c r="B192" s="86" t="s">
        <v>1485</v>
      </c>
      <c r="C192" s="87" t="s">
        <v>1487</v>
      </c>
      <c r="D192" s="88" t="s">
        <v>681</v>
      </c>
      <c r="E192" s="88" t="s">
        <v>112</v>
      </c>
      <c r="F192" s="97">
        <v>45195</v>
      </c>
      <c r="G192" s="90">
        <v>102631.993584</v>
      </c>
      <c r="H192" s="98">
        <v>-4.0978000000000001E-2</v>
      </c>
      <c r="I192" s="90">
        <v>-4.2056476000000009E-2</v>
      </c>
      <c r="J192" s="91">
        <f t="shared" si="2"/>
        <v>4.086283640740406E-5</v>
      </c>
      <c r="K192" s="91">
        <f>I192/'סכום נכסי הקרן'!$C$42</f>
        <v>-2.4932289091194607E-7</v>
      </c>
    </row>
    <row r="193" spans="2:11">
      <c r="B193" s="86" t="s">
        <v>1488</v>
      </c>
      <c r="C193" s="87" t="s">
        <v>1489</v>
      </c>
      <c r="D193" s="88" t="s">
        <v>681</v>
      </c>
      <c r="E193" s="88" t="s">
        <v>112</v>
      </c>
      <c r="F193" s="97">
        <v>45187</v>
      </c>
      <c r="G193" s="90">
        <v>116854.41700000002</v>
      </c>
      <c r="H193" s="98">
        <v>-6.8645999999999999E-2</v>
      </c>
      <c r="I193" s="90">
        <v>-8.0216395000000024E-2</v>
      </c>
      <c r="J193" s="91">
        <f t="shared" si="2"/>
        <v>7.793970721837715E-5</v>
      </c>
      <c r="K193" s="91">
        <f>I193/'סכום נכסי הקרן'!$C$42</f>
        <v>-4.7554587074615047E-7</v>
      </c>
    </row>
    <row r="194" spans="2:11">
      <c r="B194" s="86" t="s">
        <v>1490</v>
      </c>
      <c r="C194" s="87" t="s">
        <v>1491</v>
      </c>
      <c r="D194" s="88" t="s">
        <v>681</v>
      </c>
      <c r="E194" s="88" t="s">
        <v>112</v>
      </c>
      <c r="F194" s="97">
        <v>45195</v>
      </c>
      <c r="G194" s="90">
        <v>613485.68925000017</v>
      </c>
      <c r="H194" s="98">
        <v>-3.0419999999999999E-2</v>
      </c>
      <c r="I194" s="90">
        <v>-0.186619433</v>
      </c>
      <c r="J194" s="91">
        <f t="shared" si="2"/>
        <v>1.8132283268625505E-4</v>
      </c>
      <c r="K194" s="91">
        <f>I194/'סכום נכסי הקרן'!$C$42</f>
        <v>-1.1063336960497646E-6</v>
      </c>
    </row>
    <row r="195" spans="2:11">
      <c r="B195" s="86" t="s">
        <v>1492</v>
      </c>
      <c r="C195" s="87" t="s">
        <v>1493</v>
      </c>
      <c r="D195" s="88" t="s">
        <v>681</v>
      </c>
      <c r="E195" s="88" t="s">
        <v>112</v>
      </c>
      <c r="F195" s="97">
        <v>45175</v>
      </c>
      <c r="G195" s="90">
        <v>233708.83400000003</v>
      </c>
      <c r="H195" s="98">
        <v>-0.124905</v>
      </c>
      <c r="I195" s="90">
        <v>-0.29191405000000004</v>
      </c>
      <c r="J195" s="91">
        <f t="shared" si="2"/>
        <v>2.8362899616631617E-4</v>
      </c>
      <c r="K195" s="91">
        <f>I195/'סכום נכסי הקרן'!$C$42</f>
        <v>-1.7305504827321805E-6</v>
      </c>
    </row>
    <row r="196" spans="2:11">
      <c r="B196" s="86" t="s">
        <v>1494</v>
      </c>
      <c r="C196" s="87" t="s">
        <v>1495</v>
      </c>
      <c r="D196" s="88" t="s">
        <v>681</v>
      </c>
      <c r="E196" s="88" t="s">
        <v>112</v>
      </c>
      <c r="F196" s="97">
        <v>45173</v>
      </c>
      <c r="G196" s="90">
        <v>70116.350076000017</v>
      </c>
      <c r="H196" s="98">
        <v>-0.26594899999999999</v>
      </c>
      <c r="I196" s="90">
        <v>-0.18647375000000002</v>
      </c>
      <c r="J196" s="91">
        <f t="shared" si="2"/>
        <v>1.81181284435842E-4</v>
      </c>
      <c r="K196" s="91">
        <f>I196/'סכום נכסי הקרן'!$C$42</f>
        <v>-1.1054700453074456E-6</v>
      </c>
    </row>
    <row r="197" spans="2:11">
      <c r="B197" s="86" t="s">
        <v>1496</v>
      </c>
      <c r="C197" s="87" t="s">
        <v>1497</v>
      </c>
      <c r="D197" s="88" t="s">
        <v>681</v>
      </c>
      <c r="E197" s="88" t="s">
        <v>112</v>
      </c>
      <c r="F197" s="97">
        <v>45175</v>
      </c>
      <c r="G197" s="90">
        <v>204565.37323299999</v>
      </c>
      <c r="H197" s="98">
        <v>-9.0573000000000001E-2</v>
      </c>
      <c r="I197" s="90">
        <v>-0.185281311</v>
      </c>
      <c r="J197" s="91">
        <f t="shared" si="2"/>
        <v>1.8002268903229919E-4</v>
      </c>
      <c r="K197" s="91">
        <f>I197/'סכום נכסי הקרן'!$C$42</f>
        <v>-1.0984009238072002E-6</v>
      </c>
    </row>
    <row r="198" spans="2:11">
      <c r="B198" s="86" t="s">
        <v>1498</v>
      </c>
      <c r="C198" s="87" t="s">
        <v>1499</v>
      </c>
      <c r="D198" s="88" t="s">
        <v>681</v>
      </c>
      <c r="E198" s="88" t="s">
        <v>112</v>
      </c>
      <c r="F198" s="97">
        <v>45175</v>
      </c>
      <c r="G198" s="90">
        <v>643038.44880000013</v>
      </c>
      <c r="H198" s="98">
        <v>-7.2096999999999994E-2</v>
      </c>
      <c r="I198" s="90">
        <v>-0.46360833700000009</v>
      </c>
      <c r="J198" s="91">
        <f t="shared" si="2"/>
        <v>4.504502857524166E-4</v>
      </c>
      <c r="K198" s="91">
        <f>I198/'סכום נכסי הקרן'!$C$42</f>
        <v>-2.748403618784411E-6</v>
      </c>
    </row>
    <row r="199" spans="2:11">
      <c r="B199" s="86" t="s">
        <v>1500</v>
      </c>
      <c r="C199" s="87" t="s">
        <v>1501</v>
      </c>
      <c r="D199" s="88" t="s">
        <v>681</v>
      </c>
      <c r="E199" s="88" t="s">
        <v>112</v>
      </c>
      <c r="F199" s="97">
        <v>45187</v>
      </c>
      <c r="G199" s="90">
        <v>292328.74437500001</v>
      </c>
      <c r="H199" s="98">
        <v>-2.6819999999999999E-3</v>
      </c>
      <c r="I199" s="90">
        <v>-7.8391120000000005E-3</v>
      </c>
      <c r="J199" s="91">
        <f t="shared" si="2"/>
        <v>7.6166236856202131E-6</v>
      </c>
      <c r="K199" s="91">
        <f>I199/'סכום נכסי הקרן'!$C$42</f>
        <v>-4.6472511534787819E-8</v>
      </c>
    </row>
    <row r="200" spans="2:11">
      <c r="B200" s="86" t="s">
        <v>1502</v>
      </c>
      <c r="C200" s="87" t="s">
        <v>1503</v>
      </c>
      <c r="D200" s="88" t="s">
        <v>681</v>
      </c>
      <c r="E200" s="88" t="s">
        <v>112</v>
      </c>
      <c r="F200" s="97">
        <v>45175</v>
      </c>
      <c r="G200" s="90">
        <v>730918.21187500015</v>
      </c>
      <c r="H200" s="98">
        <v>-4.5712999999999997E-2</v>
      </c>
      <c r="I200" s="90">
        <v>-0.33412578100000007</v>
      </c>
      <c r="J200" s="91">
        <f t="shared" si="2"/>
        <v>3.2464268115329294E-4</v>
      </c>
      <c r="K200" s="91">
        <f>I200/'סכום נכסי הקרן'!$C$42</f>
        <v>-1.9807937699566597E-6</v>
      </c>
    </row>
    <row r="201" spans="2:11">
      <c r="B201" s="86" t="s">
        <v>1504</v>
      </c>
      <c r="C201" s="87" t="s">
        <v>1505</v>
      </c>
      <c r="D201" s="88" t="s">
        <v>681</v>
      </c>
      <c r="E201" s="88" t="s">
        <v>112</v>
      </c>
      <c r="F201" s="97">
        <v>45187</v>
      </c>
      <c r="G201" s="90">
        <v>409378.94648000004</v>
      </c>
      <c r="H201" s="98">
        <v>2.6315000000000002E-2</v>
      </c>
      <c r="I201" s="90">
        <v>0.10772959800000001</v>
      </c>
      <c r="J201" s="91">
        <f t="shared" si="2"/>
        <v>-1.0467203527250841E-4</v>
      </c>
      <c r="K201" s="91">
        <f>I201/'סכום נכסי הקרן'!$C$42</f>
        <v>6.3865205468336909E-7</v>
      </c>
    </row>
    <row r="202" spans="2:11">
      <c r="B202" s="86" t="s">
        <v>1506</v>
      </c>
      <c r="C202" s="87" t="s">
        <v>1507</v>
      </c>
      <c r="D202" s="88" t="s">
        <v>681</v>
      </c>
      <c r="E202" s="88" t="s">
        <v>112</v>
      </c>
      <c r="F202" s="97">
        <v>45180</v>
      </c>
      <c r="G202" s="90">
        <v>734810.78975000011</v>
      </c>
      <c r="H202" s="98">
        <v>0.50219000000000003</v>
      </c>
      <c r="I202" s="90">
        <v>3.6901445550000003</v>
      </c>
      <c r="J202" s="91">
        <f t="shared" si="2"/>
        <v>-3.5854115135713661E-3</v>
      </c>
      <c r="K202" s="91">
        <f>I202/'סכום נכסי הקרן'!$C$42</f>
        <v>2.1876238711383632E-5</v>
      </c>
    </row>
    <row r="203" spans="2:11">
      <c r="B203" s="86" t="s">
        <v>1508</v>
      </c>
      <c r="C203" s="87" t="s">
        <v>1509</v>
      </c>
      <c r="D203" s="88" t="s">
        <v>681</v>
      </c>
      <c r="E203" s="88" t="s">
        <v>112</v>
      </c>
      <c r="F203" s="97">
        <v>45197</v>
      </c>
      <c r="G203" s="90">
        <v>235435.44280000002</v>
      </c>
      <c r="H203" s="98">
        <v>0.609379</v>
      </c>
      <c r="I203" s="90">
        <v>1.4346947500000002</v>
      </c>
      <c r="J203" s="91">
        <f t="shared" si="2"/>
        <v>-1.3939754929493252E-3</v>
      </c>
      <c r="K203" s="91">
        <f>I203/'סכום נכסי הקרן'!$C$42</f>
        <v>8.5052832920711597E-6</v>
      </c>
    </row>
    <row r="204" spans="2:11">
      <c r="B204" s="86" t="s">
        <v>1510</v>
      </c>
      <c r="C204" s="87" t="s">
        <v>1511</v>
      </c>
      <c r="D204" s="88" t="s">
        <v>681</v>
      </c>
      <c r="E204" s="88" t="s">
        <v>112</v>
      </c>
      <c r="F204" s="97">
        <v>45126</v>
      </c>
      <c r="G204" s="90">
        <v>560037.89720000001</v>
      </c>
      <c r="H204" s="98">
        <v>6.7944329999999997</v>
      </c>
      <c r="I204" s="90">
        <v>38.051397075000011</v>
      </c>
      <c r="J204" s="91">
        <f t="shared" ref="J204:J267" si="3">IFERROR(I204/$I$11,0)</f>
        <v>-3.6971428936387787E-2</v>
      </c>
      <c r="K204" s="91">
        <f>I204/'סכום נכסי הקרן'!$C$42</f>
        <v>2.2557963063708357E-4</v>
      </c>
    </row>
    <row r="205" spans="2:11">
      <c r="B205" s="86" t="s">
        <v>1512</v>
      </c>
      <c r="C205" s="87" t="s">
        <v>1513</v>
      </c>
      <c r="D205" s="88" t="s">
        <v>681</v>
      </c>
      <c r="E205" s="88" t="s">
        <v>112</v>
      </c>
      <c r="F205" s="97">
        <v>45126</v>
      </c>
      <c r="G205" s="90">
        <v>294756.78800000006</v>
      </c>
      <c r="H205" s="98">
        <v>6.4615090000000004</v>
      </c>
      <c r="I205" s="90">
        <v>19.045736064000003</v>
      </c>
      <c r="J205" s="91">
        <f t="shared" si="3"/>
        <v>-1.8505183293099206E-2</v>
      </c>
      <c r="K205" s="91">
        <f>I205/'סכום נכסי הקרן'!$C$42</f>
        <v>1.1290860354116187E-4</v>
      </c>
    </row>
    <row r="206" spans="2:11">
      <c r="B206" s="86" t="s">
        <v>1514</v>
      </c>
      <c r="C206" s="87" t="s">
        <v>1515</v>
      </c>
      <c r="D206" s="88" t="s">
        <v>681</v>
      </c>
      <c r="E206" s="88" t="s">
        <v>112</v>
      </c>
      <c r="F206" s="97">
        <v>45126</v>
      </c>
      <c r="G206" s="90">
        <v>400869.23168000003</v>
      </c>
      <c r="H206" s="98">
        <v>6.4484339999999998</v>
      </c>
      <c r="I206" s="90">
        <v>25.849786137000002</v>
      </c>
      <c r="J206" s="91">
        <f t="shared" si="3"/>
        <v>-2.5116121999442187E-2</v>
      </c>
      <c r="K206" s="91">
        <f>I206/'סכום נכסי הקרן'!$C$42</f>
        <v>1.5324497014757932E-4</v>
      </c>
    </row>
    <row r="207" spans="2:11">
      <c r="B207" s="86" t="s">
        <v>1516</v>
      </c>
      <c r="C207" s="87" t="s">
        <v>1517</v>
      </c>
      <c r="D207" s="88" t="s">
        <v>681</v>
      </c>
      <c r="E207" s="88" t="s">
        <v>112</v>
      </c>
      <c r="F207" s="97">
        <v>45126</v>
      </c>
      <c r="G207" s="90">
        <v>495191.40384000004</v>
      </c>
      <c r="H207" s="98">
        <v>6.4484339999999998</v>
      </c>
      <c r="I207" s="90">
        <v>31.932088758000006</v>
      </c>
      <c r="J207" s="91">
        <f t="shared" si="3"/>
        <v>-3.1025797764531206E-2</v>
      </c>
      <c r="K207" s="91">
        <f>I207/'סכום נכסי הקרן'!$C$42</f>
        <v>1.893026101854424E-4</v>
      </c>
    </row>
    <row r="208" spans="2:11">
      <c r="B208" s="86" t="s">
        <v>1518</v>
      </c>
      <c r="C208" s="87" t="s">
        <v>1519</v>
      </c>
      <c r="D208" s="88" t="s">
        <v>681</v>
      </c>
      <c r="E208" s="88" t="s">
        <v>112</v>
      </c>
      <c r="F208" s="97">
        <v>45127</v>
      </c>
      <c r="G208" s="90">
        <v>530562.21840000013</v>
      </c>
      <c r="H208" s="98">
        <v>6.3020579999999997</v>
      </c>
      <c r="I208" s="90">
        <v>33.436339018000005</v>
      </c>
      <c r="J208" s="91">
        <f t="shared" si="3"/>
        <v>-3.2487354655084164E-2</v>
      </c>
      <c r="K208" s="91">
        <f>I208/'סכום נכסי הקרן'!$C$42</f>
        <v>1.9822023855445376E-4</v>
      </c>
    </row>
    <row r="209" spans="2:11">
      <c r="B209" s="86" t="s">
        <v>1520</v>
      </c>
      <c r="C209" s="87" t="s">
        <v>1521</v>
      </c>
      <c r="D209" s="88" t="s">
        <v>681</v>
      </c>
      <c r="E209" s="88" t="s">
        <v>112</v>
      </c>
      <c r="F209" s="97">
        <v>45127</v>
      </c>
      <c r="G209" s="90">
        <v>412659.50319999998</v>
      </c>
      <c r="H209" s="98">
        <v>6.2493780000000001</v>
      </c>
      <c r="I209" s="90">
        <v>25.788650619000006</v>
      </c>
      <c r="J209" s="91">
        <f t="shared" si="3"/>
        <v>-2.5056721619088972E-2</v>
      </c>
      <c r="K209" s="91">
        <f>I209/'סכום נכסי הקרן'!$C$42</f>
        <v>1.5288254120595428E-4</v>
      </c>
    </row>
    <row r="210" spans="2:11">
      <c r="B210" s="86" t="s">
        <v>1522</v>
      </c>
      <c r="C210" s="87" t="s">
        <v>1523</v>
      </c>
      <c r="D210" s="88" t="s">
        <v>681</v>
      </c>
      <c r="E210" s="88" t="s">
        <v>112</v>
      </c>
      <c r="F210" s="97">
        <v>45131</v>
      </c>
      <c r="G210" s="90">
        <v>300651.92376000003</v>
      </c>
      <c r="H210" s="98">
        <v>4.2500260000000001</v>
      </c>
      <c r="I210" s="90">
        <v>12.777785381999999</v>
      </c>
      <c r="J210" s="91">
        <f t="shared" si="3"/>
        <v>-1.2415128498012646E-2</v>
      </c>
      <c r="K210" s="91">
        <f>I210/'סכום נכסי הקרן'!$C$42</f>
        <v>7.5750388379964228E-5</v>
      </c>
    </row>
    <row r="211" spans="2:11">
      <c r="B211" s="86" t="s">
        <v>1524</v>
      </c>
      <c r="C211" s="87" t="s">
        <v>1525</v>
      </c>
      <c r="D211" s="88" t="s">
        <v>681</v>
      </c>
      <c r="E211" s="88" t="s">
        <v>112</v>
      </c>
      <c r="F211" s="97">
        <v>45127</v>
      </c>
      <c r="G211" s="90">
        <v>608141.00000000012</v>
      </c>
      <c r="H211" s="98">
        <v>-6.5510419999999998</v>
      </c>
      <c r="I211" s="90">
        <v>-39.839570000000009</v>
      </c>
      <c r="J211" s="91">
        <f t="shared" si="3"/>
        <v>3.8708850248207263E-2</v>
      </c>
      <c r="K211" s="91">
        <f>I211/'סכום נכסי הקרן'!$C$42</f>
        <v>-2.3618043425913384E-4</v>
      </c>
    </row>
    <row r="212" spans="2:11">
      <c r="B212" s="86" t="s">
        <v>1526</v>
      </c>
      <c r="C212" s="87" t="s">
        <v>1527</v>
      </c>
      <c r="D212" s="88" t="s">
        <v>681</v>
      </c>
      <c r="E212" s="88" t="s">
        <v>112</v>
      </c>
      <c r="F212" s="97">
        <v>45091</v>
      </c>
      <c r="G212" s="90">
        <v>1718208.0000000002</v>
      </c>
      <c r="H212" s="98">
        <v>-6.4825790000000003</v>
      </c>
      <c r="I212" s="90">
        <v>-111.38419000000002</v>
      </c>
      <c r="J212" s="91">
        <f t="shared" si="3"/>
        <v>0.10822290327751691</v>
      </c>
      <c r="K212" s="91">
        <f>I212/'סכום נכסי הקרן'!$C$42</f>
        <v>-6.6031752761894441E-4</v>
      </c>
    </row>
    <row r="213" spans="2:11">
      <c r="B213" s="86" t="s">
        <v>1528</v>
      </c>
      <c r="C213" s="87" t="s">
        <v>1529</v>
      </c>
      <c r="D213" s="88" t="s">
        <v>681</v>
      </c>
      <c r="E213" s="88" t="s">
        <v>112</v>
      </c>
      <c r="F213" s="97">
        <v>45120</v>
      </c>
      <c r="G213" s="90">
        <v>717840.00000000012</v>
      </c>
      <c r="H213" s="98">
        <v>-6.1977710000000004</v>
      </c>
      <c r="I213" s="90">
        <v>-44.490080000000006</v>
      </c>
      <c r="J213" s="91">
        <f t="shared" si="3"/>
        <v>4.322737028162605E-2</v>
      </c>
      <c r="K213" s="91">
        <f>I213/'סכום נכסי הקרן'!$C$42</f>
        <v>-2.6374999566068619E-4</v>
      </c>
    </row>
    <row r="214" spans="2:11">
      <c r="B214" s="86" t="s">
        <v>1530</v>
      </c>
      <c r="C214" s="87" t="s">
        <v>1531</v>
      </c>
      <c r="D214" s="88" t="s">
        <v>681</v>
      </c>
      <c r="E214" s="88" t="s">
        <v>112</v>
      </c>
      <c r="F214" s="97">
        <v>45043</v>
      </c>
      <c r="G214" s="90">
        <v>573600.00000000012</v>
      </c>
      <c r="H214" s="98">
        <v>5.472029</v>
      </c>
      <c r="I214" s="90">
        <v>31.387560000000004</v>
      </c>
      <c r="J214" s="91">
        <f t="shared" si="3"/>
        <v>-3.0496723727103988E-2</v>
      </c>
      <c r="K214" s="91">
        <f>I214/'סכום נכסי הקרן'!$C$42</f>
        <v>1.8607448702720984E-4</v>
      </c>
    </row>
    <row r="215" spans="2:11">
      <c r="B215" s="86" t="s">
        <v>1532</v>
      </c>
      <c r="C215" s="87" t="s">
        <v>1533</v>
      </c>
      <c r="D215" s="88" t="s">
        <v>681</v>
      </c>
      <c r="E215" s="88" t="s">
        <v>112</v>
      </c>
      <c r="F215" s="97">
        <v>45040</v>
      </c>
      <c r="G215" s="90">
        <v>6493152.0000000009</v>
      </c>
      <c r="H215" s="98">
        <v>4.951632</v>
      </c>
      <c r="I215" s="90">
        <v>321.51698000000005</v>
      </c>
      <c r="J215" s="91">
        <f t="shared" si="3"/>
        <v>-0.31239174095191913</v>
      </c>
      <c r="K215" s="91">
        <f>I215/'סכום נכסי הקרן'!$C$42</f>
        <v>1.9060451696161691E-3</v>
      </c>
    </row>
    <row r="216" spans="2:11">
      <c r="B216" s="86" t="s">
        <v>1534</v>
      </c>
      <c r="C216" s="87" t="s">
        <v>1535</v>
      </c>
      <c r="D216" s="88" t="s">
        <v>681</v>
      </c>
      <c r="E216" s="88" t="s">
        <v>112</v>
      </c>
      <c r="F216" s="97">
        <v>45145</v>
      </c>
      <c r="G216" s="90">
        <v>1529600.0000000002</v>
      </c>
      <c r="H216" s="98">
        <v>4.1226570000000002</v>
      </c>
      <c r="I216" s="90">
        <v>63.06016000000001</v>
      </c>
      <c r="J216" s="91">
        <f t="shared" si="3"/>
        <v>-6.127039749846671E-2</v>
      </c>
      <c r="K216" s="91">
        <f>I216/'סכום נכסי הקרן'!$C$42</f>
        <v>3.7383877319083664E-4</v>
      </c>
    </row>
    <row r="217" spans="2:11">
      <c r="B217" s="86" t="s">
        <v>1536</v>
      </c>
      <c r="C217" s="87" t="s">
        <v>1537</v>
      </c>
      <c r="D217" s="88" t="s">
        <v>681</v>
      </c>
      <c r="E217" s="88" t="s">
        <v>112</v>
      </c>
      <c r="F217" s="97">
        <v>45148</v>
      </c>
      <c r="G217" s="90">
        <v>2294400.0000000005</v>
      </c>
      <c r="H217" s="98">
        <v>2.8543509999999999</v>
      </c>
      <c r="I217" s="90">
        <v>65.490240000000014</v>
      </c>
      <c r="J217" s="91">
        <f t="shared" si="3"/>
        <v>-6.3631507390244244E-2</v>
      </c>
      <c r="K217" s="91">
        <f>I217/'סכום נכסי הקרן'!$C$42</f>
        <v>3.8824498665359329E-4</v>
      </c>
    </row>
    <row r="218" spans="2:11">
      <c r="B218" s="86" t="s">
        <v>1538</v>
      </c>
      <c r="C218" s="87" t="s">
        <v>1539</v>
      </c>
      <c r="D218" s="88" t="s">
        <v>681</v>
      </c>
      <c r="E218" s="88" t="s">
        <v>112</v>
      </c>
      <c r="F218" s="97">
        <v>45162</v>
      </c>
      <c r="G218" s="90">
        <v>2064960.0000000002</v>
      </c>
      <c r="H218" s="98">
        <v>1.418682</v>
      </c>
      <c r="I218" s="90">
        <v>29.295220000000004</v>
      </c>
      <c r="J218" s="91">
        <f t="shared" si="3"/>
        <v>-2.8463768157344225E-2</v>
      </c>
      <c r="K218" s="91">
        <f>I218/'סכום נכסי הקרן'!$C$42</f>
        <v>1.7367049346458463E-4</v>
      </c>
    </row>
    <row r="219" spans="2:11">
      <c r="B219" s="86" t="s">
        <v>1540</v>
      </c>
      <c r="C219" s="87" t="s">
        <v>1541</v>
      </c>
      <c r="D219" s="88" t="s">
        <v>681</v>
      </c>
      <c r="E219" s="88" t="s">
        <v>112</v>
      </c>
      <c r="F219" s="97">
        <v>45155</v>
      </c>
      <c r="G219" s="90">
        <v>764800.00000000012</v>
      </c>
      <c r="H219" s="98">
        <v>1.3899159999999999</v>
      </c>
      <c r="I219" s="90">
        <v>10.630080000000001</v>
      </c>
      <c r="J219" s="91">
        <f t="shared" si="3"/>
        <v>-1.0328378916902541E-2</v>
      </c>
      <c r="K219" s="91">
        <f>I219/'סכום נכסי הקרן'!$C$42</f>
        <v>6.3018172902200829E-5</v>
      </c>
    </row>
    <row r="220" spans="2:11">
      <c r="B220" s="86" t="s">
        <v>1542</v>
      </c>
      <c r="C220" s="87" t="s">
        <v>1543</v>
      </c>
      <c r="D220" s="88" t="s">
        <v>681</v>
      </c>
      <c r="E220" s="88" t="s">
        <v>112</v>
      </c>
      <c r="F220" s="97">
        <v>45159</v>
      </c>
      <c r="G220" s="90">
        <v>688320.00000000012</v>
      </c>
      <c r="H220" s="98">
        <v>0.95843100000000003</v>
      </c>
      <c r="I220" s="90">
        <v>6.5970700000000013</v>
      </c>
      <c r="J220" s="91">
        <f t="shared" si="3"/>
        <v>-6.4098331058026143E-3</v>
      </c>
      <c r="K220" s="91">
        <f>I220/'סכום נכסי הקרן'!$C$42</f>
        <v>3.9109329177948057E-5</v>
      </c>
    </row>
    <row r="221" spans="2:11">
      <c r="B221" s="86" t="s">
        <v>1544</v>
      </c>
      <c r="C221" s="87" t="s">
        <v>1545</v>
      </c>
      <c r="D221" s="88" t="s">
        <v>681</v>
      </c>
      <c r="E221" s="88" t="s">
        <v>112</v>
      </c>
      <c r="F221" s="97">
        <v>45181</v>
      </c>
      <c r="G221" s="90">
        <v>1147200.0000000002</v>
      </c>
      <c r="H221" s="98">
        <v>0.82767800000000002</v>
      </c>
      <c r="I221" s="90">
        <v>9.4951200000000018</v>
      </c>
      <c r="J221" s="91">
        <f t="shared" si="3"/>
        <v>-9.2256311543713384E-3</v>
      </c>
      <c r="K221" s="91">
        <f>I221/'סכום נכסי הקרן'!$C$42</f>
        <v>5.628980345276284E-5</v>
      </c>
    </row>
    <row r="222" spans="2:11">
      <c r="B222" s="86" t="s">
        <v>1546</v>
      </c>
      <c r="C222" s="87" t="s">
        <v>1547</v>
      </c>
      <c r="D222" s="88" t="s">
        <v>681</v>
      </c>
      <c r="E222" s="88" t="s">
        <v>112</v>
      </c>
      <c r="F222" s="97">
        <v>45166</v>
      </c>
      <c r="G222" s="90">
        <v>305920.00000000006</v>
      </c>
      <c r="H222" s="98">
        <v>0.76491600000000004</v>
      </c>
      <c r="I222" s="90">
        <v>2.3400300000000005</v>
      </c>
      <c r="J222" s="91">
        <f t="shared" si="3"/>
        <v>-2.2736156752272284E-3</v>
      </c>
      <c r="K222" s="91">
        <f>I222/'סכום נכסי הקרן'!$C$42</f>
        <v>1.3872371152083241E-5</v>
      </c>
    </row>
    <row r="223" spans="2:11">
      <c r="B223" s="86" t="s">
        <v>1548</v>
      </c>
      <c r="C223" s="87" t="s">
        <v>1549</v>
      </c>
      <c r="D223" s="88" t="s">
        <v>681</v>
      </c>
      <c r="E223" s="88" t="s">
        <v>112</v>
      </c>
      <c r="F223" s="97">
        <v>45196</v>
      </c>
      <c r="G223" s="90">
        <v>3441600.0000000005</v>
      </c>
      <c r="H223" s="98">
        <v>-0.65506299999999995</v>
      </c>
      <c r="I223" s="90">
        <v>-22.544640000000005</v>
      </c>
      <c r="J223" s="91">
        <f t="shared" si="3"/>
        <v>2.1904781945682229E-2</v>
      </c>
      <c r="K223" s="91">
        <f>I223/'סכום נכסי הקרן'!$C$42</f>
        <v>-1.3365111283620377E-4</v>
      </c>
    </row>
    <row r="224" spans="2:11">
      <c r="B224" s="92"/>
      <c r="C224" s="87"/>
      <c r="D224" s="87"/>
      <c r="E224" s="87"/>
      <c r="F224" s="87"/>
      <c r="G224" s="90"/>
      <c r="H224" s="98"/>
      <c r="I224" s="87"/>
      <c r="J224" s="91"/>
      <c r="K224" s="87"/>
    </row>
    <row r="225" spans="2:11">
      <c r="B225" s="85" t="s">
        <v>173</v>
      </c>
      <c r="C225" s="80"/>
      <c r="D225" s="81"/>
      <c r="E225" s="81"/>
      <c r="F225" s="99"/>
      <c r="G225" s="83"/>
      <c r="H225" s="100"/>
      <c r="I225" s="83">
        <v>206.922273797</v>
      </c>
      <c r="J225" s="84">
        <f t="shared" si="3"/>
        <v>-0.2010494417843017</v>
      </c>
      <c r="K225" s="84">
        <f>I225/'סכום נכסי הקרן'!$C$42</f>
        <v>1.2266947781630886E-3</v>
      </c>
    </row>
    <row r="226" spans="2:11">
      <c r="B226" s="86" t="s">
        <v>1550</v>
      </c>
      <c r="C226" s="87" t="s">
        <v>1551</v>
      </c>
      <c r="D226" s="88" t="s">
        <v>681</v>
      </c>
      <c r="E226" s="88" t="s">
        <v>114</v>
      </c>
      <c r="F226" s="97">
        <v>45078</v>
      </c>
      <c r="G226" s="90">
        <v>621572.50329000014</v>
      </c>
      <c r="H226" s="98">
        <v>1.3257589999999999</v>
      </c>
      <c r="I226" s="90">
        <v>8.2405556660000023</v>
      </c>
      <c r="J226" s="91">
        <f t="shared" si="3"/>
        <v>-8.0066736472609989E-3</v>
      </c>
      <c r="K226" s="91">
        <f>I226/'סכום נכסי הקרן'!$C$42</f>
        <v>4.8852385096838294E-5</v>
      </c>
    </row>
    <row r="227" spans="2:11">
      <c r="B227" s="86" t="s">
        <v>1552</v>
      </c>
      <c r="C227" s="87" t="s">
        <v>1553</v>
      </c>
      <c r="D227" s="88" t="s">
        <v>681</v>
      </c>
      <c r="E227" s="88" t="s">
        <v>114</v>
      </c>
      <c r="F227" s="97">
        <v>45078</v>
      </c>
      <c r="G227" s="90">
        <v>158564.41410500003</v>
      </c>
      <c r="H227" s="98">
        <v>1.3257589999999999</v>
      </c>
      <c r="I227" s="90">
        <v>2.1021825650000006</v>
      </c>
      <c r="J227" s="91">
        <f t="shared" si="3"/>
        <v>-2.0425187847905295E-3</v>
      </c>
      <c r="K227" s="91">
        <f>I227/'סכום נכסי הקרן'!$C$42</f>
        <v>1.2462343120010579E-5</v>
      </c>
    </row>
    <row r="228" spans="2:11">
      <c r="B228" s="86" t="s">
        <v>1554</v>
      </c>
      <c r="C228" s="87" t="s">
        <v>1555</v>
      </c>
      <c r="D228" s="88" t="s">
        <v>681</v>
      </c>
      <c r="E228" s="88" t="s">
        <v>114</v>
      </c>
      <c r="F228" s="97">
        <v>45099</v>
      </c>
      <c r="G228" s="90">
        <v>125045.53191700001</v>
      </c>
      <c r="H228" s="98">
        <v>4.0834000000000001</v>
      </c>
      <c r="I228" s="90">
        <v>5.1061088220000013</v>
      </c>
      <c r="J228" s="91">
        <f t="shared" si="3"/>
        <v>-4.9611881288339202E-3</v>
      </c>
      <c r="K228" s="91">
        <f>I228/'סכום נכסי הקרן'!$C$42</f>
        <v>3.0270482310786846E-5</v>
      </c>
    </row>
    <row r="229" spans="2:11">
      <c r="B229" s="86" t="s">
        <v>1556</v>
      </c>
      <c r="C229" s="87" t="s">
        <v>1557</v>
      </c>
      <c r="D229" s="88" t="s">
        <v>681</v>
      </c>
      <c r="E229" s="88" t="s">
        <v>116</v>
      </c>
      <c r="F229" s="97">
        <v>45166</v>
      </c>
      <c r="G229" s="90">
        <v>38191.970010000005</v>
      </c>
      <c r="H229" s="98">
        <v>0.86027900000000002</v>
      </c>
      <c r="I229" s="90">
        <v>0.32855743700000006</v>
      </c>
      <c r="J229" s="91">
        <f t="shared" si="3"/>
        <v>-3.1923237692494652E-4</v>
      </c>
      <c r="K229" s="91">
        <f>I229/'סכום נכסי הקרן'!$C$42</f>
        <v>1.9477830245087484E-6</v>
      </c>
    </row>
    <row r="230" spans="2:11">
      <c r="B230" s="86" t="s">
        <v>1558</v>
      </c>
      <c r="C230" s="87" t="s">
        <v>1559</v>
      </c>
      <c r="D230" s="88" t="s">
        <v>681</v>
      </c>
      <c r="E230" s="88" t="s">
        <v>116</v>
      </c>
      <c r="F230" s="97">
        <v>45166</v>
      </c>
      <c r="G230" s="90">
        <v>49649.561012999999</v>
      </c>
      <c r="H230" s="98">
        <v>0.70592299999999997</v>
      </c>
      <c r="I230" s="90">
        <v>0.35048789700000005</v>
      </c>
      <c r="J230" s="91">
        <f t="shared" si="3"/>
        <v>-3.4054041042064687E-4</v>
      </c>
      <c r="K230" s="91">
        <f>I230/'סכום נכסי הקרן'!$C$42</f>
        <v>2.0777931015829379E-6</v>
      </c>
    </row>
    <row r="231" spans="2:11">
      <c r="B231" s="86" t="s">
        <v>1560</v>
      </c>
      <c r="C231" s="87" t="s">
        <v>1561</v>
      </c>
      <c r="D231" s="88" t="s">
        <v>681</v>
      </c>
      <c r="E231" s="88" t="s">
        <v>116</v>
      </c>
      <c r="F231" s="97">
        <v>45168</v>
      </c>
      <c r="G231" s="90">
        <v>49649.561012999999</v>
      </c>
      <c r="H231" s="98">
        <v>-0.54898599999999997</v>
      </c>
      <c r="I231" s="90">
        <v>-0.272569002</v>
      </c>
      <c r="J231" s="91">
        <f t="shared" si="3"/>
        <v>2.6483299595656538E-4</v>
      </c>
      <c r="K231" s="91">
        <f>I231/'סכום נכסי הקרן'!$C$42</f>
        <v>-1.6158674719114364E-6</v>
      </c>
    </row>
    <row r="232" spans="2:11">
      <c r="B232" s="86" t="s">
        <v>1562</v>
      </c>
      <c r="C232" s="87" t="s">
        <v>1563</v>
      </c>
      <c r="D232" s="88" t="s">
        <v>681</v>
      </c>
      <c r="E232" s="88" t="s">
        <v>112</v>
      </c>
      <c r="F232" s="97">
        <v>45166</v>
      </c>
      <c r="G232" s="90">
        <v>185360.31896599999</v>
      </c>
      <c r="H232" s="98">
        <v>1.032483</v>
      </c>
      <c r="I232" s="90">
        <v>1.9138139390000004</v>
      </c>
      <c r="J232" s="91">
        <f t="shared" si="3"/>
        <v>-1.8594964043959978E-3</v>
      </c>
      <c r="K232" s="91">
        <f>I232/'סכום נכסי הקרן'!$C$42</f>
        <v>1.134563970455011E-5</v>
      </c>
    </row>
    <row r="233" spans="2:11">
      <c r="B233" s="86" t="s">
        <v>1564</v>
      </c>
      <c r="C233" s="87" t="s">
        <v>1565</v>
      </c>
      <c r="D233" s="88" t="s">
        <v>681</v>
      </c>
      <c r="E233" s="88" t="s">
        <v>112</v>
      </c>
      <c r="F233" s="97">
        <v>45167</v>
      </c>
      <c r="G233" s="90">
        <v>131373.57831200003</v>
      </c>
      <c r="H233" s="98">
        <v>1.312535</v>
      </c>
      <c r="I233" s="90">
        <v>1.7243244970000002</v>
      </c>
      <c r="J233" s="91">
        <f t="shared" si="3"/>
        <v>-1.6753850188063852E-3</v>
      </c>
      <c r="K233" s="91">
        <f>I233/'סכום נכסי הקרן'!$C$42</f>
        <v>1.0222291769341949E-5</v>
      </c>
    </row>
    <row r="234" spans="2:11">
      <c r="B234" s="86" t="s">
        <v>1566</v>
      </c>
      <c r="C234" s="87" t="s">
        <v>1567</v>
      </c>
      <c r="D234" s="88" t="s">
        <v>681</v>
      </c>
      <c r="E234" s="88" t="s">
        <v>112</v>
      </c>
      <c r="F234" s="97">
        <v>45127</v>
      </c>
      <c r="G234" s="90">
        <v>106410.59202100002</v>
      </c>
      <c r="H234" s="98">
        <v>-7.8614119999999996</v>
      </c>
      <c r="I234" s="90">
        <v>-8.3653748060000019</v>
      </c>
      <c r="J234" s="91">
        <f t="shared" si="3"/>
        <v>8.1279501921225523E-3</v>
      </c>
      <c r="K234" s="91">
        <f>I234/'סכום נכסי הקרן'!$C$42</f>
        <v>-4.959234887378296E-5</v>
      </c>
    </row>
    <row r="235" spans="2:11">
      <c r="B235" s="86" t="s">
        <v>1568</v>
      </c>
      <c r="C235" s="87" t="s">
        <v>1569</v>
      </c>
      <c r="D235" s="88" t="s">
        <v>681</v>
      </c>
      <c r="E235" s="88" t="s">
        <v>112</v>
      </c>
      <c r="F235" s="97">
        <v>45127</v>
      </c>
      <c r="G235" s="90">
        <v>276900.93051600008</v>
      </c>
      <c r="H235" s="98">
        <v>-7.8351649999999999</v>
      </c>
      <c r="I235" s="90">
        <v>-21.695645374000005</v>
      </c>
      <c r="J235" s="91">
        <f t="shared" si="3"/>
        <v>2.1079883337605718E-2</v>
      </c>
      <c r="K235" s="91">
        <f>I235/'סכום נכסי הקרן'!$C$42</f>
        <v>-1.2861802840651864E-4</v>
      </c>
    </row>
    <row r="236" spans="2:11">
      <c r="B236" s="86" t="s">
        <v>1570</v>
      </c>
      <c r="C236" s="87" t="s">
        <v>1571</v>
      </c>
      <c r="D236" s="88" t="s">
        <v>681</v>
      </c>
      <c r="E236" s="88" t="s">
        <v>112</v>
      </c>
      <c r="F236" s="97">
        <v>45127</v>
      </c>
      <c r="G236" s="90">
        <v>241540.17653500006</v>
      </c>
      <c r="H236" s="98">
        <v>-7.8288039999999999</v>
      </c>
      <c r="I236" s="90">
        <v>-18.909707811000004</v>
      </c>
      <c r="J236" s="91">
        <f t="shared" si="3"/>
        <v>1.8373015770334723E-2</v>
      </c>
      <c r="K236" s="91">
        <f>I236/'סכום נכסי הקרן'!$C$42</f>
        <v>-1.1210218891708206E-4</v>
      </c>
    </row>
    <row r="237" spans="2:11">
      <c r="B237" s="86" t="s">
        <v>1572</v>
      </c>
      <c r="C237" s="87" t="s">
        <v>1573</v>
      </c>
      <c r="D237" s="88" t="s">
        <v>681</v>
      </c>
      <c r="E237" s="88" t="s">
        <v>112</v>
      </c>
      <c r="F237" s="97">
        <v>45168</v>
      </c>
      <c r="G237" s="90">
        <v>79115.68180000002</v>
      </c>
      <c r="H237" s="98">
        <v>-2.2661950000000002</v>
      </c>
      <c r="I237" s="90">
        <v>-1.7929158810000001</v>
      </c>
      <c r="J237" s="91">
        <f t="shared" si="3"/>
        <v>1.7420296540665869E-3</v>
      </c>
      <c r="K237" s="91">
        <f>I237/'סכום נכסי הקרן'!$C$42</f>
        <v>-1.0628921229939918E-5</v>
      </c>
    </row>
    <row r="238" spans="2:11">
      <c r="B238" s="86" t="s">
        <v>1574</v>
      </c>
      <c r="C238" s="87" t="s">
        <v>1575</v>
      </c>
      <c r="D238" s="88" t="s">
        <v>681</v>
      </c>
      <c r="E238" s="88" t="s">
        <v>112</v>
      </c>
      <c r="F238" s="97">
        <v>45166</v>
      </c>
      <c r="G238" s="90">
        <v>158231.36360000004</v>
      </c>
      <c r="H238" s="98">
        <v>-2.2033010000000002</v>
      </c>
      <c r="I238" s="90">
        <v>-3.4863131760000003</v>
      </c>
      <c r="J238" s="91">
        <f t="shared" si="3"/>
        <v>3.3873652413451208E-3</v>
      </c>
      <c r="K238" s="91">
        <f>I238/'סכום נכסי הקרן'!$C$42</f>
        <v>-2.0667867646940467E-5</v>
      </c>
    </row>
    <row r="239" spans="2:11">
      <c r="B239" s="86" t="s">
        <v>1576</v>
      </c>
      <c r="C239" s="87" t="s">
        <v>1577</v>
      </c>
      <c r="D239" s="88" t="s">
        <v>681</v>
      </c>
      <c r="E239" s="88" t="s">
        <v>112</v>
      </c>
      <c r="F239" s="97">
        <v>45166</v>
      </c>
      <c r="G239" s="90">
        <v>47469.409080000005</v>
      </c>
      <c r="H239" s="98">
        <v>-2.166172</v>
      </c>
      <c r="I239" s="90">
        <v>-1.0282692760000001</v>
      </c>
      <c r="J239" s="91">
        <f t="shared" si="3"/>
        <v>9.9908511611738007E-4</v>
      </c>
      <c r="K239" s="91">
        <f>I239/'סכום נכסי הקרן'!$C$42</f>
        <v>-6.0958761387486136E-6</v>
      </c>
    </row>
    <row r="240" spans="2:11">
      <c r="B240" s="86" t="s">
        <v>1578</v>
      </c>
      <c r="C240" s="87" t="s">
        <v>1579</v>
      </c>
      <c r="D240" s="88" t="s">
        <v>681</v>
      </c>
      <c r="E240" s="88" t="s">
        <v>112</v>
      </c>
      <c r="F240" s="97">
        <v>45168</v>
      </c>
      <c r="G240" s="90">
        <v>63292.545440000009</v>
      </c>
      <c r="H240" s="98">
        <v>-2.162604</v>
      </c>
      <c r="I240" s="90">
        <v>-1.3687670299999999</v>
      </c>
      <c r="J240" s="91">
        <f t="shared" si="3"/>
        <v>1.3299189220404085E-3</v>
      </c>
      <c r="K240" s="91">
        <f>I240/'סכום נכסי הקרן'!$C$42</f>
        <v>-8.1144447980985936E-6</v>
      </c>
    </row>
    <row r="241" spans="2:11">
      <c r="B241" s="86" t="s">
        <v>1580</v>
      </c>
      <c r="C241" s="87" t="s">
        <v>1581</v>
      </c>
      <c r="D241" s="88" t="s">
        <v>681</v>
      </c>
      <c r="E241" s="88" t="s">
        <v>112</v>
      </c>
      <c r="F241" s="97">
        <v>45189</v>
      </c>
      <c r="G241" s="90">
        <v>59336.761350000008</v>
      </c>
      <c r="H241" s="98">
        <v>-0.74099099999999996</v>
      </c>
      <c r="I241" s="90">
        <v>-0.43967994400000004</v>
      </c>
      <c r="J241" s="91">
        <f t="shared" si="3"/>
        <v>4.2720102424388998E-4</v>
      </c>
      <c r="K241" s="91">
        <f>I241/'סכום נכסי הקרן'!$C$42</f>
        <v>-2.6065492200079377E-6</v>
      </c>
    </row>
    <row r="242" spans="2:11">
      <c r="B242" s="86" t="s">
        <v>1582</v>
      </c>
      <c r="C242" s="87" t="s">
        <v>1583</v>
      </c>
      <c r="D242" s="88" t="s">
        <v>681</v>
      </c>
      <c r="E242" s="88" t="s">
        <v>112</v>
      </c>
      <c r="F242" s="97">
        <v>45189</v>
      </c>
      <c r="G242" s="90">
        <v>59336.761350000008</v>
      </c>
      <c r="H242" s="98">
        <v>-0.70283700000000005</v>
      </c>
      <c r="I242" s="90">
        <v>-0.41704046500000003</v>
      </c>
      <c r="J242" s="91">
        <f t="shared" si="3"/>
        <v>4.0520409500222315E-4</v>
      </c>
      <c r="K242" s="91">
        <f>I242/'סכום נכסי הקרן'!$C$42</f>
        <v>-2.47233587429109E-6</v>
      </c>
    </row>
    <row r="243" spans="2:11">
      <c r="B243" s="86" t="s">
        <v>1584</v>
      </c>
      <c r="C243" s="87" t="s">
        <v>1585</v>
      </c>
      <c r="D243" s="88" t="s">
        <v>681</v>
      </c>
      <c r="E243" s="88" t="s">
        <v>112</v>
      </c>
      <c r="F243" s="97">
        <v>45195</v>
      </c>
      <c r="G243" s="90">
        <v>59336.761350000008</v>
      </c>
      <c r="H243" s="98">
        <v>-3.2599999999999997E-2</v>
      </c>
      <c r="I243" s="90">
        <v>-1.9343938000000005E-2</v>
      </c>
      <c r="J243" s="91">
        <f t="shared" si="3"/>
        <v>1.8794921713577881E-5</v>
      </c>
      <c r="K243" s="91">
        <f>I243/'סכום נכסי הקרן'!$C$42</f>
        <v>-1.1467643042135647E-7</v>
      </c>
    </row>
    <row r="244" spans="2:11">
      <c r="B244" s="86" t="s">
        <v>1586</v>
      </c>
      <c r="C244" s="87" t="s">
        <v>1587</v>
      </c>
      <c r="D244" s="88" t="s">
        <v>681</v>
      </c>
      <c r="E244" s="88" t="s">
        <v>112</v>
      </c>
      <c r="F244" s="97">
        <v>45196</v>
      </c>
      <c r="G244" s="90">
        <v>59336.761350000008</v>
      </c>
      <c r="H244" s="98">
        <v>0.25872400000000001</v>
      </c>
      <c r="I244" s="90">
        <v>0.15351827700000004</v>
      </c>
      <c r="J244" s="91">
        <f t="shared" si="3"/>
        <v>-1.4916114794300743E-4</v>
      </c>
      <c r="K244" s="91">
        <f>I244/'סכום נכסי הקרן'!$C$42</f>
        <v>9.1010051887040942E-7</v>
      </c>
    </row>
    <row r="245" spans="2:11">
      <c r="B245" s="86" t="s">
        <v>1588</v>
      </c>
      <c r="C245" s="87" t="s">
        <v>1589</v>
      </c>
      <c r="D245" s="88" t="s">
        <v>681</v>
      </c>
      <c r="E245" s="88" t="s">
        <v>116</v>
      </c>
      <c r="F245" s="97">
        <v>45176</v>
      </c>
      <c r="G245" s="90">
        <v>94314.803240000008</v>
      </c>
      <c r="H245" s="98">
        <v>-1.6319030000000001</v>
      </c>
      <c r="I245" s="90">
        <v>-1.5391263550000003</v>
      </c>
      <c r="J245" s="91">
        <f t="shared" si="3"/>
        <v>1.4954431382859827E-3</v>
      </c>
      <c r="K245" s="91">
        <f>I245/'סכום נכסי הקרן'!$C$42</f>
        <v>-9.1243838952975084E-6</v>
      </c>
    </row>
    <row r="246" spans="2:11">
      <c r="B246" s="86" t="s">
        <v>1590</v>
      </c>
      <c r="C246" s="87" t="s">
        <v>1591</v>
      </c>
      <c r="D246" s="88" t="s">
        <v>681</v>
      </c>
      <c r="E246" s="88" t="s">
        <v>116</v>
      </c>
      <c r="F246" s="97">
        <v>45161</v>
      </c>
      <c r="G246" s="90">
        <v>538356.10664400016</v>
      </c>
      <c r="H246" s="98">
        <v>-0.84712500000000002</v>
      </c>
      <c r="I246" s="90">
        <v>-4.5605506210000009</v>
      </c>
      <c r="J246" s="91">
        <f t="shared" si="3"/>
        <v>4.4311138658790147E-3</v>
      </c>
      <c r="K246" s="91">
        <f>I246/'סכום נכסי הקרן'!$C$42</f>
        <v>-2.7036256318241951E-5</v>
      </c>
    </row>
    <row r="247" spans="2:11">
      <c r="B247" s="86" t="s">
        <v>1592</v>
      </c>
      <c r="C247" s="87" t="s">
        <v>1593</v>
      </c>
      <c r="D247" s="88" t="s">
        <v>681</v>
      </c>
      <c r="E247" s="88" t="s">
        <v>116</v>
      </c>
      <c r="F247" s="97">
        <v>45180</v>
      </c>
      <c r="G247" s="90">
        <v>49535.705715000004</v>
      </c>
      <c r="H247" s="98">
        <v>-0.62245499999999998</v>
      </c>
      <c r="I247" s="90">
        <v>-0.30833767600000006</v>
      </c>
      <c r="J247" s="91">
        <f t="shared" si="3"/>
        <v>2.9958648966754031E-4</v>
      </c>
      <c r="K247" s="91">
        <f>I247/'סכום נכסי הקרן'!$C$42</f>
        <v>-1.827914463337132E-6</v>
      </c>
    </row>
    <row r="248" spans="2:11">
      <c r="B248" s="86" t="s">
        <v>1594</v>
      </c>
      <c r="C248" s="87" t="s">
        <v>1595</v>
      </c>
      <c r="D248" s="88" t="s">
        <v>681</v>
      </c>
      <c r="E248" s="88" t="s">
        <v>112</v>
      </c>
      <c r="F248" s="97">
        <v>45127</v>
      </c>
      <c r="G248" s="90">
        <v>433635.52420300007</v>
      </c>
      <c r="H248" s="98">
        <v>2.4769519999999998</v>
      </c>
      <c r="I248" s="90">
        <v>10.740943675000002</v>
      </c>
      <c r="J248" s="91">
        <f t="shared" si="3"/>
        <v>-1.0436096078346327E-2</v>
      </c>
      <c r="K248" s="91">
        <f>I248/'סכום נכסי הקרן'!$C$42</f>
        <v>6.3675404667128612E-5</v>
      </c>
    </row>
    <row r="249" spans="2:11">
      <c r="B249" s="86" t="s">
        <v>1596</v>
      </c>
      <c r="C249" s="87" t="s">
        <v>1597</v>
      </c>
      <c r="D249" s="88" t="s">
        <v>681</v>
      </c>
      <c r="E249" s="88" t="s">
        <v>112</v>
      </c>
      <c r="F249" s="97">
        <v>45127</v>
      </c>
      <c r="G249" s="90">
        <v>180049.50130800001</v>
      </c>
      <c r="H249" s="98">
        <v>2.4546519999999998</v>
      </c>
      <c r="I249" s="90">
        <v>4.4195887370000007</v>
      </c>
      <c r="J249" s="91">
        <f t="shared" si="3"/>
        <v>-4.2941527375721282E-3</v>
      </c>
      <c r="K249" s="91">
        <f>I249/'סכום נכסי הקרן'!$C$42</f>
        <v>2.6200593710008335E-5</v>
      </c>
    </row>
    <row r="250" spans="2:11">
      <c r="B250" s="86" t="s">
        <v>1598</v>
      </c>
      <c r="C250" s="87" t="s">
        <v>1599</v>
      </c>
      <c r="D250" s="88" t="s">
        <v>681</v>
      </c>
      <c r="E250" s="88" t="s">
        <v>112</v>
      </c>
      <c r="F250" s="97">
        <v>45127</v>
      </c>
      <c r="G250" s="90">
        <v>134989.71309200002</v>
      </c>
      <c r="H250" s="98">
        <v>2.4204590000000001</v>
      </c>
      <c r="I250" s="90">
        <v>3.2673703470000008</v>
      </c>
      <c r="J250" s="91">
        <f t="shared" si="3"/>
        <v>-3.1746364096664698E-3</v>
      </c>
      <c r="K250" s="91">
        <f>I250/'סכום נכסי הקרן'!$C$42</f>
        <v>1.9369911558781302E-5</v>
      </c>
    </row>
    <row r="251" spans="2:11">
      <c r="B251" s="86" t="s">
        <v>1600</v>
      </c>
      <c r="C251" s="87" t="s">
        <v>1601</v>
      </c>
      <c r="D251" s="88" t="s">
        <v>681</v>
      </c>
      <c r="E251" s="88" t="s">
        <v>114</v>
      </c>
      <c r="F251" s="97">
        <v>45195</v>
      </c>
      <c r="G251" s="90">
        <v>125772.72144000001</v>
      </c>
      <c r="H251" s="98">
        <v>-0.11927400000000001</v>
      </c>
      <c r="I251" s="90">
        <v>-0.15001410900000001</v>
      </c>
      <c r="J251" s="91">
        <f t="shared" si="3"/>
        <v>1.4575643463017398E-4</v>
      </c>
      <c r="K251" s="91">
        <f>I251/'סכום נכסי הקרן'!$C$42</f>
        <v>-8.8932680268931195E-7</v>
      </c>
    </row>
    <row r="252" spans="2:11">
      <c r="B252" s="86" t="s">
        <v>1602</v>
      </c>
      <c r="C252" s="87" t="s">
        <v>1603</v>
      </c>
      <c r="D252" s="88" t="s">
        <v>681</v>
      </c>
      <c r="E252" s="88" t="s">
        <v>114</v>
      </c>
      <c r="F252" s="97">
        <v>45195</v>
      </c>
      <c r="G252" s="90">
        <v>125802.19711800001</v>
      </c>
      <c r="H252" s="98">
        <v>-9.5815999999999998E-2</v>
      </c>
      <c r="I252" s="90">
        <v>-0.12053843000000002</v>
      </c>
      <c r="J252" s="91">
        <f t="shared" si="3"/>
        <v>1.1711732922880475E-4</v>
      </c>
      <c r="K252" s="91">
        <f>I252/'סכום נכסי הקרן'!$C$42</f>
        <v>-7.1458649634808315E-7</v>
      </c>
    </row>
    <row r="253" spans="2:11">
      <c r="B253" s="86" t="s">
        <v>1604</v>
      </c>
      <c r="C253" s="87" t="s">
        <v>1605</v>
      </c>
      <c r="D253" s="88" t="s">
        <v>681</v>
      </c>
      <c r="E253" s="88" t="s">
        <v>114</v>
      </c>
      <c r="F253" s="97">
        <v>45181</v>
      </c>
      <c r="G253" s="90">
        <v>350608.77797400003</v>
      </c>
      <c r="H253" s="98">
        <v>1.2325010000000001</v>
      </c>
      <c r="I253" s="90">
        <v>4.3212552210000013</v>
      </c>
      <c r="J253" s="91">
        <f t="shared" si="3"/>
        <v>-4.1986101063332957E-3</v>
      </c>
      <c r="K253" s="91">
        <f>I253/'סכום נכסי הקרן'!$C$42</f>
        <v>2.5617644333016882E-5</v>
      </c>
    </row>
    <row r="254" spans="2:11">
      <c r="B254" s="86" t="s">
        <v>1606</v>
      </c>
      <c r="C254" s="87" t="s">
        <v>1607</v>
      </c>
      <c r="D254" s="88" t="s">
        <v>681</v>
      </c>
      <c r="E254" s="88" t="s">
        <v>114</v>
      </c>
      <c r="F254" s="97">
        <v>45181</v>
      </c>
      <c r="G254" s="90">
        <v>127517.68162500001</v>
      </c>
      <c r="H254" s="98">
        <v>1.2507649999999999</v>
      </c>
      <c r="I254" s="90">
        <v>1.5949460760000003</v>
      </c>
      <c r="J254" s="91">
        <f t="shared" si="3"/>
        <v>-1.5496785936657898E-3</v>
      </c>
      <c r="K254" s="91">
        <f>I254/'סכום נכסי הקרן'!$C$42</f>
        <v>9.4552992627576413E-6</v>
      </c>
    </row>
    <row r="255" spans="2:11">
      <c r="B255" s="86" t="s">
        <v>1608</v>
      </c>
      <c r="C255" s="87" t="s">
        <v>1609</v>
      </c>
      <c r="D255" s="88" t="s">
        <v>681</v>
      </c>
      <c r="E255" s="88" t="s">
        <v>114</v>
      </c>
      <c r="F255" s="97">
        <v>45176</v>
      </c>
      <c r="G255" s="90">
        <v>573856.09542100015</v>
      </c>
      <c r="H255" s="98">
        <v>1.188712</v>
      </c>
      <c r="I255" s="90">
        <v>6.821497871</v>
      </c>
      <c r="J255" s="91">
        <f t="shared" si="3"/>
        <v>-6.6278913039724977E-3</v>
      </c>
      <c r="K255" s="91">
        <f>I255/'סכום נכסי הקרן'!$C$42</f>
        <v>4.0439802173330098E-5</v>
      </c>
    </row>
    <row r="256" spans="2:11">
      <c r="B256" s="86" t="s">
        <v>1610</v>
      </c>
      <c r="C256" s="87" t="s">
        <v>1611</v>
      </c>
      <c r="D256" s="88" t="s">
        <v>681</v>
      </c>
      <c r="E256" s="88" t="s">
        <v>114</v>
      </c>
      <c r="F256" s="97">
        <v>45176</v>
      </c>
      <c r="G256" s="90">
        <v>181403.94446900004</v>
      </c>
      <c r="H256" s="98">
        <v>1.2069799999999999</v>
      </c>
      <c r="I256" s="90">
        <v>2.1895097210000003</v>
      </c>
      <c r="J256" s="91">
        <f t="shared" si="3"/>
        <v>-2.1273674366260242E-3</v>
      </c>
      <c r="K256" s="91">
        <f>I256/'סכום נכסי הקרן'!$C$42</f>
        <v>1.2980043627990334E-5</v>
      </c>
    </row>
    <row r="257" spans="2:11">
      <c r="B257" s="86" t="s">
        <v>1612</v>
      </c>
      <c r="C257" s="87" t="s">
        <v>1613</v>
      </c>
      <c r="D257" s="88" t="s">
        <v>681</v>
      </c>
      <c r="E257" s="88" t="s">
        <v>114</v>
      </c>
      <c r="F257" s="97">
        <v>45183</v>
      </c>
      <c r="G257" s="90">
        <v>910798.29806599999</v>
      </c>
      <c r="H257" s="98">
        <v>1.324182</v>
      </c>
      <c r="I257" s="90">
        <v>12.060623016000001</v>
      </c>
      <c r="J257" s="91">
        <f t="shared" si="3"/>
        <v>-1.1718320509644701E-2</v>
      </c>
      <c r="K257" s="91">
        <f>I257/'סכום נכסי הקרן'!$C$42</f>
        <v>7.1498843520514504E-5</v>
      </c>
    </row>
    <row r="258" spans="2:11">
      <c r="B258" s="86" t="s">
        <v>1614</v>
      </c>
      <c r="C258" s="87" t="s">
        <v>1615</v>
      </c>
      <c r="D258" s="88" t="s">
        <v>681</v>
      </c>
      <c r="E258" s="88" t="s">
        <v>114</v>
      </c>
      <c r="F258" s="97">
        <v>45183</v>
      </c>
      <c r="G258" s="90">
        <v>786960.23296900024</v>
      </c>
      <c r="H258" s="98">
        <v>1.328735</v>
      </c>
      <c r="I258" s="90">
        <v>10.456616977000001</v>
      </c>
      <c r="J258" s="91">
        <f t="shared" si="3"/>
        <v>-1.0159839091274195E-2</v>
      </c>
      <c r="K258" s="91">
        <f>I258/'סכום נכסי הקרן'!$C$42</f>
        <v>6.1989834190210661E-5</v>
      </c>
    </row>
    <row r="259" spans="2:11">
      <c r="B259" s="86" t="s">
        <v>1616</v>
      </c>
      <c r="C259" s="87" t="s">
        <v>1617</v>
      </c>
      <c r="D259" s="88" t="s">
        <v>681</v>
      </c>
      <c r="E259" s="88" t="s">
        <v>114</v>
      </c>
      <c r="F259" s="97">
        <v>45161</v>
      </c>
      <c r="G259" s="90">
        <v>160922.46840900002</v>
      </c>
      <c r="H259" s="98">
        <v>2.2150789999999998</v>
      </c>
      <c r="I259" s="90">
        <v>3.5645594180000004</v>
      </c>
      <c r="J259" s="91">
        <f t="shared" si="3"/>
        <v>-3.4633907121035395E-3</v>
      </c>
      <c r="K259" s="91">
        <f>I259/'סכום נכסי הקרן'!$C$42</f>
        <v>2.1131733883817653E-5</v>
      </c>
    </row>
    <row r="260" spans="2:11">
      <c r="B260" s="86" t="s">
        <v>1618</v>
      </c>
      <c r="C260" s="87" t="s">
        <v>1619</v>
      </c>
      <c r="D260" s="88" t="s">
        <v>681</v>
      </c>
      <c r="E260" s="88" t="s">
        <v>114</v>
      </c>
      <c r="F260" s="97">
        <v>45148</v>
      </c>
      <c r="G260" s="90">
        <v>131462.70647500001</v>
      </c>
      <c r="H260" s="98">
        <v>4.2417959999999999</v>
      </c>
      <c r="I260" s="90">
        <v>5.5763792790000002</v>
      </c>
      <c r="J260" s="91">
        <f t="shared" si="3"/>
        <v>-5.4181114514543442E-3</v>
      </c>
      <c r="K260" s="91">
        <f>I260/'סכום נכסי הקרן'!$C$42</f>
        <v>3.3058380893866456E-5</v>
      </c>
    </row>
    <row r="261" spans="2:11">
      <c r="B261" s="86" t="s">
        <v>1620</v>
      </c>
      <c r="C261" s="87" t="s">
        <v>1621</v>
      </c>
      <c r="D261" s="88" t="s">
        <v>681</v>
      </c>
      <c r="E261" s="88" t="s">
        <v>114</v>
      </c>
      <c r="F261" s="97">
        <v>45133</v>
      </c>
      <c r="G261" s="90">
        <v>197563.68472500003</v>
      </c>
      <c r="H261" s="98">
        <v>4.4818499999999997</v>
      </c>
      <c r="I261" s="90">
        <v>8.8545077710000015</v>
      </c>
      <c r="J261" s="91">
        <f t="shared" si="3"/>
        <v>-8.603200670319144E-3</v>
      </c>
      <c r="K261" s="91">
        <f>I261/'סכום נכסי הקרן'!$C$42</f>
        <v>5.2492069831718944E-5</v>
      </c>
    </row>
    <row r="262" spans="2:11">
      <c r="B262" s="86" t="s">
        <v>1622</v>
      </c>
      <c r="C262" s="87" t="s">
        <v>1623</v>
      </c>
      <c r="D262" s="88" t="s">
        <v>681</v>
      </c>
      <c r="E262" s="88" t="s">
        <v>114</v>
      </c>
      <c r="F262" s="97">
        <v>45133</v>
      </c>
      <c r="G262" s="90">
        <v>840647.37334200006</v>
      </c>
      <c r="H262" s="98">
        <v>4.5245829999999998</v>
      </c>
      <c r="I262" s="90">
        <v>38.035792201000007</v>
      </c>
      <c r="J262" s="91">
        <f t="shared" si="3"/>
        <v>-3.6956266957209591E-2</v>
      </c>
      <c r="K262" s="91">
        <f>I262/'סכום נכסי הקרן'!$C$42</f>
        <v>2.2548712045391945E-4</v>
      </c>
    </row>
    <row r="263" spans="2:11">
      <c r="B263" s="86" t="s">
        <v>1624</v>
      </c>
      <c r="C263" s="87" t="s">
        <v>1625</v>
      </c>
      <c r="D263" s="88" t="s">
        <v>681</v>
      </c>
      <c r="E263" s="88" t="s">
        <v>114</v>
      </c>
      <c r="F263" s="97">
        <v>45127</v>
      </c>
      <c r="G263" s="90">
        <v>268248.67338400008</v>
      </c>
      <c r="H263" s="98">
        <v>5.743957</v>
      </c>
      <c r="I263" s="90">
        <v>15.408087554000002</v>
      </c>
      <c r="J263" s="91">
        <f t="shared" si="3"/>
        <v>-1.4970777890902237E-2</v>
      </c>
      <c r="K263" s="91">
        <f>I263/'סכום נכסי הקרן'!$C$42</f>
        <v>9.1343576489567396E-5</v>
      </c>
    </row>
    <row r="264" spans="2:11">
      <c r="B264" s="86" t="s">
        <v>1626</v>
      </c>
      <c r="C264" s="87" t="s">
        <v>1627</v>
      </c>
      <c r="D264" s="88" t="s">
        <v>681</v>
      </c>
      <c r="E264" s="88" t="s">
        <v>114</v>
      </c>
      <c r="F264" s="97">
        <v>45127</v>
      </c>
      <c r="G264" s="90">
        <v>60862.584200000012</v>
      </c>
      <c r="H264" s="98">
        <v>5.743957</v>
      </c>
      <c r="I264" s="90">
        <v>3.4959204590000006</v>
      </c>
      <c r="J264" s="91">
        <f t="shared" si="3"/>
        <v>-3.3966998521087195E-3</v>
      </c>
      <c r="K264" s="91">
        <f>I264/'סכום נכסי הקרן'!$C$42</f>
        <v>2.0724822384930622E-5</v>
      </c>
    </row>
    <row r="265" spans="2:11">
      <c r="B265" s="86" t="s">
        <v>1628</v>
      </c>
      <c r="C265" s="87" t="s">
        <v>1629</v>
      </c>
      <c r="D265" s="88" t="s">
        <v>681</v>
      </c>
      <c r="E265" s="88" t="s">
        <v>114</v>
      </c>
      <c r="F265" s="97">
        <v>45127</v>
      </c>
      <c r="G265" s="90">
        <v>466800.43002000009</v>
      </c>
      <c r="H265" s="98">
        <v>5.7772860000000001</v>
      </c>
      <c r="I265" s="90">
        <v>26.968397027000002</v>
      </c>
      <c r="J265" s="91">
        <f t="shared" si="3"/>
        <v>-2.6202984669572004E-2</v>
      </c>
      <c r="K265" s="91">
        <f>I265/'סכום נכסי הקרן'!$C$42</f>
        <v>1.5987641736870133E-4</v>
      </c>
    </row>
    <row r="266" spans="2:11">
      <c r="B266" s="86" t="s">
        <v>1630</v>
      </c>
      <c r="C266" s="87" t="s">
        <v>1631</v>
      </c>
      <c r="D266" s="88" t="s">
        <v>681</v>
      </c>
      <c r="E266" s="88" t="s">
        <v>115</v>
      </c>
      <c r="F266" s="97">
        <v>45195</v>
      </c>
      <c r="G266" s="90">
        <v>107887.17430100002</v>
      </c>
      <c r="H266" s="98">
        <v>-0.37175000000000002</v>
      </c>
      <c r="I266" s="90">
        <v>-0.40107045900000016</v>
      </c>
      <c r="J266" s="91">
        <f t="shared" si="3"/>
        <v>3.8968734693699638E-4</v>
      </c>
      <c r="K266" s="91">
        <f>I266/'סכום נכסי הקרן'!$C$42</f>
        <v>-2.3776610835691787E-6</v>
      </c>
    </row>
    <row r="267" spans="2:11">
      <c r="B267" s="86" t="s">
        <v>1632</v>
      </c>
      <c r="C267" s="87" t="s">
        <v>1633</v>
      </c>
      <c r="D267" s="88" t="s">
        <v>681</v>
      </c>
      <c r="E267" s="88" t="s">
        <v>115</v>
      </c>
      <c r="F267" s="97">
        <v>45153</v>
      </c>
      <c r="G267" s="90">
        <v>448818.49741100008</v>
      </c>
      <c r="H267" s="98">
        <v>3.4994689999999999</v>
      </c>
      <c r="I267" s="90">
        <v>15.706265540000002</v>
      </c>
      <c r="J267" s="91">
        <f t="shared" si="3"/>
        <v>-1.5260493041125646E-2</v>
      </c>
      <c r="K267" s="91">
        <f>I267/'סכום נכסי הקרן'!$C$42</f>
        <v>9.3111261387270711E-5</v>
      </c>
    </row>
    <row r="268" spans="2:11">
      <c r="B268" s="86" t="s">
        <v>1634</v>
      </c>
      <c r="C268" s="87" t="s">
        <v>1635</v>
      </c>
      <c r="D268" s="88" t="s">
        <v>681</v>
      </c>
      <c r="E268" s="88" t="s">
        <v>115</v>
      </c>
      <c r="F268" s="97">
        <v>45153</v>
      </c>
      <c r="G268" s="90">
        <v>149618.54558900002</v>
      </c>
      <c r="H268" s="98">
        <v>3.5074540000000001</v>
      </c>
      <c r="I268" s="90">
        <v>5.2478016320000007</v>
      </c>
      <c r="J268" s="91">
        <f t="shared" ref="J268:J290" si="4">IFERROR(I268/$I$11,0)</f>
        <v>-5.0988594381261056E-3</v>
      </c>
      <c r="K268" s="91">
        <f>I268/'סכום נכסי הקרן'!$C$42</f>
        <v>3.1110478058662561E-5</v>
      </c>
    </row>
    <row r="269" spans="2:11">
      <c r="B269" s="86" t="s">
        <v>1636</v>
      </c>
      <c r="C269" s="87" t="s">
        <v>1637</v>
      </c>
      <c r="D269" s="88" t="s">
        <v>681</v>
      </c>
      <c r="E269" s="88" t="s">
        <v>115</v>
      </c>
      <c r="F269" s="97">
        <v>45153</v>
      </c>
      <c r="G269" s="90">
        <v>321730.57118299999</v>
      </c>
      <c r="H269" s="98">
        <v>3.522659</v>
      </c>
      <c r="I269" s="90">
        <v>11.333471679000002</v>
      </c>
      <c r="J269" s="91">
        <f t="shared" si="4"/>
        <v>-1.1011807055515637E-2</v>
      </c>
      <c r="K269" s="91">
        <f>I269/'סכום נכסי הקרן'!$C$42</f>
        <v>6.7188081166785052E-5</v>
      </c>
    </row>
    <row r="270" spans="2:11">
      <c r="B270" s="86" t="s">
        <v>1638</v>
      </c>
      <c r="C270" s="87" t="s">
        <v>1639</v>
      </c>
      <c r="D270" s="88" t="s">
        <v>681</v>
      </c>
      <c r="E270" s="88" t="s">
        <v>115</v>
      </c>
      <c r="F270" s="97">
        <v>45113</v>
      </c>
      <c r="G270" s="90">
        <v>357799.46367099998</v>
      </c>
      <c r="H270" s="98">
        <v>3.643138</v>
      </c>
      <c r="I270" s="90">
        <v>13.035129024000002</v>
      </c>
      <c r="J270" s="91">
        <f t="shared" si="4"/>
        <v>-1.266516825749063E-2</v>
      </c>
      <c r="K270" s="91">
        <f>I270/'סכום נכסי הקרן'!$C$42</f>
        <v>7.7275995536903614E-5</v>
      </c>
    </row>
    <row r="271" spans="2:11">
      <c r="B271" s="86" t="s">
        <v>1640</v>
      </c>
      <c r="C271" s="87" t="s">
        <v>1641</v>
      </c>
      <c r="D271" s="88" t="s">
        <v>681</v>
      </c>
      <c r="E271" s="88" t="s">
        <v>115</v>
      </c>
      <c r="F271" s="97">
        <v>45113</v>
      </c>
      <c r="G271" s="90">
        <v>374568.08348700008</v>
      </c>
      <c r="H271" s="98">
        <v>3.659062</v>
      </c>
      <c r="I271" s="90">
        <v>13.705676883000002</v>
      </c>
      <c r="J271" s="91">
        <f t="shared" si="4"/>
        <v>-1.3316684743694849E-2</v>
      </c>
      <c r="K271" s="91">
        <f>I271/'סכום נכסי הקרן'!$C$42</f>
        <v>8.1251196186161431E-5</v>
      </c>
    </row>
    <row r="272" spans="2:11">
      <c r="B272" s="86" t="s">
        <v>1642</v>
      </c>
      <c r="C272" s="87" t="s">
        <v>1643</v>
      </c>
      <c r="D272" s="88" t="s">
        <v>681</v>
      </c>
      <c r="E272" s="88" t="s">
        <v>115</v>
      </c>
      <c r="F272" s="97">
        <v>45113</v>
      </c>
      <c r="G272" s="90">
        <v>524531.49451800017</v>
      </c>
      <c r="H272" s="98">
        <v>3.6840730000000002</v>
      </c>
      <c r="I272" s="90">
        <v>19.324125264000003</v>
      </c>
      <c r="J272" s="91">
        <f t="shared" si="4"/>
        <v>-1.8775671299207659E-2</v>
      </c>
      <c r="K272" s="91">
        <f>I272/'סכום נכסי הקרן'!$C$42</f>
        <v>1.1455897482150081E-4</v>
      </c>
    </row>
    <row r="273" spans="2:11">
      <c r="B273" s="86" t="s">
        <v>1644</v>
      </c>
      <c r="C273" s="87" t="s">
        <v>1645</v>
      </c>
      <c r="D273" s="88" t="s">
        <v>681</v>
      </c>
      <c r="E273" s="88" t="s">
        <v>112</v>
      </c>
      <c r="F273" s="97">
        <v>45141</v>
      </c>
      <c r="G273" s="90">
        <v>239580.43181200002</v>
      </c>
      <c r="H273" s="98">
        <v>4.7432480000000004</v>
      </c>
      <c r="I273" s="90">
        <v>11.363893678</v>
      </c>
      <c r="J273" s="91">
        <f t="shared" si="4"/>
        <v>-1.104136562262723E-2</v>
      </c>
      <c r="K273" s="91">
        <f>I273/'סכום נכסי הקרן'!$C$42</f>
        <v>6.7368431530377088E-5</v>
      </c>
    </row>
    <row r="274" spans="2:11">
      <c r="B274" s="86" t="s">
        <v>1646</v>
      </c>
      <c r="C274" s="87" t="s">
        <v>1647</v>
      </c>
      <c r="D274" s="88" t="s">
        <v>681</v>
      </c>
      <c r="E274" s="88" t="s">
        <v>114</v>
      </c>
      <c r="F274" s="97">
        <v>45145</v>
      </c>
      <c r="G274" s="90">
        <v>1418585.0000000002</v>
      </c>
      <c r="H274" s="98">
        <v>-4.0401340000000001</v>
      </c>
      <c r="I274" s="90">
        <v>-57.312740000000012</v>
      </c>
      <c r="J274" s="91">
        <f t="shared" si="4"/>
        <v>5.5686099774029642E-2</v>
      </c>
      <c r="K274" s="91">
        <f>I274/'סכום נכסי הקרן'!$C$42</f>
        <v>-3.3976641368822075E-4</v>
      </c>
    </row>
    <row r="275" spans="2:11">
      <c r="B275" s="86" t="s">
        <v>1648</v>
      </c>
      <c r="C275" s="87" t="s">
        <v>1649</v>
      </c>
      <c r="D275" s="88" t="s">
        <v>681</v>
      </c>
      <c r="E275" s="88" t="s">
        <v>114</v>
      </c>
      <c r="F275" s="97">
        <v>45197</v>
      </c>
      <c r="G275" s="90">
        <v>149654.69000000003</v>
      </c>
      <c r="H275" s="98">
        <v>-0.88475000000000004</v>
      </c>
      <c r="I275" s="90">
        <v>-1.3240699999999999</v>
      </c>
      <c r="J275" s="91">
        <f t="shared" si="4"/>
        <v>1.2864904753777154E-3</v>
      </c>
      <c r="K275" s="91">
        <f>I275/'סכום נכסי הקרן'!$C$42</f>
        <v>-7.849467943290835E-6</v>
      </c>
    </row>
    <row r="276" spans="2:11">
      <c r="B276" s="86" t="s">
        <v>1650</v>
      </c>
      <c r="C276" s="87" t="s">
        <v>1651</v>
      </c>
      <c r="D276" s="88" t="s">
        <v>681</v>
      </c>
      <c r="E276" s="88" t="s">
        <v>114</v>
      </c>
      <c r="F276" s="97">
        <v>45187</v>
      </c>
      <c r="G276" s="90">
        <v>492630.62000000005</v>
      </c>
      <c r="H276" s="98">
        <v>0.60284300000000002</v>
      </c>
      <c r="I276" s="90">
        <v>2.9697900000000006</v>
      </c>
      <c r="J276" s="91">
        <f t="shared" si="4"/>
        <v>-2.8855019363568293E-3</v>
      </c>
      <c r="K276" s="91">
        <f>I276/'סכום נכסי הקרן'!$C$42</f>
        <v>1.7605769637032553E-5</v>
      </c>
    </row>
    <row r="277" spans="2:11">
      <c r="B277" s="86" t="s">
        <v>1638</v>
      </c>
      <c r="C277" s="87" t="s">
        <v>1652</v>
      </c>
      <c r="D277" s="88" t="s">
        <v>681</v>
      </c>
      <c r="E277" s="88" t="s">
        <v>115</v>
      </c>
      <c r="F277" s="97">
        <v>45113</v>
      </c>
      <c r="G277" s="90">
        <v>247789.69000000003</v>
      </c>
      <c r="H277" s="98">
        <v>3.643138</v>
      </c>
      <c r="I277" s="90">
        <v>9.0273200000000013</v>
      </c>
      <c r="J277" s="91">
        <f t="shared" si="4"/>
        <v>-8.7711081726696942E-3</v>
      </c>
      <c r="K277" s="91">
        <f>I277/'סכום נכסי הקרן'!$C$42</f>
        <v>5.3516550449619906E-5</v>
      </c>
    </row>
    <row r="278" spans="2:11">
      <c r="B278" s="86" t="s">
        <v>1653</v>
      </c>
      <c r="C278" s="87" t="s">
        <v>1654</v>
      </c>
      <c r="D278" s="88" t="s">
        <v>681</v>
      </c>
      <c r="E278" s="88" t="s">
        <v>112</v>
      </c>
      <c r="F278" s="97">
        <v>45127</v>
      </c>
      <c r="G278" s="90">
        <v>716173.52000000014</v>
      </c>
      <c r="H278" s="98">
        <v>7.1247160000000003</v>
      </c>
      <c r="I278" s="90">
        <v>51.025330000000011</v>
      </c>
      <c r="J278" s="91">
        <f t="shared" si="4"/>
        <v>-4.9577137951924616E-2</v>
      </c>
      <c r="K278" s="91">
        <f>I278/'סכום נכסי הקרן'!$C$42</f>
        <v>3.0249283809076277E-4</v>
      </c>
    </row>
    <row r="279" spans="2:11">
      <c r="B279" s="92"/>
      <c r="C279" s="87"/>
      <c r="D279" s="87"/>
      <c r="E279" s="87"/>
      <c r="F279" s="87"/>
      <c r="G279" s="90"/>
      <c r="H279" s="98"/>
      <c r="I279" s="87"/>
      <c r="J279" s="91"/>
      <c r="K279" s="87"/>
    </row>
    <row r="280" spans="2:11">
      <c r="B280" s="79" t="s">
        <v>180</v>
      </c>
      <c r="C280" s="80"/>
      <c r="D280" s="81"/>
      <c r="E280" s="81"/>
      <c r="F280" s="99"/>
      <c r="G280" s="83"/>
      <c r="H280" s="100"/>
      <c r="I280" s="83">
        <v>228.9862435790001</v>
      </c>
      <c r="J280" s="84">
        <f t="shared" si="4"/>
        <v>-0.22248719581057286</v>
      </c>
      <c r="K280" s="84">
        <f>I280/'סכום נכסי הקרן'!$C$42</f>
        <v>1.3574963396406144E-3</v>
      </c>
    </row>
    <row r="281" spans="2:11">
      <c r="B281" s="85" t="s">
        <v>171</v>
      </c>
      <c r="C281" s="80"/>
      <c r="D281" s="81"/>
      <c r="E281" s="81"/>
      <c r="F281" s="99"/>
      <c r="G281" s="83"/>
      <c r="H281" s="100"/>
      <c r="I281" s="83">
        <v>228.9862435790001</v>
      </c>
      <c r="J281" s="84">
        <f t="shared" si="4"/>
        <v>-0.22248719581057286</v>
      </c>
      <c r="K281" s="84">
        <f>I281/'סכום נכסי הקרן'!$C$42</f>
        <v>1.3574963396406144E-3</v>
      </c>
    </row>
    <row r="282" spans="2:11">
      <c r="B282" s="86" t="s">
        <v>1655</v>
      </c>
      <c r="C282" s="87" t="s">
        <v>1656</v>
      </c>
      <c r="D282" s="88" t="s">
        <v>681</v>
      </c>
      <c r="E282" s="88" t="s">
        <v>121</v>
      </c>
      <c r="F282" s="97">
        <v>44909</v>
      </c>
      <c r="G282" s="90">
        <v>1026927.9342390001</v>
      </c>
      <c r="H282" s="98">
        <v>15.957428</v>
      </c>
      <c r="I282" s="90">
        <v>163.87128131200004</v>
      </c>
      <c r="J282" s="91">
        <f t="shared" si="4"/>
        <v>-0.15922031508593223</v>
      </c>
      <c r="K282" s="91">
        <f>I282/'סכום נכסי הקרן'!$C$42</f>
        <v>9.7147610736935265E-4</v>
      </c>
    </row>
    <row r="283" spans="2:11">
      <c r="B283" s="86" t="s">
        <v>1657</v>
      </c>
      <c r="C283" s="87" t="s">
        <v>1658</v>
      </c>
      <c r="D283" s="88" t="s">
        <v>681</v>
      </c>
      <c r="E283" s="88" t="s">
        <v>112</v>
      </c>
      <c r="F283" s="97">
        <v>44868</v>
      </c>
      <c r="G283" s="90">
        <v>663620.82703000016</v>
      </c>
      <c r="H283" s="98">
        <v>-4.7118099999999998</v>
      </c>
      <c r="I283" s="90">
        <v>-31.268553242000007</v>
      </c>
      <c r="J283" s="91">
        <f t="shared" si="4"/>
        <v>3.0381094598226677E-2</v>
      </c>
      <c r="K283" s="91">
        <f>I283/'סכום נכסי הקרן'!$C$42</f>
        <v>-1.8536898072319573E-4</v>
      </c>
    </row>
    <row r="284" spans="2:11">
      <c r="B284" s="86" t="s">
        <v>1659</v>
      </c>
      <c r="C284" s="87" t="s">
        <v>1660</v>
      </c>
      <c r="D284" s="88" t="s">
        <v>681</v>
      </c>
      <c r="E284" s="88" t="s">
        <v>112</v>
      </c>
      <c r="F284" s="97">
        <v>44972</v>
      </c>
      <c r="G284" s="90">
        <v>2938283.5247520003</v>
      </c>
      <c r="H284" s="98">
        <v>-4.1344789999999998</v>
      </c>
      <c r="I284" s="90">
        <v>-121.48270670800002</v>
      </c>
      <c r="J284" s="91">
        <f t="shared" si="4"/>
        <v>0.11803480563938956</v>
      </c>
      <c r="K284" s="91">
        <f>I284/'סכום נכסי הקרן'!$C$42</f>
        <v>-7.2018444037599881E-4</v>
      </c>
    </row>
    <row r="285" spans="2:11">
      <c r="B285" s="86" t="s">
        <v>1661</v>
      </c>
      <c r="C285" s="87" t="s">
        <v>1662</v>
      </c>
      <c r="D285" s="88" t="s">
        <v>681</v>
      </c>
      <c r="E285" s="88" t="s">
        <v>121</v>
      </c>
      <c r="F285" s="97">
        <v>44972</v>
      </c>
      <c r="G285" s="90">
        <v>1389352.6753640003</v>
      </c>
      <c r="H285" s="98">
        <v>18.719602999999999</v>
      </c>
      <c r="I285" s="90">
        <v>260.08130572000005</v>
      </c>
      <c r="J285" s="91">
        <f t="shared" si="4"/>
        <v>-0.25269972330207607</v>
      </c>
      <c r="K285" s="91">
        <f>I285/'סכום נכסי הקרן'!$C$42</f>
        <v>1.5418368151973564E-3</v>
      </c>
    </row>
    <row r="286" spans="2:11">
      <c r="B286" s="86" t="s">
        <v>1663</v>
      </c>
      <c r="C286" s="87" t="s">
        <v>1664</v>
      </c>
      <c r="D286" s="88" t="s">
        <v>681</v>
      </c>
      <c r="E286" s="88" t="s">
        <v>112</v>
      </c>
      <c r="F286" s="97">
        <v>45068</v>
      </c>
      <c r="G286" s="90">
        <v>295721.12768900004</v>
      </c>
      <c r="H286" s="98">
        <v>4.9135770000000001</v>
      </c>
      <c r="I286" s="90">
        <v>14.530484428000001</v>
      </c>
      <c r="J286" s="91">
        <f t="shared" si="4"/>
        <v>-1.4118082744300691E-2</v>
      </c>
      <c r="K286" s="91">
        <f>I286/'סכום נכסי הקרן'!$C$42</f>
        <v>8.6140892640172105E-5</v>
      </c>
    </row>
    <row r="287" spans="2:11">
      <c r="B287" s="86" t="s">
        <v>1659</v>
      </c>
      <c r="C287" s="87" t="s">
        <v>1665</v>
      </c>
      <c r="D287" s="88" t="s">
        <v>681</v>
      </c>
      <c r="E287" s="88" t="s">
        <v>112</v>
      </c>
      <c r="F287" s="97">
        <v>45069</v>
      </c>
      <c r="G287" s="90">
        <v>2332187.1557010002</v>
      </c>
      <c r="H287" s="98">
        <v>2.166995</v>
      </c>
      <c r="I287" s="90">
        <v>50.538381407000003</v>
      </c>
      <c r="J287" s="91">
        <f t="shared" si="4"/>
        <v>-4.9104009849261547E-2</v>
      </c>
      <c r="K287" s="91">
        <f>I287/'סכום נכסי הקרן'!$C$42</f>
        <v>2.9960606671856633E-4</v>
      </c>
    </row>
    <row r="288" spans="2:11">
      <c r="B288" s="86" t="s">
        <v>1661</v>
      </c>
      <c r="C288" s="87" t="s">
        <v>1666</v>
      </c>
      <c r="D288" s="88" t="s">
        <v>681</v>
      </c>
      <c r="E288" s="88" t="s">
        <v>121</v>
      </c>
      <c r="F288" s="97">
        <v>45082</v>
      </c>
      <c r="G288" s="90">
        <v>725035.10606100003</v>
      </c>
      <c r="H288" s="98">
        <v>5.7461880000000001</v>
      </c>
      <c r="I288" s="90">
        <v>41.661881605000012</v>
      </c>
      <c r="J288" s="91">
        <f t="shared" si="4"/>
        <v>-4.0479441321944136E-2</v>
      </c>
      <c r="K288" s="91">
        <f>I288/'סכום נכסי הקרן'!$C$42</f>
        <v>2.46983621799169E-4</v>
      </c>
    </row>
    <row r="289" spans="2:11">
      <c r="B289" s="86" t="s">
        <v>1659</v>
      </c>
      <c r="C289" s="87" t="s">
        <v>1667</v>
      </c>
      <c r="D289" s="88" t="s">
        <v>681</v>
      </c>
      <c r="E289" s="88" t="s">
        <v>112</v>
      </c>
      <c r="F289" s="97">
        <v>45153</v>
      </c>
      <c r="G289" s="90">
        <v>3127392.9402320003</v>
      </c>
      <c r="H289" s="98">
        <v>-3.882339</v>
      </c>
      <c r="I289" s="90">
        <v>-121.41599851400004</v>
      </c>
      <c r="J289" s="91">
        <f t="shared" si="4"/>
        <v>0.11796999074575809</v>
      </c>
      <c r="K289" s="91">
        <f>I289/'סכום נכסי הקרן'!$C$42</f>
        <v>-7.1978897500758342E-4</v>
      </c>
    </row>
    <row r="290" spans="2:11">
      <c r="B290" s="86" t="s">
        <v>1668</v>
      </c>
      <c r="C290" s="87" t="s">
        <v>1669</v>
      </c>
      <c r="D290" s="88" t="s">
        <v>681</v>
      </c>
      <c r="E290" s="88" t="s">
        <v>112</v>
      </c>
      <c r="F290" s="97">
        <v>45126</v>
      </c>
      <c r="G290" s="90">
        <v>398512.08888700011</v>
      </c>
      <c r="H290" s="98">
        <v>-6.9081549999999998</v>
      </c>
      <c r="I290" s="90">
        <v>-27.529832429000006</v>
      </c>
      <c r="J290" s="91">
        <f t="shared" si="4"/>
        <v>2.6748485509567523E-2</v>
      </c>
      <c r="K290" s="91">
        <f>I290/'סכום נכסי הקרן'!$C$42</f>
        <v>-1.6320476797722477E-4</v>
      </c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112" t="s">
        <v>198</v>
      </c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112" t="s">
        <v>93</v>
      </c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112" t="s">
        <v>181</v>
      </c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112" t="s">
        <v>189</v>
      </c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126</v>
      </c>
      <c r="C1" s="46" t="s" vm="1">
        <v>205</v>
      </c>
    </row>
    <row r="2" spans="2:17">
      <c r="B2" s="46" t="s">
        <v>125</v>
      </c>
      <c r="C2" s="46" t="s">
        <v>206</v>
      </c>
    </row>
    <row r="3" spans="2:17">
      <c r="B3" s="46" t="s">
        <v>127</v>
      </c>
      <c r="C3" s="46" t="s">
        <v>207</v>
      </c>
    </row>
    <row r="4" spans="2:17">
      <c r="B4" s="46" t="s">
        <v>128</v>
      </c>
      <c r="C4" s="46">
        <v>2146</v>
      </c>
    </row>
    <row r="6" spans="2:17" ht="26.25" customHeight="1">
      <c r="B6" s="127" t="s">
        <v>154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83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63">
      <c r="B8" s="21" t="s">
        <v>97</v>
      </c>
      <c r="C8" s="29" t="s">
        <v>36</v>
      </c>
      <c r="D8" s="29" t="s">
        <v>41</v>
      </c>
      <c r="E8" s="29" t="s">
        <v>14</v>
      </c>
      <c r="F8" s="29" t="s">
        <v>52</v>
      </c>
      <c r="G8" s="29" t="s">
        <v>85</v>
      </c>
      <c r="H8" s="29" t="s">
        <v>17</v>
      </c>
      <c r="I8" s="29" t="s">
        <v>84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92</v>
      </c>
      <c r="O8" s="29" t="s">
        <v>47</v>
      </c>
      <c r="P8" s="29" t="s">
        <v>129</v>
      </c>
      <c r="Q8" s="30" t="s">
        <v>131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94</v>
      </c>
    </row>
    <row r="11" spans="2:17" s="4" customFormat="1" ht="18" customHeight="1">
      <c r="B11" s="104" t="s">
        <v>1720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12" t="s">
        <v>198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12" t="s">
        <v>93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12" t="s">
        <v>181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12" t="s">
        <v>189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126</v>
      </c>
      <c r="C1" s="46" t="s" vm="1">
        <v>205</v>
      </c>
    </row>
    <row r="2" spans="2:18">
      <c r="B2" s="46" t="s">
        <v>125</v>
      </c>
      <c r="C2" s="46" t="s">
        <v>206</v>
      </c>
    </row>
    <row r="3" spans="2:18">
      <c r="B3" s="46" t="s">
        <v>127</v>
      </c>
      <c r="C3" s="46" t="s">
        <v>207</v>
      </c>
    </row>
    <row r="4" spans="2:18">
      <c r="B4" s="46" t="s">
        <v>128</v>
      </c>
      <c r="C4" s="46">
        <v>2146</v>
      </c>
    </row>
    <row r="6" spans="2:18" ht="26.25" customHeight="1">
      <c r="B6" s="127" t="s">
        <v>155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97</v>
      </c>
      <c r="C7" s="48" t="s">
        <v>167</v>
      </c>
      <c r="D7" s="48" t="s">
        <v>36</v>
      </c>
      <c r="E7" s="48" t="s">
        <v>98</v>
      </c>
      <c r="F7" s="48" t="s">
        <v>14</v>
      </c>
      <c r="G7" s="48" t="s">
        <v>85</v>
      </c>
      <c r="H7" s="48" t="s">
        <v>52</v>
      </c>
      <c r="I7" s="48" t="s">
        <v>17</v>
      </c>
      <c r="J7" s="48" t="s">
        <v>204</v>
      </c>
      <c r="K7" s="48" t="s">
        <v>84</v>
      </c>
      <c r="L7" s="48" t="s">
        <v>31</v>
      </c>
      <c r="M7" s="48" t="s">
        <v>18</v>
      </c>
      <c r="N7" s="48" t="s">
        <v>183</v>
      </c>
      <c r="O7" s="48" t="s">
        <v>182</v>
      </c>
      <c r="P7" s="48" t="s">
        <v>92</v>
      </c>
      <c r="Q7" s="48" t="s">
        <v>129</v>
      </c>
      <c r="R7" s="50" t="s">
        <v>131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94</v>
      </c>
      <c r="R9" s="19" t="s">
        <v>95</v>
      </c>
    </row>
    <row r="10" spans="2:18" s="4" customFormat="1" ht="18" customHeight="1">
      <c r="B10" s="104" t="s">
        <v>1722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107">
        <v>0</v>
      </c>
      <c r="Q10" s="108">
        <v>0</v>
      </c>
      <c r="R10" s="108">
        <v>0</v>
      </c>
    </row>
    <row r="11" spans="2:18" ht="21.75" customHeight="1">
      <c r="B11" s="112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2:18">
      <c r="B12" s="112" t="s">
        <v>93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2:18">
      <c r="B13" s="112" t="s">
        <v>181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2:18">
      <c r="B14" s="112" t="s">
        <v>189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2:18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2:1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2:18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2:18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2:18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2:18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2:18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2:18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2:18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2:18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2:18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2:18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2:18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93"/>
      <c r="C110" s="93"/>
      <c r="D110" s="93"/>
      <c r="E110" s="93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3"/>
      <c r="D111" s="93"/>
      <c r="E111" s="93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3"/>
      <c r="D112" s="93"/>
      <c r="E112" s="93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3"/>
      <c r="D113" s="93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3"/>
      <c r="D114" s="93"/>
      <c r="E114" s="93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3"/>
      <c r="D115" s="93"/>
      <c r="E115" s="93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3"/>
      <c r="D116" s="93"/>
      <c r="E116" s="93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3"/>
      <c r="D117" s="93"/>
      <c r="E117" s="93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3"/>
      <c r="D118" s="93"/>
      <c r="E118" s="93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3"/>
      <c r="D119" s="93"/>
      <c r="E119" s="93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3"/>
      <c r="D120" s="93"/>
      <c r="E120" s="93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3"/>
      <c r="D121" s="93"/>
      <c r="E121" s="93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3"/>
      <c r="D122" s="93"/>
      <c r="E122" s="93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3"/>
      <c r="D123" s="93"/>
      <c r="E123" s="93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3"/>
      <c r="D124" s="93"/>
      <c r="E124" s="93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3"/>
      <c r="D125" s="93"/>
      <c r="E125" s="93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3"/>
      <c r="D126" s="93"/>
      <c r="E126" s="93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3"/>
      <c r="D131" s="93"/>
      <c r="E131" s="93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3"/>
      <c r="D132" s="93"/>
      <c r="E132" s="93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3"/>
      <c r="D133" s="93"/>
      <c r="E133" s="93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3"/>
      <c r="D134" s="93"/>
      <c r="E134" s="93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3"/>
      <c r="D135" s="93"/>
      <c r="E135" s="93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3"/>
      <c r="D136" s="93"/>
      <c r="E136" s="93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3"/>
      <c r="D137" s="93"/>
      <c r="E137" s="93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3"/>
      <c r="D138" s="93"/>
      <c r="E138" s="93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3"/>
      <c r="D139" s="93"/>
      <c r="E139" s="93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3"/>
      <c r="D140" s="93"/>
      <c r="E140" s="93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3"/>
      <c r="D141" s="93"/>
      <c r="E141" s="93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3"/>
      <c r="D142" s="93"/>
      <c r="E142" s="93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3"/>
      <c r="D143" s="93"/>
      <c r="E143" s="93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3"/>
      <c r="D144" s="93"/>
      <c r="E144" s="93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3"/>
      <c r="D145" s="93"/>
      <c r="E145" s="93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3"/>
      <c r="D146" s="93"/>
      <c r="E146" s="93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3"/>
      <c r="D147" s="93"/>
      <c r="E147" s="93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3"/>
      <c r="D148" s="93"/>
      <c r="E148" s="93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3"/>
      <c r="D149" s="93"/>
      <c r="E149" s="93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3"/>
      <c r="D150" s="93"/>
      <c r="E150" s="93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3"/>
      <c r="D151" s="93"/>
      <c r="E151" s="93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3"/>
      <c r="D152" s="93"/>
      <c r="E152" s="93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3"/>
      <c r="D153" s="93"/>
      <c r="E153" s="93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3"/>
      <c r="D154" s="93"/>
      <c r="E154" s="93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3"/>
      <c r="D155" s="93"/>
      <c r="E155" s="93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3"/>
      <c r="D156" s="93"/>
      <c r="E156" s="93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3"/>
      <c r="D157" s="93"/>
      <c r="E157" s="93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3"/>
      <c r="D158" s="93"/>
      <c r="E158" s="93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3"/>
      <c r="D159" s="93"/>
      <c r="E159" s="93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3"/>
      <c r="D160" s="93"/>
      <c r="E160" s="93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3"/>
      <c r="D161" s="93"/>
      <c r="E161" s="93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3"/>
      <c r="D162" s="93"/>
      <c r="E162" s="93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3"/>
      <c r="D163" s="93"/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3"/>
      <c r="D164" s="93"/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3"/>
      <c r="D165" s="93"/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3"/>
      <c r="D166" s="93"/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3"/>
      <c r="D167" s="93"/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3"/>
      <c r="D168" s="93"/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3"/>
      <c r="D169" s="93"/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3"/>
      <c r="D170" s="93"/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3"/>
      <c r="D171" s="93"/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3"/>
      <c r="D172" s="93"/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3"/>
      <c r="D173" s="93"/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3"/>
      <c r="D174" s="93"/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3"/>
      <c r="D175" s="93"/>
      <c r="E175" s="93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3"/>
      <c r="D176" s="93"/>
      <c r="E176" s="93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3"/>
      <c r="D177" s="93"/>
      <c r="E177" s="93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3"/>
      <c r="D178" s="93"/>
      <c r="E178" s="93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3"/>
      <c r="D179" s="93"/>
      <c r="E179" s="93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3"/>
      <c r="D180" s="93"/>
      <c r="E180" s="93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3"/>
      <c r="D181" s="93"/>
      <c r="E181" s="93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3"/>
      <c r="D182" s="93"/>
      <c r="E182" s="93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3"/>
      <c r="D183" s="93"/>
      <c r="E183" s="93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3"/>
      <c r="D184" s="93"/>
      <c r="E184" s="93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3"/>
      <c r="D185" s="93"/>
      <c r="E185" s="93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3"/>
      <c r="D186" s="93"/>
      <c r="E186" s="93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3"/>
      <c r="D187" s="93"/>
      <c r="E187" s="93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3"/>
      <c r="D188" s="93"/>
      <c r="E188" s="93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3"/>
      <c r="D189" s="93"/>
      <c r="E189" s="93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3"/>
      <c r="D190" s="93"/>
      <c r="E190" s="9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3"/>
      <c r="D191" s="93"/>
      <c r="E191" s="93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3"/>
      <c r="D192" s="93"/>
      <c r="E192" s="93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3"/>
      <c r="D193" s="93"/>
      <c r="E193" s="93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3"/>
      <c r="D194" s="93"/>
      <c r="E194" s="93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3"/>
      <c r="D195" s="93"/>
      <c r="E195" s="93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3"/>
      <c r="D196" s="93"/>
      <c r="E196" s="93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3"/>
      <c r="D197" s="93"/>
      <c r="E197" s="93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3"/>
      <c r="D198" s="93"/>
      <c r="E198" s="93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3"/>
      <c r="D199" s="93"/>
      <c r="E199" s="93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3"/>
      <c r="D200" s="93"/>
      <c r="E200" s="93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3"/>
      <c r="D201" s="93"/>
      <c r="E201" s="93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3"/>
      <c r="D202" s="93"/>
      <c r="E202" s="93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3"/>
      <c r="D203" s="93"/>
      <c r="E203" s="93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3"/>
      <c r="D204" s="93"/>
      <c r="E204" s="93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3"/>
      <c r="D205" s="93"/>
      <c r="E205" s="93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3"/>
      <c r="D206" s="93"/>
      <c r="E206" s="93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3"/>
      <c r="D207" s="93"/>
      <c r="E207" s="93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3"/>
      <c r="D208" s="93"/>
      <c r="E208" s="93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3"/>
      <c r="D209" s="93"/>
      <c r="E209" s="93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3"/>
      <c r="D210" s="93"/>
      <c r="E210" s="93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3"/>
      <c r="D211" s="93"/>
      <c r="E211" s="93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3"/>
      <c r="D212" s="93"/>
      <c r="E212" s="93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3"/>
      <c r="D213" s="93"/>
      <c r="E213" s="93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3"/>
      <c r="D214" s="93"/>
      <c r="E214" s="93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3"/>
      <c r="D215" s="93"/>
      <c r="E215" s="93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3"/>
      <c r="D216" s="93"/>
      <c r="E216" s="93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3"/>
      <c r="D217" s="93"/>
      <c r="E217" s="93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3"/>
      <c r="D218" s="93"/>
      <c r="E218" s="93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3"/>
      <c r="D219" s="93"/>
      <c r="E219" s="93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3"/>
      <c r="D220" s="93"/>
      <c r="E220" s="93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3"/>
      <c r="D221" s="93"/>
      <c r="E221" s="93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3"/>
      <c r="D222" s="93"/>
      <c r="E222" s="93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3"/>
      <c r="D223" s="93"/>
      <c r="E223" s="93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3"/>
      <c r="D224" s="93"/>
      <c r="E224" s="93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3"/>
      <c r="D225" s="93"/>
      <c r="E225" s="93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3"/>
      <c r="D226" s="93"/>
      <c r="E226" s="93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3"/>
      <c r="D227" s="93"/>
      <c r="E227" s="93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3"/>
      <c r="D228" s="93"/>
      <c r="E228" s="93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3"/>
      <c r="D229" s="93"/>
      <c r="E229" s="93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3"/>
      <c r="D230" s="93"/>
      <c r="E230" s="93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3"/>
      <c r="D231" s="93"/>
      <c r="E231" s="93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3"/>
      <c r="D232" s="93"/>
      <c r="E232" s="93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3"/>
      <c r="D233" s="93"/>
      <c r="E233" s="93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3"/>
      <c r="D234" s="93"/>
      <c r="E234" s="93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3"/>
      <c r="D235" s="93"/>
      <c r="E235" s="93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3"/>
      <c r="D236" s="93"/>
      <c r="E236" s="93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3"/>
      <c r="D237" s="93"/>
      <c r="E237" s="93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3"/>
      <c r="D238" s="93"/>
      <c r="E238" s="93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3"/>
      <c r="D239" s="93"/>
      <c r="E239" s="93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3"/>
      <c r="D240" s="93"/>
      <c r="E240" s="93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3"/>
      <c r="D241" s="93"/>
      <c r="E241" s="93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3"/>
      <c r="D242" s="93"/>
      <c r="E242" s="93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3"/>
      <c r="D243" s="93"/>
      <c r="E243" s="93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3"/>
      <c r="D244" s="93"/>
      <c r="E244" s="93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3"/>
      <c r="D245" s="93"/>
      <c r="E245" s="93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3"/>
      <c r="D246" s="93"/>
      <c r="E246" s="93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3"/>
      <c r="D247" s="93"/>
      <c r="E247" s="93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3"/>
      <c r="D248" s="93"/>
      <c r="E248" s="93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3"/>
      <c r="D249" s="93"/>
      <c r="E249" s="93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3"/>
      <c r="D250" s="93"/>
      <c r="E250" s="93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3"/>
      <c r="D251" s="93"/>
      <c r="E251" s="93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3"/>
      <c r="D252" s="93"/>
      <c r="E252" s="93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3"/>
      <c r="D253" s="93"/>
      <c r="E253" s="93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3"/>
      <c r="D254" s="93"/>
      <c r="E254" s="93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3"/>
      <c r="D255" s="93"/>
      <c r="E255" s="93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3"/>
      <c r="D256" s="93"/>
      <c r="E256" s="93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3"/>
      <c r="D257" s="93"/>
      <c r="E257" s="93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3"/>
      <c r="D258" s="93"/>
      <c r="E258" s="93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3"/>
      <c r="D259" s="93"/>
      <c r="E259" s="93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3"/>
      <c r="D260" s="93"/>
      <c r="E260" s="93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3"/>
      <c r="D261" s="93"/>
      <c r="E261" s="93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3"/>
      <c r="D262" s="93"/>
      <c r="E262" s="93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3"/>
      <c r="D263" s="93"/>
      <c r="E263" s="93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3"/>
      <c r="D264" s="93"/>
      <c r="E264" s="93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3"/>
      <c r="D265" s="93"/>
      <c r="E265" s="93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3"/>
      <c r="D266" s="93"/>
      <c r="E266" s="93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3"/>
      <c r="D267" s="93"/>
      <c r="E267" s="93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3"/>
      <c r="D268" s="93"/>
      <c r="E268" s="93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3"/>
      <c r="D269" s="93"/>
      <c r="E269" s="93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3"/>
      <c r="D270" s="93"/>
      <c r="E270" s="93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3"/>
      <c r="D271" s="93"/>
      <c r="E271" s="93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3"/>
      <c r="D272" s="93"/>
      <c r="E272" s="93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3"/>
      <c r="D273" s="93"/>
      <c r="E273" s="93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3"/>
      <c r="D274" s="93"/>
      <c r="E274" s="93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3"/>
      <c r="D275" s="93"/>
      <c r="E275" s="93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3"/>
      <c r="D276" s="93"/>
      <c r="E276" s="93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3"/>
      <c r="D277" s="93"/>
      <c r="E277" s="93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3"/>
      <c r="D278" s="93"/>
      <c r="E278" s="93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3"/>
      <c r="D279" s="93"/>
      <c r="E279" s="93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3"/>
      <c r="D280" s="93"/>
      <c r="E280" s="93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3"/>
      <c r="D281" s="93"/>
      <c r="E281" s="93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3"/>
      <c r="D282" s="93"/>
      <c r="E282" s="93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3"/>
      <c r="D283" s="93"/>
      <c r="E283" s="93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3"/>
      <c r="D284" s="93"/>
      <c r="E284" s="93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3"/>
      <c r="D285" s="93"/>
      <c r="E285" s="93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3"/>
      <c r="D286" s="93"/>
      <c r="E286" s="93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3"/>
      <c r="D287" s="93"/>
      <c r="E287" s="93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3"/>
      <c r="D288" s="93"/>
      <c r="E288" s="93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3"/>
      <c r="D289" s="93"/>
      <c r="E289" s="93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3"/>
      <c r="D290" s="93"/>
      <c r="E290" s="93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3"/>
      <c r="D291" s="93"/>
      <c r="E291" s="93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3"/>
      <c r="D292" s="93"/>
      <c r="E292" s="93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3"/>
      <c r="D293" s="93"/>
      <c r="E293" s="93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3"/>
      <c r="D294" s="93"/>
      <c r="E294" s="93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3"/>
      <c r="D295" s="93"/>
      <c r="E295" s="93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3"/>
      <c r="D296" s="93"/>
      <c r="E296" s="93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3"/>
      <c r="D297" s="93"/>
      <c r="E297" s="93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3"/>
      <c r="D298" s="93"/>
      <c r="E298" s="93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3"/>
      <c r="D299" s="93"/>
      <c r="E299" s="93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3"/>
      <c r="D300" s="93"/>
      <c r="E300" s="93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3"/>
      <c r="D301" s="93"/>
      <c r="E301" s="93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3"/>
      <c r="D302" s="93"/>
      <c r="E302" s="93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3"/>
      <c r="D303" s="93"/>
      <c r="E303" s="93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3"/>
      <c r="D304" s="93"/>
      <c r="E304" s="93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3"/>
      <c r="D305" s="93"/>
      <c r="E305" s="93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3"/>
      <c r="D306" s="93"/>
      <c r="E306" s="93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3"/>
      <c r="D307" s="93"/>
      <c r="E307" s="93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3"/>
      <c r="D308" s="93"/>
      <c r="E308" s="93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3"/>
      <c r="D309" s="93"/>
      <c r="E309" s="93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3"/>
      <c r="D310" s="93"/>
      <c r="E310" s="93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3"/>
      <c r="D311" s="93"/>
      <c r="E311" s="93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3"/>
      <c r="D312" s="93"/>
      <c r="E312" s="93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3"/>
      <c r="D313" s="93"/>
      <c r="E313" s="93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3"/>
      <c r="D314" s="93"/>
      <c r="E314" s="93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3"/>
      <c r="D315" s="93"/>
      <c r="E315" s="93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3"/>
      <c r="D316" s="93"/>
      <c r="E316" s="93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3"/>
      <c r="D317" s="93"/>
      <c r="E317" s="93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3"/>
      <c r="D318" s="93"/>
      <c r="E318" s="93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3"/>
      <c r="D319" s="93"/>
      <c r="E319" s="93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3"/>
      <c r="D320" s="93"/>
      <c r="E320" s="93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3"/>
      <c r="D321" s="93"/>
      <c r="E321" s="93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3"/>
      <c r="D322" s="93"/>
      <c r="E322" s="93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3"/>
      <c r="D323" s="93"/>
      <c r="E323" s="93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3"/>
      <c r="D324" s="93"/>
      <c r="E324" s="93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3"/>
      <c r="D325" s="93"/>
      <c r="E325" s="93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3"/>
      <c r="D326" s="93"/>
      <c r="E326" s="93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3"/>
      <c r="D327" s="93"/>
      <c r="E327" s="93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126</v>
      </c>
      <c r="C1" s="46" t="s" vm="1">
        <v>205</v>
      </c>
    </row>
    <row r="2" spans="2:15">
      <c r="B2" s="46" t="s">
        <v>125</v>
      </c>
      <c r="C2" s="46" t="s">
        <v>206</v>
      </c>
    </row>
    <row r="3" spans="2:15">
      <c r="B3" s="46" t="s">
        <v>127</v>
      </c>
      <c r="C3" s="46" t="s">
        <v>207</v>
      </c>
    </row>
    <row r="4" spans="2:15">
      <c r="B4" s="46" t="s">
        <v>128</v>
      </c>
      <c r="C4" s="46">
        <v>2146</v>
      </c>
    </row>
    <row r="6" spans="2:15" ht="26.25" customHeight="1">
      <c r="B6" s="127" t="s">
        <v>156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63">
      <c r="B7" s="47" t="s">
        <v>97</v>
      </c>
      <c r="C7" s="48" t="s">
        <v>36</v>
      </c>
      <c r="D7" s="48" t="s">
        <v>98</v>
      </c>
      <c r="E7" s="48" t="s">
        <v>14</v>
      </c>
      <c r="F7" s="48" t="s">
        <v>52</v>
      </c>
      <c r="G7" s="48" t="s">
        <v>17</v>
      </c>
      <c r="H7" s="48" t="s">
        <v>84</v>
      </c>
      <c r="I7" s="48" t="s">
        <v>42</v>
      </c>
      <c r="J7" s="48" t="s">
        <v>18</v>
      </c>
      <c r="K7" s="48" t="s">
        <v>183</v>
      </c>
      <c r="L7" s="48" t="s">
        <v>182</v>
      </c>
      <c r="M7" s="48" t="s">
        <v>92</v>
      </c>
      <c r="N7" s="48" t="s">
        <v>129</v>
      </c>
      <c r="O7" s="50" t="s">
        <v>131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4" t="s">
        <v>1723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108">
        <v>0</v>
      </c>
      <c r="O10" s="108">
        <v>0</v>
      </c>
    </row>
    <row r="11" spans="2:15" ht="20.25" customHeight="1">
      <c r="B11" s="112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2:15">
      <c r="B12" s="112" t="s">
        <v>93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2:15">
      <c r="B13" s="112" t="s">
        <v>181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2:15">
      <c r="B14" s="112" t="s">
        <v>189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126</v>
      </c>
      <c r="C1" s="46" t="s" vm="1">
        <v>205</v>
      </c>
    </row>
    <row r="2" spans="2:10">
      <c r="B2" s="46" t="s">
        <v>125</v>
      </c>
      <c r="C2" s="46" t="s">
        <v>206</v>
      </c>
    </row>
    <row r="3" spans="2:10">
      <c r="B3" s="46" t="s">
        <v>127</v>
      </c>
      <c r="C3" s="46" t="s">
        <v>207</v>
      </c>
    </row>
    <row r="4" spans="2:10">
      <c r="B4" s="46" t="s">
        <v>128</v>
      </c>
      <c r="C4" s="46">
        <v>2146</v>
      </c>
    </row>
    <row r="6" spans="2:10" ht="26.25" customHeight="1">
      <c r="B6" s="127" t="s">
        <v>157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63">
      <c r="B7" s="47" t="s">
        <v>97</v>
      </c>
      <c r="C7" s="49" t="s">
        <v>44</v>
      </c>
      <c r="D7" s="49" t="s">
        <v>69</v>
      </c>
      <c r="E7" s="49" t="s">
        <v>45</v>
      </c>
      <c r="F7" s="49" t="s">
        <v>84</v>
      </c>
      <c r="G7" s="49" t="s">
        <v>168</v>
      </c>
      <c r="H7" s="49" t="s">
        <v>129</v>
      </c>
      <c r="I7" s="49" t="s">
        <v>130</v>
      </c>
      <c r="J7" s="64" t="s">
        <v>193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4" t="s">
        <v>1724</v>
      </c>
      <c r="C10" s="97"/>
      <c r="D10" s="87"/>
      <c r="E10" s="108">
        <v>0</v>
      </c>
      <c r="F10" s="87"/>
      <c r="G10" s="107">
        <v>0</v>
      </c>
      <c r="H10" s="108">
        <v>0</v>
      </c>
      <c r="I10" s="108">
        <v>0</v>
      </c>
      <c r="J10" s="87"/>
    </row>
    <row r="11" spans="2:10" ht="22.5" customHeight="1">
      <c r="B11" s="118"/>
      <c r="C11" s="97"/>
      <c r="D11" s="87"/>
      <c r="E11" s="119"/>
      <c r="F11" s="87"/>
      <c r="G11" s="87"/>
      <c r="H11" s="87"/>
      <c r="I11" s="87"/>
      <c r="J11" s="87"/>
    </row>
    <row r="12" spans="2:10">
      <c r="B12" s="118"/>
      <c r="C12" s="97"/>
      <c r="D12" s="87"/>
      <c r="E12" s="119"/>
      <c r="F12" s="87"/>
      <c r="G12" s="87"/>
      <c r="H12" s="87"/>
      <c r="I12" s="87"/>
      <c r="J12" s="87"/>
    </row>
    <row r="13" spans="2:10">
      <c r="B13" s="87"/>
      <c r="C13" s="97"/>
      <c r="D13" s="87"/>
      <c r="E13" s="119"/>
      <c r="F13" s="87"/>
      <c r="G13" s="87"/>
      <c r="H13" s="87"/>
      <c r="I13" s="87"/>
      <c r="J13" s="87"/>
    </row>
    <row r="14" spans="2:10">
      <c r="B14" s="87"/>
      <c r="C14" s="97"/>
      <c r="D14" s="87"/>
      <c r="E14" s="119"/>
      <c r="F14" s="87"/>
      <c r="G14" s="87"/>
      <c r="H14" s="87"/>
      <c r="I14" s="87"/>
      <c r="J14" s="87"/>
    </row>
    <row r="15" spans="2:10">
      <c r="B15" s="87"/>
      <c r="C15" s="97"/>
      <c r="D15" s="87"/>
      <c r="E15" s="119"/>
      <c r="F15" s="87"/>
      <c r="G15" s="87"/>
      <c r="H15" s="87"/>
      <c r="I15" s="87"/>
      <c r="J15" s="87"/>
    </row>
    <row r="16" spans="2:10">
      <c r="B16" s="87"/>
      <c r="C16" s="97"/>
      <c r="D16" s="87"/>
      <c r="E16" s="119"/>
      <c r="F16" s="87"/>
      <c r="G16" s="87"/>
      <c r="H16" s="87"/>
      <c r="I16" s="87"/>
      <c r="J16" s="87"/>
    </row>
    <row r="17" spans="2:10">
      <c r="B17" s="87"/>
      <c r="C17" s="97"/>
      <c r="D17" s="87"/>
      <c r="E17" s="119"/>
      <c r="F17" s="87"/>
      <c r="G17" s="87"/>
      <c r="H17" s="87"/>
      <c r="I17" s="87"/>
      <c r="J17" s="87"/>
    </row>
    <row r="18" spans="2:10">
      <c r="B18" s="87"/>
      <c r="C18" s="97"/>
      <c r="D18" s="87"/>
      <c r="E18" s="119"/>
      <c r="F18" s="87"/>
      <c r="G18" s="87"/>
      <c r="H18" s="87"/>
      <c r="I18" s="87"/>
      <c r="J18" s="87"/>
    </row>
    <row r="19" spans="2:10">
      <c r="B19" s="87"/>
      <c r="C19" s="97"/>
      <c r="D19" s="87"/>
      <c r="E19" s="119"/>
      <c r="F19" s="87"/>
      <c r="G19" s="87"/>
      <c r="H19" s="87"/>
      <c r="I19" s="87"/>
      <c r="J19" s="87"/>
    </row>
    <row r="20" spans="2:10">
      <c r="B20" s="87"/>
      <c r="C20" s="97"/>
      <c r="D20" s="87"/>
      <c r="E20" s="119"/>
      <c r="F20" s="87"/>
      <c r="G20" s="87"/>
      <c r="H20" s="87"/>
      <c r="I20" s="87"/>
      <c r="J20" s="87"/>
    </row>
    <row r="21" spans="2:10">
      <c r="B21" s="87"/>
      <c r="C21" s="97"/>
      <c r="D21" s="87"/>
      <c r="E21" s="119"/>
      <c r="F21" s="87"/>
      <c r="G21" s="87"/>
      <c r="H21" s="87"/>
      <c r="I21" s="87"/>
      <c r="J21" s="87"/>
    </row>
    <row r="22" spans="2:10">
      <c r="B22" s="87"/>
      <c r="C22" s="97"/>
      <c r="D22" s="87"/>
      <c r="E22" s="119"/>
      <c r="F22" s="87"/>
      <c r="G22" s="87"/>
      <c r="H22" s="87"/>
      <c r="I22" s="87"/>
      <c r="J22" s="87"/>
    </row>
    <row r="23" spans="2:10">
      <c r="B23" s="87"/>
      <c r="C23" s="97"/>
      <c r="D23" s="87"/>
      <c r="E23" s="119"/>
      <c r="F23" s="87"/>
      <c r="G23" s="87"/>
      <c r="H23" s="87"/>
      <c r="I23" s="87"/>
      <c r="J23" s="87"/>
    </row>
    <row r="24" spans="2:10">
      <c r="B24" s="87"/>
      <c r="C24" s="97"/>
      <c r="D24" s="87"/>
      <c r="E24" s="119"/>
      <c r="F24" s="87"/>
      <c r="G24" s="87"/>
      <c r="H24" s="87"/>
      <c r="I24" s="87"/>
      <c r="J24" s="87"/>
    </row>
    <row r="25" spans="2:10">
      <c r="B25" s="87"/>
      <c r="C25" s="97"/>
      <c r="D25" s="87"/>
      <c r="E25" s="119"/>
      <c r="F25" s="87"/>
      <c r="G25" s="87"/>
      <c r="H25" s="87"/>
      <c r="I25" s="87"/>
      <c r="J25" s="87"/>
    </row>
    <row r="26" spans="2:10">
      <c r="B26" s="87"/>
      <c r="C26" s="97"/>
      <c r="D26" s="87"/>
      <c r="E26" s="119"/>
      <c r="F26" s="87"/>
      <c r="G26" s="87"/>
      <c r="H26" s="87"/>
      <c r="I26" s="87"/>
      <c r="J26" s="87"/>
    </row>
    <row r="27" spans="2:10">
      <c r="B27" s="87"/>
      <c r="C27" s="97"/>
      <c r="D27" s="87"/>
      <c r="E27" s="119"/>
      <c r="F27" s="87"/>
      <c r="G27" s="87"/>
      <c r="H27" s="87"/>
      <c r="I27" s="87"/>
      <c r="J27" s="87"/>
    </row>
    <row r="28" spans="2:10">
      <c r="B28" s="87"/>
      <c r="C28" s="97"/>
      <c r="D28" s="87"/>
      <c r="E28" s="119"/>
      <c r="F28" s="87"/>
      <c r="G28" s="87"/>
      <c r="H28" s="87"/>
      <c r="I28" s="87"/>
      <c r="J28" s="87"/>
    </row>
    <row r="29" spans="2:10">
      <c r="B29" s="87"/>
      <c r="C29" s="97"/>
      <c r="D29" s="87"/>
      <c r="E29" s="119"/>
      <c r="F29" s="87"/>
      <c r="G29" s="87"/>
      <c r="H29" s="87"/>
      <c r="I29" s="87"/>
      <c r="J29" s="87"/>
    </row>
    <row r="30" spans="2:10">
      <c r="B30" s="87"/>
      <c r="C30" s="97"/>
      <c r="D30" s="87"/>
      <c r="E30" s="119"/>
      <c r="F30" s="87"/>
      <c r="G30" s="87"/>
      <c r="H30" s="87"/>
      <c r="I30" s="87"/>
      <c r="J30" s="87"/>
    </row>
    <row r="31" spans="2:10">
      <c r="B31" s="87"/>
      <c r="C31" s="97"/>
      <c r="D31" s="87"/>
      <c r="E31" s="119"/>
      <c r="F31" s="87"/>
      <c r="G31" s="87"/>
      <c r="H31" s="87"/>
      <c r="I31" s="87"/>
      <c r="J31" s="87"/>
    </row>
    <row r="32" spans="2:10">
      <c r="B32" s="87"/>
      <c r="C32" s="97"/>
      <c r="D32" s="87"/>
      <c r="E32" s="119"/>
      <c r="F32" s="87"/>
      <c r="G32" s="87"/>
      <c r="H32" s="87"/>
      <c r="I32" s="87"/>
      <c r="J32" s="87"/>
    </row>
    <row r="33" spans="2:10">
      <c r="B33" s="87"/>
      <c r="C33" s="97"/>
      <c r="D33" s="87"/>
      <c r="E33" s="119"/>
      <c r="F33" s="87"/>
      <c r="G33" s="87"/>
      <c r="H33" s="87"/>
      <c r="I33" s="87"/>
      <c r="J33" s="87"/>
    </row>
    <row r="34" spans="2:10">
      <c r="B34" s="87"/>
      <c r="C34" s="97"/>
      <c r="D34" s="87"/>
      <c r="E34" s="119"/>
      <c r="F34" s="87"/>
      <c r="G34" s="87"/>
      <c r="H34" s="87"/>
      <c r="I34" s="87"/>
      <c r="J34" s="87"/>
    </row>
    <row r="35" spans="2:10">
      <c r="B35" s="87"/>
      <c r="C35" s="97"/>
      <c r="D35" s="87"/>
      <c r="E35" s="119"/>
      <c r="F35" s="87"/>
      <c r="G35" s="87"/>
      <c r="H35" s="87"/>
      <c r="I35" s="87"/>
      <c r="J35" s="87"/>
    </row>
    <row r="36" spans="2:10">
      <c r="B36" s="87"/>
      <c r="C36" s="97"/>
      <c r="D36" s="87"/>
      <c r="E36" s="119"/>
      <c r="F36" s="87"/>
      <c r="G36" s="87"/>
      <c r="H36" s="87"/>
      <c r="I36" s="87"/>
      <c r="J36" s="87"/>
    </row>
    <row r="37" spans="2:10">
      <c r="B37" s="87"/>
      <c r="C37" s="97"/>
      <c r="D37" s="87"/>
      <c r="E37" s="119"/>
      <c r="F37" s="87"/>
      <c r="G37" s="87"/>
      <c r="H37" s="87"/>
      <c r="I37" s="87"/>
      <c r="J37" s="87"/>
    </row>
    <row r="38" spans="2:10">
      <c r="B38" s="87"/>
      <c r="C38" s="97"/>
      <c r="D38" s="87"/>
      <c r="E38" s="119"/>
      <c r="F38" s="87"/>
      <c r="G38" s="87"/>
      <c r="H38" s="87"/>
      <c r="I38" s="87"/>
      <c r="J38" s="87"/>
    </row>
    <row r="39" spans="2:10">
      <c r="B39" s="87"/>
      <c r="C39" s="97"/>
      <c r="D39" s="87"/>
      <c r="E39" s="119"/>
      <c r="F39" s="87"/>
      <c r="G39" s="87"/>
      <c r="H39" s="87"/>
      <c r="I39" s="87"/>
      <c r="J39" s="87"/>
    </row>
    <row r="40" spans="2:10">
      <c r="B40" s="87"/>
      <c r="C40" s="97"/>
      <c r="D40" s="87"/>
      <c r="E40" s="119"/>
      <c r="F40" s="87"/>
      <c r="G40" s="87"/>
      <c r="H40" s="87"/>
      <c r="I40" s="87"/>
      <c r="J40" s="87"/>
    </row>
    <row r="41" spans="2:10">
      <c r="B41" s="87"/>
      <c r="C41" s="97"/>
      <c r="D41" s="87"/>
      <c r="E41" s="119"/>
      <c r="F41" s="87"/>
      <c r="G41" s="87"/>
      <c r="H41" s="87"/>
      <c r="I41" s="87"/>
      <c r="J41" s="87"/>
    </row>
    <row r="42" spans="2:10">
      <c r="B42" s="87"/>
      <c r="C42" s="97"/>
      <c r="D42" s="87"/>
      <c r="E42" s="119"/>
      <c r="F42" s="87"/>
      <c r="G42" s="87"/>
      <c r="H42" s="87"/>
      <c r="I42" s="87"/>
      <c r="J42" s="87"/>
    </row>
    <row r="43" spans="2:10">
      <c r="B43" s="87"/>
      <c r="C43" s="97"/>
      <c r="D43" s="87"/>
      <c r="E43" s="119"/>
      <c r="F43" s="87"/>
      <c r="G43" s="87"/>
      <c r="H43" s="87"/>
      <c r="I43" s="87"/>
      <c r="J43" s="87"/>
    </row>
    <row r="44" spans="2:10">
      <c r="B44" s="87"/>
      <c r="C44" s="97"/>
      <c r="D44" s="87"/>
      <c r="E44" s="119"/>
      <c r="F44" s="87"/>
      <c r="G44" s="87"/>
      <c r="H44" s="87"/>
      <c r="I44" s="87"/>
      <c r="J44" s="87"/>
    </row>
    <row r="45" spans="2:10">
      <c r="B45" s="87"/>
      <c r="C45" s="97"/>
      <c r="D45" s="87"/>
      <c r="E45" s="119"/>
      <c r="F45" s="87"/>
      <c r="G45" s="87"/>
      <c r="H45" s="87"/>
      <c r="I45" s="87"/>
      <c r="J45" s="87"/>
    </row>
    <row r="46" spans="2:10">
      <c r="B46" s="87"/>
      <c r="C46" s="97"/>
      <c r="D46" s="87"/>
      <c r="E46" s="119"/>
      <c r="F46" s="87"/>
      <c r="G46" s="87"/>
      <c r="H46" s="87"/>
      <c r="I46" s="87"/>
      <c r="J46" s="87"/>
    </row>
    <row r="47" spans="2:10">
      <c r="B47" s="87"/>
      <c r="C47" s="97"/>
      <c r="D47" s="87"/>
      <c r="E47" s="119"/>
      <c r="F47" s="87"/>
      <c r="G47" s="87"/>
      <c r="H47" s="87"/>
      <c r="I47" s="87"/>
      <c r="J47" s="87"/>
    </row>
    <row r="48" spans="2:10">
      <c r="B48" s="87"/>
      <c r="C48" s="97"/>
      <c r="D48" s="87"/>
      <c r="E48" s="119"/>
      <c r="F48" s="87"/>
      <c r="G48" s="87"/>
      <c r="H48" s="87"/>
      <c r="I48" s="87"/>
      <c r="J48" s="87"/>
    </row>
    <row r="49" spans="2:10">
      <c r="B49" s="87"/>
      <c r="C49" s="97"/>
      <c r="D49" s="87"/>
      <c r="E49" s="119"/>
      <c r="F49" s="87"/>
      <c r="G49" s="87"/>
      <c r="H49" s="87"/>
      <c r="I49" s="87"/>
      <c r="J49" s="87"/>
    </row>
    <row r="50" spans="2:10">
      <c r="B50" s="87"/>
      <c r="C50" s="97"/>
      <c r="D50" s="87"/>
      <c r="E50" s="119"/>
      <c r="F50" s="87"/>
      <c r="G50" s="87"/>
      <c r="H50" s="87"/>
      <c r="I50" s="87"/>
      <c r="J50" s="87"/>
    </row>
    <row r="51" spans="2:10">
      <c r="B51" s="87"/>
      <c r="C51" s="97"/>
      <c r="D51" s="87"/>
      <c r="E51" s="119"/>
      <c r="F51" s="87"/>
      <c r="G51" s="87"/>
      <c r="H51" s="87"/>
      <c r="I51" s="87"/>
      <c r="J51" s="87"/>
    </row>
    <row r="52" spans="2:10">
      <c r="B52" s="87"/>
      <c r="C52" s="97"/>
      <c r="D52" s="87"/>
      <c r="E52" s="119"/>
      <c r="F52" s="87"/>
      <c r="G52" s="87"/>
      <c r="H52" s="87"/>
      <c r="I52" s="87"/>
      <c r="J52" s="87"/>
    </row>
    <row r="53" spans="2:10">
      <c r="B53" s="87"/>
      <c r="C53" s="97"/>
      <c r="D53" s="87"/>
      <c r="E53" s="119"/>
      <c r="F53" s="87"/>
      <c r="G53" s="87"/>
      <c r="H53" s="87"/>
      <c r="I53" s="87"/>
      <c r="J53" s="87"/>
    </row>
    <row r="54" spans="2:10">
      <c r="B54" s="87"/>
      <c r="C54" s="97"/>
      <c r="D54" s="87"/>
      <c r="E54" s="119"/>
      <c r="F54" s="87"/>
      <c r="G54" s="87"/>
      <c r="H54" s="87"/>
      <c r="I54" s="87"/>
      <c r="J54" s="87"/>
    </row>
    <row r="55" spans="2:10">
      <c r="B55" s="87"/>
      <c r="C55" s="97"/>
      <c r="D55" s="87"/>
      <c r="E55" s="119"/>
      <c r="F55" s="87"/>
      <c r="G55" s="87"/>
      <c r="H55" s="87"/>
      <c r="I55" s="87"/>
      <c r="J55" s="87"/>
    </row>
    <row r="56" spans="2:10">
      <c r="B56" s="87"/>
      <c r="C56" s="97"/>
      <c r="D56" s="87"/>
      <c r="E56" s="119"/>
      <c r="F56" s="87"/>
      <c r="G56" s="87"/>
      <c r="H56" s="87"/>
      <c r="I56" s="87"/>
      <c r="J56" s="87"/>
    </row>
    <row r="57" spans="2:10">
      <c r="B57" s="87"/>
      <c r="C57" s="97"/>
      <c r="D57" s="87"/>
      <c r="E57" s="119"/>
      <c r="F57" s="87"/>
      <c r="G57" s="87"/>
      <c r="H57" s="87"/>
      <c r="I57" s="87"/>
      <c r="J57" s="87"/>
    </row>
    <row r="58" spans="2:10">
      <c r="B58" s="87"/>
      <c r="C58" s="97"/>
      <c r="D58" s="87"/>
      <c r="E58" s="119"/>
      <c r="F58" s="87"/>
      <c r="G58" s="87"/>
      <c r="H58" s="87"/>
      <c r="I58" s="87"/>
      <c r="J58" s="87"/>
    </row>
    <row r="59" spans="2:10">
      <c r="B59" s="87"/>
      <c r="C59" s="97"/>
      <c r="D59" s="87"/>
      <c r="E59" s="119"/>
      <c r="F59" s="87"/>
      <c r="G59" s="87"/>
      <c r="H59" s="87"/>
      <c r="I59" s="87"/>
      <c r="J59" s="87"/>
    </row>
    <row r="60" spans="2:10">
      <c r="B60" s="87"/>
      <c r="C60" s="97"/>
      <c r="D60" s="87"/>
      <c r="E60" s="119"/>
      <c r="F60" s="87"/>
      <c r="G60" s="87"/>
      <c r="H60" s="87"/>
      <c r="I60" s="87"/>
      <c r="J60" s="87"/>
    </row>
    <row r="61" spans="2:10">
      <c r="B61" s="87"/>
      <c r="C61" s="97"/>
      <c r="D61" s="87"/>
      <c r="E61" s="119"/>
      <c r="F61" s="87"/>
      <c r="G61" s="87"/>
      <c r="H61" s="87"/>
      <c r="I61" s="87"/>
      <c r="J61" s="87"/>
    </row>
    <row r="62" spans="2:10">
      <c r="B62" s="87"/>
      <c r="C62" s="97"/>
      <c r="D62" s="87"/>
      <c r="E62" s="119"/>
      <c r="F62" s="87"/>
      <c r="G62" s="87"/>
      <c r="H62" s="87"/>
      <c r="I62" s="87"/>
      <c r="J62" s="87"/>
    </row>
    <row r="63" spans="2:10">
      <c r="B63" s="87"/>
      <c r="C63" s="97"/>
      <c r="D63" s="87"/>
      <c r="E63" s="119"/>
      <c r="F63" s="87"/>
      <c r="G63" s="87"/>
      <c r="H63" s="87"/>
      <c r="I63" s="87"/>
      <c r="J63" s="87"/>
    </row>
    <row r="64" spans="2:10">
      <c r="B64" s="87"/>
      <c r="C64" s="97"/>
      <c r="D64" s="87"/>
      <c r="E64" s="119"/>
      <c r="F64" s="87"/>
      <c r="G64" s="87"/>
      <c r="H64" s="87"/>
      <c r="I64" s="87"/>
      <c r="J64" s="87"/>
    </row>
    <row r="65" spans="2:10">
      <c r="B65" s="87"/>
      <c r="C65" s="97"/>
      <c r="D65" s="87"/>
      <c r="E65" s="119"/>
      <c r="F65" s="87"/>
      <c r="G65" s="87"/>
      <c r="H65" s="87"/>
      <c r="I65" s="87"/>
      <c r="J65" s="87"/>
    </row>
    <row r="66" spans="2:10">
      <c r="B66" s="87"/>
      <c r="C66" s="97"/>
      <c r="D66" s="87"/>
      <c r="E66" s="119"/>
      <c r="F66" s="87"/>
      <c r="G66" s="87"/>
      <c r="H66" s="87"/>
      <c r="I66" s="87"/>
      <c r="J66" s="87"/>
    </row>
    <row r="67" spans="2:10">
      <c r="B67" s="87"/>
      <c r="C67" s="97"/>
      <c r="D67" s="87"/>
      <c r="E67" s="119"/>
      <c r="F67" s="87"/>
      <c r="G67" s="87"/>
      <c r="H67" s="87"/>
      <c r="I67" s="87"/>
      <c r="J67" s="87"/>
    </row>
    <row r="68" spans="2:10">
      <c r="B68" s="87"/>
      <c r="C68" s="97"/>
      <c r="D68" s="87"/>
      <c r="E68" s="119"/>
      <c r="F68" s="87"/>
      <c r="G68" s="87"/>
      <c r="H68" s="87"/>
      <c r="I68" s="87"/>
      <c r="J68" s="87"/>
    </row>
    <row r="69" spans="2:10">
      <c r="B69" s="87"/>
      <c r="C69" s="97"/>
      <c r="D69" s="87"/>
      <c r="E69" s="119"/>
      <c r="F69" s="87"/>
      <c r="G69" s="87"/>
      <c r="H69" s="87"/>
      <c r="I69" s="87"/>
      <c r="J69" s="87"/>
    </row>
    <row r="70" spans="2:10">
      <c r="B70" s="87"/>
      <c r="C70" s="97"/>
      <c r="D70" s="87"/>
      <c r="E70" s="119"/>
      <c r="F70" s="87"/>
      <c r="G70" s="87"/>
      <c r="H70" s="87"/>
      <c r="I70" s="87"/>
      <c r="J70" s="87"/>
    </row>
    <row r="71" spans="2:10">
      <c r="B71" s="87"/>
      <c r="C71" s="97"/>
      <c r="D71" s="87"/>
      <c r="E71" s="119"/>
      <c r="F71" s="87"/>
      <c r="G71" s="87"/>
      <c r="H71" s="87"/>
      <c r="I71" s="87"/>
      <c r="J71" s="87"/>
    </row>
    <row r="72" spans="2:10">
      <c r="B72" s="87"/>
      <c r="C72" s="97"/>
      <c r="D72" s="87"/>
      <c r="E72" s="119"/>
      <c r="F72" s="87"/>
      <c r="G72" s="87"/>
      <c r="H72" s="87"/>
      <c r="I72" s="87"/>
      <c r="J72" s="87"/>
    </row>
    <row r="73" spans="2:10">
      <c r="B73" s="87"/>
      <c r="C73" s="97"/>
      <c r="D73" s="87"/>
      <c r="E73" s="119"/>
      <c r="F73" s="87"/>
      <c r="G73" s="87"/>
      <c r="H73" s="87"/>
      <c r="I73" s="87"/>
      <c r="J73" s="87"/>
    </row>
    <row r="74" spans="2:10">
      <c r="B74" s="87"/>
      <c r="C74" s="97"/>
      <c r="D74" s="87"/>
      <c r="E74" s="119"/>
      <c r="F74" s="87"/>
      <c r="G74" s="87"/>
      <c r="H74" s="87"/>
      <c r="I74" s="87"/>
      <c r="J74" s="87"/>
    </row>
    <row r="75" spans="2:10">
      <c r="B75" s="87"/>
      <c r="C75" s="97"/>
      <c r="D75" s="87"/>
      <c r="E75" s="119"/>
      <c r="F75" s="87"/>
      <c r="G75" s="87"/>
      <c r="H75" s="87"/>
      <c r="I75" s="87"/>
      <c r="J75" s="87"/>
    </row>
    <row r="76" spans="2:10">
      <c r="B76" s="87"/>
      <c r="C76" s="97"/>
      <c r="D76" s="87"/>
      <c r="E76" s="119"/>
      <c r="F76" s="87"/>
      <c r="G76" s="87"/>
      <c r="H76" s="87"/>
      <c r="I76" s="87"/>
      <c r="J76" s="87"/>
    </row>
    <row r="77" spans="2:10">
      <c r="B77" s="87"/>
      <c r="C77" s="97"/>
      <c r="D77" s="87"/>
      <c r="E77" s="119"/>
      <c r="F77" s="87"/>
      <c r="G77" s="87"/>
      <c r="H77" s="87"/>
      <c r="I77" s="87"/>
      <c r="J77" s="87"/>
    </row>
    <row r="78" spans="2:10">
      <c r="B78" s="87"/>
      <c r="C78" s="97"/>
      <c r="D78" s="87"/>
      <c r="E78" s="119"/>
      <c r="F78" s="87"/>
      <c r="G78" s="87"/>
      <c r="H78" s="87"/>
      <c r="I78" s="87"/>
      <c r="J78" s="87"/>
    </row>
    <row r="79" spans="2:10">
      <c r="B79" s="87"/>
      <c r="C79" s="97"/>
      <c r="D79" s="87"/>
      <c r="E79" s="119"/>
      <c r="F79" s="87"/>
      <c r="G79" s="87"/>
      <c r="H79" s="87"/>
      <c r="I79" s="87"/>
      <c r="J79" s="87"/>
    </row>
    <row r="80" spans="2:10">
      <c r="B80" s="87"/>
      <c r="C80" s="97"/>
      <c r="D80" s="87"/>
      <c r="E80" s="119"/>
      <c r="F80" s="87"/>
      <c r="G80" s="87"/>
      <c r="H80" s="87"/>
      <c r="I80" s="87"/>
      <c r="J80" s="87"/>
    </row>
    <row r="81" spans="2:10">
      <c r="B81" s="87"/>
      <c r="C81" s="97"/>
      <c r="D81" s="87"/>
      <c r="E81" s="119"/>
      <c r="F81" s="87"/>
      <c r="G81" s="87"/>
      <c r="H81" s="87"/>
      <c r="I81" s="87"/>
      <c r="J81" s="87"/>
    </row>
    <row r="82" spans="2:10">
      <c r="B82" s="87"/>
      <c r="C82" s="97"/>
      <c r="D82" s="87"/>
      <c r="E82" s="119"/>
      <c r="F82" s="87"/>
      <c r="G82" s="87"/>
      <c r="H82" s="87"/>
      <c r="I82" s="87"/>
      <c r="J82" s="87"/>
    </row>
    <row r="83" spans="2:10">
      <c r="B83" s="87"/>
      <c r="C83" s="97"/>
      <c r="D83" s="87"/>
      <c r="E83" s="119"/>
      <c r="F83" s="87"/>
      <c r="G83" s="87"/>
      <c r="H83" s="87"/>
      <c r="I83" s="87"/>
      <c r="J83" s="87"/>
    </row>
    <row r="84" spans="2:10">
      <c r="B84" s="87"/>
      <c r="C84" s="97"/>
      <c r="D84" s="87"/>
      <c r="E84" s="119"/>
      <c r="F84" s="87"/>
      <c r="G84" s="87"/>
      <c r="H84" s="87"/>
      <c r="I84" s="87"/>
      <c r="J84" s="87"/>
    </row>
    <row r="85" spans="2:10">
      <c r="B85" s="87"/>
      <c r="C85" s="97"/>
      <c r="D85" s="87"/>
      <c r="E85" s="119"/>
      <c r="F85" s="87"/>
      <c r="G85" s="87"/>
      <c r="H85" s="87"/>
      <c r="I85" s="87"/>
      <c r="J85" s="87"/>
    </row>
    <row r="86" spans="2:10">
      <c r="B86" s="87"/>
      <c r="C86" s="97"/>
      <c r="D86" s="87"/>
      <c r="E86" s="119"/>
      <c r="F86" s="87"/>
      <c r="G86" s="87"/>
      <c r="H86" s="87"/>
      <c r="I86" s="87"/>
      <c r="J86" s="87"/>
    </row>
    <row r="87" spans="2:10">
      <c r="B87" s="87"/>
      <c r="C87" s="97"/>
      <c r="D87" s="87"/>
      <c r="E87" s="119"/>
      <c r="F87" s="87"/>
      <c r="G87" s="87"/>
      <c r="H87" s="87"/>
      <c r="I87" s="87"/>
      <c r="J87" s="87"/>
    </row>
    <row r="88" spans="2:10">
      <c r="B88" s="87"/>
      <c r="C88" s="97"/>
      <c r="D88" s="87"/>
      <c r="E88" s="119"/>
      <c r="F88" s="87"/>
      <c r="G88" s="87"/>
      <c r="H88" s="87"/>
      <c r="I88" s="87"/>
      <c r="J88" s="87"/>
    </row>
    <row r="89" spans="2:10">
      <c r="B89" s="87"/>
      <c r="C89" s="97"/>
      <c r="D89" s="87"/>
      <c r="E89" s="119"/>
      <c r="F89" s="87"/>
      <c r="G89" s="87"/>
      <c r="H89" s="87"/>
      <c r="I89" s="87"/>
      <c r="J89" s="87"/>
    </row>
    <row r="90" spans="2:10">
      <c r="B90" s="87"/>
      <c r="C90" s="97"/>
      <c r="D90" s="87"/>
      <c r="E90" s="119"/>
      <c r="F90" s="87"/>
      <c r="G90" s="87"/>
      <c r="H90" s="87"/>
      <c r="I90" s="87"/>
      <c r="J90" s="87"/>
    </row>
    <row r="91" spans="2:10">
      <c r="B91" s="87"/>
      <c r="C91" s="97"/>
      <c r="D91" s="87"/>
      <c r="E91" s="119"/>
      <c r="F91" s="87"/>
      <c r="G91" s="87"/>
      <c r="H91" s="87"/>
      <c r="I91" s="87"/>
      <c r="J91" s="87"/>
    </row>
    <row r="92" spans="2:10">
      <c r="B92" s="87"/>
      <c r="C92" s="97"/>
      <c r="D92" s="87"/>
      <c r="E92" s="119"/>
      <c r="F92" s="87"/>
      <c r="G92" s="87"/>
      <c r="H92" s="87"/>
      <c r="I92" s="87"/>
      <c r="J92" s="87"/>
    </row>
    <row r="93" spans="2:10">
      <c r="B93" s="87"/>
      <c r="C93" s="97"/>
      <c r="D93" s="87"/>
      <c r="E93" s="119"/>
      <c r="F93" s="87"/>
      <c r="G93" s="87"/>
      <c r="H93" s="87"/>
      <c r="I93" s="87"/>
      <c r="J93" s="87"/>
    </row>
    <row r="94" spans="2:10">
      <c r="B94" s="87"/>
      <c r="C94" s="97"/>
      <c r="D94" s="87"/>
      <c r="E94" s="119"/>
      <c r="F94" s="87"/>
      <c r="G94" s="87"/>
      <c r="H94" s="87"/>
      <c r="I94" s="87"/>
      <c r="J94" s="87"/>
    </row>
    <row r="95" spans="2:10">
      <c r="B95" s="87"/>
      <c r="C95" s="97"/>
      <c r="D95" s="87"/>
      <c r="E95" s="119"/>
      <c r="F95" s="87"/>
      <c r="G95" s="87"/>
      <c r="H95" s="87"/>
      <c r="I95" s="87"/>
      <c r="J95" s="87"/>
    </row>
    <row r="96" spans="2:10">
      <c r="B96" s="87"/>
      <c r="C96" s="97"/>
      <c r="D96" s="87"/>
      <c r="E96" s="119"/>
      <c r="F96" s="87"/>
      <c r="G96" s="87"/>
      <c r="H96" s="87"/>
      <c r="I96" s="87"/>
      <c r="J96" s="87"/>
    </row>
    <row r="97" spans="2:10">
      <c r="B97" s="87"/>
      <c r="C97" s="97"/>
      <c r="D97" s="87"/>
      <c r="E97" s="119"/>
      <c r="F97" s="87"/>
      <c r="G97" s="87"/>
      <c r="H97" s="87"/>
      <c r="I97" s="87"/>
      <c r="J97" s="87"/>
    </row>
    <row r="98" spans="2:10">
      <c r="B98" s="87"/>
      <c r="C98" s="97"/>
      <c r="D98" s="87"/>
      <c r="E98" s="119"/>
      <c r="F98" s="87"/>
      <c r="G98" s="87"/>
      <c r="H98" s="87"/>
      <c r="I98" s="87"/>
      <c r="J98" s="87"/>
    </row>
    <row r="99" spans="2:10">
      <c r="B99" s="87"/>
      <c r="C99" s="97"/>
      <c r="D99" s="87"/>
      <c r="E99" s="119"/>
      <c r="F99" s="87"/>
      <c r="G99" s="87"/>
      <c r="H99" s="87"/>
      <c r="I99" s="87"/>
      <c r="J99" s="87"/>
    </row>
    <row r="100" spans="2:10">
      <c r="B100" s="87"/>
      <c r="C100" s="97"/>
      <c r="D100" s="87"/>
      <c r="E100" s="119"/>
      <c r="F100" s="87"/>
      <c r="G100" s="87"/>
      <c r="H100" s="87"/>
      <c r="I100" s="87"/>
      <c r="J100" s="87"/>
    </row>
    <row r="101" spans="2:10">
      <c r="B101" s="87"/>
      <c r="C101" s="87"/>
      <c r="D101" s="87"/>
      <c r="E101" s="87"/>
      <c r="F101" s="87"/>
      <c r="G101" s="87"/>
      <c r="H101" s="87"/>
      <c r="I101" s="87"/>
      <c r="J101" s="87"/>
    </row>
    <row r="102" spans="2:10">
      <c r="B102" s="87"/>
      <c r="C102" s="87"/>
      <c r="D102" s="87"/>
      <c r="E102" s="87"/>
      <c r="F102" s="87"/>
      <c r="G102" s="87"/>
      <c r="H102" s="87"/>
      <c r="I102" s="87"/>
      <c r="J102" s="87"/>
    </row>
    <row r="103" spans="2:10">
      <c r="B103" s="87"/>
      <c r="C103" s="87"/>
      <c r="D103" s="87"/>
      <c r="E103" s="87"/>
      <c r="F103" s="87"/>
      <c r="G103" s="87"/>
      <c r="H103" s="87"/>
      <c r="I103" s="87"/>
      <c r="J103" s="87"/>
    </row>
    <row r="104" spans="2:10">
      <c r="B104" s="87"/>
      <c r="C104" s="87"/>
      <c r="D104" s="87"/>
      <c r="E104" s="87"/>
      <c r="F104" s="87"/>
      <c r="G104" s="87"/>
      <c r="H104" s="87"/>
      <c r="I104" s="87"/>
      <c r="J104" s="87"/>
    </row>
    <row r="105" spans="2:10">
      <c r="B105" s="87"/>
      <c r="C105" s="87"/>
      <c r="D105" s="87"/>
      <c r="E105" s="87"/>
      <c r="F105" s="87"/>
      <c r="G105" s="87"/>
      <c r="H105" s="87"/>
      <c r="I105" s="87"/>
      <c r="J105" s="87"/>
    </row>
    <row r="106" spans="2:10"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2:10"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2:10"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2:10"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2:10">
      <c r="B110" s="93"/>
      <c r="C110" s="93"/>
      <c r="D110" s="94"/>
      <c r="E110" s="94"/>
      <c r="F110" s="115"/>
      <c r="G110" s="115"/>
      <c r="H110" s="115"/>
      <c r="I110" s="115"/>
      <c r="J110" s="94"/>
    </row>
    <row r="111" spans="2:10">
      <c r="B111" s="93"/>
      <c r="C111" s="93"/>
      <c r="D111" s="94"/>
      <c r="E111" s="94"/>
      <c r="F111" s="115"/>
      <c r="G111" s="115"/>
      <c r="H111" s="115"/>
      <c r="I111" s="115"/>
      <c r="J111" s="94"/>
    </row>
    <row r="112" spans="2:10">
      <c r="B112" s="93"/>
      <c r="C112" s="93"/>
      <c r="D112" s="94"/>
      <c r="E112" s="94"/>
      <c r="F112" s="115"/>
      <c r="G112" s="115"/>
      <c r="H112" s="115"/>
      <c r="I112" s="115"/>
      <c r="J112" s="94"/>
    </row>
    <row r="113" spans="2:10">
      <c r="B113" s="93"/>
      <c r="C113" s="93"/>
      <c r="D113" s="94"/>
      <c r="E113" s="94"/>
      <c r="F113" s="115"/>
      <c r="G113" s="115"/>
      <c r="H113" s="115"/>
      <c r="I113" s="115"/>
      <c r="J113" s="94"/>
    </row>
    <row r="114" spans="2:10">
      <c r="B114" s="93"/>
      <c r="C114" s="93"/>
      <c r="D114" s="94"/>
      <c r="E114" s="94"/>
      <c r="F114" s="115"/>
      <c r="G114" s="115"/>
      <c r="H114" s="115"/>
      <c r="I114" s="115"/>
      <c r="J114" s="94"/>
    </row>
    <row r="115" spans="2:10">
      <c r="B115" s="93"/>
      <c r="C115" s="93"/>
      <c r="D115" s="94"/>
      <c r="E115" s="94"/>
      <c r="F115" s="115"/>
      <c r="G115" s="115"/>
      <c r="H115" s="115"/>
      <c r="I115" s="115"/>
      <c r="J115" s="94"/>
    </row>
    <row r="116" spans="2:10">
      <c r="B116" s="93"/>
      <c r="C116" s="93"/>
      <c r="D116" s="94"/>
      <c r="E116" s="94"/>
      <c r="F116" s="115"/>
      <c r="G116" s="115"/>
      <c r="H116" s="115"/>
      <c r="I116" s="115"/>
      <c r="J116" s="94"/>
    </row>
    <row r="117" spans="2:10">
      <c r="B117" s="93"/>
      <c r="C117" s="93"/>
      <c r="D117" s="94"/>
      <c r="E117" s="94"/>
      <c r="F117" s="115"/>
      <c r="G117" s="115"/>
      <c r="H117" s="115"/>
      <c r="I117" s="115"/>
      <c r="J117" s="94"/>
    </row>
    <row r="118" spans="2:10">
      <c r="B118" s="93"/>
      <c r="C118" s="93"/>
      <c r="D118" s="94"/>
      <c r="E118" s="94"/>
      <c r="F118" s="115"/>
      <c r="G118" s="115"/>
      <c r="H118" s="115"/>
      <c r="I118" s="115"/>
      <c r="J118" s="94"/>
    </row>
    <row r="119" spans="2:10">
      <c r="B119" s="93"/>
      <c r="C119" s="93"/>
      <c r="D119" s="94"/>
      <c r="E119" s="94"/>
      <c r="F119" s="115"/>
      <c r="G119" s="115"/>
      <c r="H119" s="115"/>
      <c r="I119" s="115"/>
      <c r="J119" s="94"/>
    </row>
    <row r="120" spans="2:10">
      <c r="B120" s="93"/>
      <c r="C120" s="93"/>
      <c r="D120" s="94"/>
      <c r="E120" s="94"/>
      <c r="F120" s="115"/>
      <c r="G120" s="115"/>
      <c r="H120" s="115"/>
      <c r="I120" s="115"/>
      <c r="J120" s="94"/>
    </row>
    <row r="121" spans="2:10">
      <c r="B121" s="93"/>
      <c r="C121" s="93"/>
      <c r="D121" s="94"/>
      <c r="E121" s="94"/>
      <c r="F121" s="115"/>
      <c r="G121" s="115"/>
      <c r="H121" s="115"/>
      <c r="I121" s="115"/>
      <c r="J121" s="94"/>
    </row>
    <row r="122" spans="2:10">
      <c r="B122" s="93"/>
      <c r="C122" s="93"/>
      <c r="D122" s="94"/>
      <c r="E122" s="94"/>
      <c r="F122" s="115"/>
      <c r="G122" s="115"/>
      <c r="H122" s="115"/>
      <c r="I122" s="115"/>
      <c r="J122" s="94"/>
    </row>
    <row r="123" spans="2:10">
      <c r="B123" s="93"/>
      <c r="C123" s="93"/>
      <c r="D123" s="94"/>
      <c r="E123" s="94"/>
      <c r="F123" s="115"/>
      <c r="G123" s="115"/>
      <c r="H123" s="115"/>
      <c r="I123" s="115"/>
      <c r="J123" s="94"/>
    </row>
    <row r="124" spans="2:10">
      <c r="B124" s="93"/>
      <c r="C124" s="93"/>
      <c r="D124" s="94"/>
      <c r="E124" s="94"/>
      <c r="F124" s="115"/>
      <c r="G124" s="115"/>
      <c r="H124" s="115"/>
      <c r="I124" s="115"/>
      <c r="J124" s="94"/>
    </row>
    <row r="125" spans="2:10">
      <c r="B125" s="93"/>
      <c r="C125" s="93"/>
      <c r="D125" s="94"/>
      <c r="E125" s="94"/>
      <c r="F125" s="115"/>
      <c r="G125" s="115"/>
      <c r="H125" s="115"/>
      <c r="I125" s="115"/>
      <c r="J125" s="94"/>
    </row>
    <row r="126" spans="2:10">
      <c r="B126" s="93"/>
      <c r="C126" s="93"/>
      <c r="D126" s="94"/>
      <c r="E126" s="94"/>
      <c r="F126" s="115"/>
      <c r="G126" s="115"/>
      <c r="H126" s="115"/>
      <c r="I126" s="115"/>
      <c r="J126" s="94"/>
    </row>
    <row r="127" spans="2:10">
      <c r="B127" s="93"/>
      <c r="C127" s="93"/>
      <c r="D127" s="94"/>
      <c r="E127" s="94"/>
      <c r="F127" s="115"/>
      <c r="G127" s="115"/>
      <c r="H127" s="115"/>
      <c r="I127" s="115"/>
      <c r="J127" s="94"/>
    </row>
    <row r="128" spans="2:10">
      <c r="B128" s="93"/>
      <c r="C128" s="93"/>
      <c r="D128" s="94"/>
      <c r="E128" s="94"/>
      <c r="F128" s="115"/>
      <c r="G128" s="115"/>
      <c r="H128" s="115"/>
      <c r="I128" s="115"/>
      <c r="J128" s="94"/>
    </row>
    <row r="129" spans="2:10">
      <c r="B129" s="93"/>
      <c r="C129" s="93"/>
      <c r="D129" s="94"/>
      <c r="E129" s="94"/>
      <c r="F129" s="115"/>
      <c r="G129" s="115"/>
      <c r="H129" s="115"/>
      <c r="I129" s="115"/>
      <c r="J129" s="94"/>
    </row>
    <row r="130" spans="2:10">
      <c r="B130" s="93"/>
      <c r="C130" s="93"/>
      <c r="D130" s="94"/>
      <c r="E130" s="94"/>
      <c r="F130" s="115"/>
      <c r="G130" s="115"/>
      <c r="H130" s="115"/>
      <c r="I130" s="115"/>
      <c r="J130" s="94"/>
    </row>
    <row r="131" spans="2:10">
      <c r="B131" s="93"/>
      <c r="C131" s="93"/>
      <c r="D131" s="94"/>
      <c r="E131" s="94"/>
      <c r="F131" s="115"/>
      <c r="G131" s="115"/>
      <c r="H131" s="115"/>
      <c r="I131" s="115"/>
      <c r="J131" s="94"/>
    </row>
    <row r="132" spans="2:10">
      <c r="B132" s="93"/>
      <c r="C132" s="93"/>
      <c r="D132" s="94"/>
      <c r="E132" s="94"/>
      <c r="F132" s="115"/>
      <c r="G132" s="115"/>
      <c r="H132" s="115"/>
      <c r="I132" s="115"/>
      <c r="J132" s="94"/>
    </row>
    <row r="133" spans="2:10">
      <c r="B133" s="93"/>
      <c r="C133" s="93"/>
      <c r="D133" s="94"/>
      <c r="E133" s="94"/>
      <c r="F133" s="115"/>
      <c r="G133" s="115"/>
      <c r="H133" s="115"/>
      <c r="I133" s="115"/>
      <c r="J133" s="94"/>
    </row>
    <row r="134" spans="2:10">
      <c r="B134" s="93"/>
      <c r="C134" s="93"/>
      <c r="D134" s="94"/>
      <c r="E134" s="94"/>
      <c r="F134" s="115"/>
      <c r="G134" s="115"/>
      <c r="H134" s="115"/>
      <c r="I134" s="115"/>
      <c r="J134" s="94"/>
    </row>
    <row r="135" spans="2:10">
      <c r="B135" s="93"/>
      <c r="C135" s="93"/>
      <c r="D135" s="94"/>
      <c r="E135" s="94"/>
      <c r="F135" s="115"/>
      <c r="G135" s="115"/>
      <c r="H135" s="115"/>
      <c r="I135" s="115"/>
      <c r="J135" s="94"/>
    </row>
    <row r="136" spans="2:10">
      <c r="B136" s="93"/>
      <c r="C136" s="93"/>
      <c r="D136" s="94"/>
      <c r="E136" s="94"/>
      <c r="F136" s="115"/>
      <c r="G136" s="115"/>
      <c r="H136" s="115"/>
      <c r="I136" s="115"/>
      <c r="J136" s="94"/>
    </row>
    <row r="137" spans="2:10">
      <c r="B137" s="93"/>
      <c r="C137" s="93"/>
      <c r="D137" s="94"/>
      <c r="E137" s="94"/>
      <c r="F137" s="115"/>
      <c r="G137" s="115"/>
      <c r="H137" s="115"/>
      <c r="I137" s="115"/>
      <c r="J137" s="94"/>
    </row>
    <row r="138" spans="2:10">
      <c r="B138" s="93"/>
      <c r="C138" s="93"/>
      <c r="D138" s="94"/>
      <c r="E138" s="94"/>
      <c r="F138" s="115"/>
      <c r="G138" s="115"/>
      <c r="H138" s="115"/>
      <c r="I138" s="115"/>
      <c r="J138" s="94"/>
    </row>
    <row r="139" spans="2:10">
      <c r="B139" s="93"/>
      <c r="C139" s="93"/>
      <c r="D139" s="94"/>
      <c r="E139" s="94"/>
      <c r="F139" s="115"/>
      <c r="G139" s="115"/>
      <c r="H139" s="115"/>
      <c r="I139" s="115"/>
      <c r="J139" s="94"/>
    </row>
    <row r="140" spans="2:10">
      <c r="B140" s="93"/>
      <c r="C140" s="93"/>
      <c r="D140" s="94"/>
      <c r="E140" s="94"/>
      <c r="F140" s="115"/>
      <c r="G140" s="115"/>
      <c r="H140" s="115"/>
      <c r="I140" s="115"/>
      <c r="J140" s="94"/>
    </row>
    <row r="141" spans="2:10">
      <c r="B141" s="93"/>
      <c r="C141" s="93"/>
      <c r="D141" s="94"/>
      <c r="E141" s="94"/>
      <c r="F141" s="115"/>
      <c r="G141" s="115"/>
      <c r="H141" s="115"/>
      <c r="I141" s="115"/>
      <c r="J141" s="94"/>
    </row>
    <row r="142" spans="2:10">
      <c r="B142" s="93"/>
      <c r="C142" s="93"/>
      <c r="D142" s="94"/>
      <c r="E142" s="94"/>
      <c r="F142" s="115"/>
      <c r="G142" s="115"/>
      <c r="H142" s="115"/>
      <c r="I142" s="115"/>
      <c r="J142" s="94"/>
    </row>
    <row r="143" spans="2:10">
      <c r="B143" s="93"/>
      <c r="C143" s="93"/>
      <c r="D143" s="94"/>
      <c r="E143" s="94"/>
      <c r="F143" s="115"/>
      <c r="G143" s="115"/>
      <c r="H143" s="115"/>
      <c r="I143" s="115"/>
      <c r="J143" s="94"/>
    </row>
    <row r="144" spans="2:10">
      <c r="B144" s="93"/>
      <c r="C144" s="93"/>
      <c r="D144" s="94"/>
      <c r="E144" s="94"/>
      <c r="F144" s="115"/>
      <c r="G144" s="115"/>
      <c r="H144" s="115"/>
      <c r="I144" s="115"/>
      <c r="J144" s="94"/>
    </row>
    <row r="145" spans="2:10">
      <c r="B145" s="93"/>
      <c r="C145" s="93"/>
      <c r="D145" s="94"/>
      <c r="E145" s="94"/>
      <c r="F145" s="115"/>
      <c r="G145" s="115"/>
      <c r="H145" s="115"/>
      <c r="I145" s="115"/>
      <c r="J145" s="94"/>
    </row>
    <row r="146" spans="2:10">
      <c r="B146" s="93"/>
      <c r="C146" s="93"/>
      <c r="D146" s="94"/>
      <c r="E146" s="94"/>
      <c r="F146" s="115"/>
      <c r="G146" s="115"/>
      <c r="H146" s="115"/>
      <c r="I146" s="115"/>
      <c r="J146" s="94"/>
    </row>
    <row r="147" spans="2:10">
      <c r="B147" s="93"/>
      <c r="C147" s="93"/>
      <c r="D147" s="94"/>
      <c r="E147" s="94"/>
      <c r="F147" s="115"/>
      <c r="G147" s="115"/>
      <c r="H147" s="115"/>
      <c r="I147" s="115"/>
      <c r="J147" s="94"/>
    </row>
    <row r="148" spans="2:10">
      <c r="B148" s="93"/>
      <c r="C148" s="93"/>
      <c r="D148" s="94"/>
      <c r="E148" s="94"/>
      <c r="F148" s="115"/>
      <c r="G148" s="115"/>
      <c r="H148" s="115"/>
      <c r="I148" s="115"/>
      <c r="J148" s="94"/>
    </row>
    <row r="149" spans="2:10">
      <c r="B149" s="93"/>
      <c r="C149" s="93"/>
      <c r="D149" s="94"/>
      <c r="E149" s="94"/>
      <c r="F149" s="115"/>
      <c r="G149" s="115"/>
      <c r="H149" s="115"/>
      <c r="I149" s="115"/>
      <c r="J149" s="94"/>
    </row>
    <row r="150" spans="2:10">
      <c r="B150" s="93"/>
      <c r="C150" s="93"/>
      <c r="D150" s="94"/>
      <c r="E150" s="94"/>
      <c r="F150" s="115"/>
      <c r="G150" s="115"/>
      <c r="H150" s="115"/>
      <c r="I150" s="115"/>
      <c r="J150" s="94"/>
    </row>
    <row r="151" spans="2:10">
      <c r="B151" s="93"/>
      <c r="C151" s="93"/>
      <c r="D151" s="94"/>
      <c r="E151" s="94"/>
      <c r="F151" s="115"/>
      <c r="G151" s="115"/>
      <c r="H151" s="115"/>
      <c r="I151" s="115"/>
      <c r="J151" s="94"/>
    </row>
    <row r="152" spans="2:10">
      <c r="B152" s="93"/>
      <c r="C152" s="93"/>
      <c r="D152" s="94"/>
      <c r="E152" s="94"/>
      <c r="F152" s="115"/>
      <c r="G152" s="115"/>
      <c r="H152" s="115"/>
      <c r="I152" s="115"/>
      <c r="J152" s="94"/>
    </row>
    <row r="153" spans="2:10">
      <c r="B153" s="93"/>
      <c r="C153" s="93"/>
      <c r="D153" s="94"/>
      <c r="E153" s="94"/>
      <c r="F153" s="115"/>
      <c r="G153" s="115"/>
      <c r="H153" s="115"/>
      <c r="I153" s="115"/>
      <c r="J153" s="94"/>
    </row>
    <row r="154" spans="2:10">
      <c r="B154" s="93"/>
      <c r="C154" s="93"/>
      <c r="D154" s="94"/>
      <c r="E154" s="94"/>
      <c r="F154" s="115"/>
      <c r="G154" s="115"/>
      <c r="H154" s="115"/>
      <c r="I154" s="115"/>
      <c r="J154" s="94"/>
    </row>
    <row r="155" spans="2:10">
      <c r="B155" s="93"/>
      <c r="C155" s="93"/>
      <c r="D155" s="94"/>
      <c r="E155" s="94"/>
      <c r="F155" s="115"/>
      <c r="G155" s="115"/>
      <c r="H155" s="115"/>
      <c r="I155" s="115"/>
      <c r="J155" s="94"/>
    </row>
    <row r="156" spans="2:10">
      <c r="B156" s="93"/>
      <c r="C156" s="93"/>
      <c r="D156" s="94"/>
      <c r="E156" s="94"/>
      <c r="F156" s="115"/>
      <c r="G156" s="115"/>
      <c r="H156" s="115"/>
      <c r="I156" s="115"/>
      <c r="J156" s="94"/>
    </row>
    <row r="157" spans="2:10">
      <c r="B157" s="93"/>
      <c r="C157" s="93"/>
      <c r="D157" s="94"/>
      <c r="E157" s="94"/>
      <c r="F157" s="115"/>
      <c r="G157" s="115"/>
      <c r="H157" s="115"/>
      <c r="I157" s="115"/>
      <c r="J157" s="94"/>
    </row>
    <row r="158" spans="2:10">
      <c r="B158" s="93"/>
      <c r="C158" s="93"/>
      <c r="D158" s="94"/>
      <c r="E158" s="94"/>
      <c r="F158" s="115"/>
      <c r="G158" s="115"/>
      <c r="H158" s="115"/>
      <c r="I158" s="115"/>
      <c r="J158" s="94"/>
    </row>
    <row r="159" spans="2:10">
      <c r="B159" s="93"/>
      <c r="C159" s="93"/>
      <c r="D159" s="94"/>
      <c r="E159" s="94"/>
      <c r="F159" s="115"/>
      <c r="G159" s="115"/>
      <c r="H159" s="115"/>
      <c r="I159" s="115"/>
      <c r="J159" s="94"/>
    </row>
    <row r="160" spans="2:10">
      <c r="B160" s="93"/>
      <c r="C160" s="93"/>
      <c r="D160" s="94"/>
      <c r="E160" s="94"/>
      <c r="F160" s="115"/>
      <c r="G160" s="115"/>
      <c r="H160" s="115"/>
      <c r="I160" s="115"/>
      <c r="J160" s="94"/>
    </row>
    <row r="161" spans="2:10">
      <c r="B161" s="93"/>
      <c r="C161" s="93"/>
      <c r="D161" s="94"/>
      <c r="E161" s="94"/>
      <c r="F161" s="115"/>
      <c r="G161" s="115"/>
      <c r="H161" s="115"/>
      <c r="I161" s="115"/>
      <c r="J161" s="94"/>
    </row>
    <row r="162" spans="2:10">
      <c r="B162" s="93"/>
      <c r="C162" s="93"/>
      <c r="D162" s="94"/>
      <c r="E162" s="94"/>
      <c r="F162" s="115"/>
      <c r="G162" s="115"/>
      <c r="H162" s="115"/>
      <c r="I162" s="115"/>
      <c r="J162" s="94"/>
    </row>
    <row r="163" spans="2:10">
      <c r="B163" s="93"/>
      <c r="C163" s="93"/>
      <c r="D163" s="94"/>
      <c r="E163" s="94"/>
      <c r="F163" s="115"/>
      <c r="G163" s="115"/>
      <c r="H163" s="115"/>
      <c r="I163" s="115"/>
      <c r="J163" s="94"/>
    </row>
    <row r="164" spans="2:10">
      <c r="B164" s="93"/>
      <c r="C164" s="93"/>
      <c r="D164" s="94"/>
      <c r="E164" s="94"/>
      <c r="F164" s="115"/>
      <c r="G164" s="115"/>
      <c r="H164" s="115"/>
      <c r="I164" s="115"/>
      <c r="J164" s="94"/>
    </row>
    <row r="165" spans="2:10">
      <c r="B165" s="93"/>
      <c r="C165" s="93"/>
      <c r="D165" s="94"/>
      <c r="E165" s="94"/>
      <c r="F165" s="115"/>
      <c r="G165" s="115"/>
      <c r="H165" s="115"/>
      <c r="I165" s="115"/>
      <c r="J165" s="94"/>
    </row>
    <row r="166" spans="2:10">
      <c r="B166" s="93"/>
      <c r="C166" s="93"/>
      <c r="D166" s="94"/>
      <c r="E166" s="94"/>
      <c r="F166" s="115"/>
      <c r="G166" s="115"/>
      <c r="H166" s="115"/>
      <c r="I166" s="115"/>
      <c r="J166" s="94"/>
    </row>
    <row r="167" spans="2:10">
      <c r="B167" s="93"/>
      <c r="C167" s="93"/>
      <c r="D167" s="94"/>
      <c r="E167" s="94"/>
      <c r="F167" s="115"/>
      <c r="G167" s="115"/>
      <c r="H167" s="115"/>
      <c r="I167" s="115"/>
      <c r="J167" s="94"/>
    </row>
    <row r="168" spans="2:10">
      <c r="B168" s="93"/>
      <c r="C168" s="93"/>
      <c r="D168" s="94"/>
      <c r="E168" s="94"/>
      <c r="F168" s="115"/>
      <c r="G168" s="115"/>
      <c r="H168" s="115"/>
      <c r="I168" s="115"/>
      <c r="J168" s="94"/>
    </row>
    <row r="169" spans="2:10">
      <c r="B169" s="93"/>
      <c r="C169" s="93"/>
      <c r="D169" s="94"/>
      <c r="E169" s="94"/>
      <c r="F169" s="115"/>
      <c r="G169" s="115"/>
      <c r="H169" s="115"/>
      <c r="I169" s="115"/>
      <c r="J169" s="94"/>
    </row>
    <row r="170" spans="2:10">
      <c r="B170" s="93"/>
      <c r="C170" s="93"/>
      <c r="D170" s="94"/>
      <c r="E170" s="94"/>
      <c r="F170" s="115"/>
      <c r="G170" s="115"/>
      <c r="H170" s="115"/>
      <c r="I170" s="115"/>
      <c r="J170" s="94"/>
    </row>
    <row r="171" spans="2:10">
      <c r="B171" s="93"/>
      <c r="C171" s="93"/>
      <c r="D171" s="94"/>
      <c r="E171" s="94"/>
      <c r="F171" s="115"/>
      <c r="G171" s="115"/>
      <c r="H171" s="115"/>
      <c r="I171" s="115"/>
      <c r="J171" s="94"/>
    </row>
    <row r="172" spans="2:10">
      <c r="B172" s="93"/>
      <c r="C172" s="93"/>
      <c r="D172" s="94"/>
      <c r="E172" s="94"/>
      <c r="F172" s="115"/>
      <c r="G172" s="115"/>
      <c r="H172" s="115"/>
      <c r="I172" s="115"/>
      <c r="J172" s="94"/>
    </row>
    <row r="173" spans="2:10">
      <c r="B173" s="93"/>
      <c r="C173" s="93"/>
      <c r="D173" s="94"/>
      <c r="E173" s="94"/>
      <c r="F173" s="115"/>
      <c r="G173" s="115"/>
      <c r="H173" s="115"/>
      <c r="I173" s="115"/>
      <c r="J173" s="94"/>
    </row>
    <row r="174" spans="2:10">
      <c r="B174" s="93"/>
      <c r="C174" s="93"/>
      <c r="D174" s="94"/>
      <c r="E174" s="94"/>
      <c r="F174" s="115"/>
      <c r="G174" s="115"/>
      <c r="H174" s="115"/>
      <c r="I174" s="115"/>
      <c r="J174" s="94"/>
    </row>
    <row r="175" spans="2:10">
      <c r="B175" s="93"/>
      <c r="C175" s="93"/>
      <c r="D175" s="94"/>
      <c r="E175" s="94"/>
      <c r="F175" s="115"/>
      <c r="G175" s="115"/>
      <c r="H175" s="115"/>
      <c r="I175" s="115"/>
      <c r="J175" s="94"/>
    </row>
    <row r="176" spans="2:10">
      <c r="B176" s="93"/>
      <c r="C176" s="93"/>
      <c r="D176" s="94"/>
      <c r="E176" s="94"/>
      <c r="F176" s="115"/>
      <c r="G176" s="115"/>
      <c r="H176" s="115"/>
      <c r="I176" s="115"/>
      <c r="J176" s="94"/>
    </row>
    <row r="177" spans="2:10">
      <c r="B177" s="93"/>
      <c r="C177" s="93"/>
      <c r="D177" s="94"/>
      <c r="E177" s="94"/>
      <c r="F177" s="115"/>
      <c r="G177" s="115"/>
      <c r="H177" s="115"/>
      <c r="I177" s="115"/>
      <c r="J177" s="94"/>
    </row>
    <row r="178" spans="2:10">
      <c r="B178" s="93"/>
      <c r="C178" s="93"/>
      <c r="D178" s="94"/>
      <c r="E178" s="94"/>
      <c r="F178" s="115"/>
      <c r="G178" s="115"/>
      <c r="H178" s="115"/>
      <c r="I178" s="115"/>
      <c r="J178" s="94"/>
    </row>
    <row r="179" spans="2:10">
      <c r="B179" s="93"/>
      <c r="C179" s="93"/>
      <c r="D179" s="94"/>
      <c r="E179" s="94"/>
      <c r="F179" s="115"/>
      <c r="G179" s="115"/>
      <c r="H179" s="115"/>
      <c r="I179" s="115"/>
      <c r="J179" s="94"/>
    </row>
    <row r="180" spans="2:10">
      <c r="B180" s="93"/>
      <c r="C180" s="93"/>
      <c r="D180" s="94"/>
      <c r="E180" s="94"/>
      <c r="F180" s="115"/>
      <c r="G180" s="115"/>
      <c r="H180" s="115"/>
      <c r="I180" s="115"/>
      <c r="J180" s="94"/>
    </row>
    <row r="181" spans="2:10">
      <c r="B181" s="93"/>
      <c r="C181" s="93"/>
      <c r="D181" s="94"/>
      <c r="E181" s="94"/>
      <c r="F181" s="115"/>
      <c r="G181" s="115"/>
      <c r="H181" s="115"/>
      <c r="I181" s="115"/>
      <c r="J181" s="94"/>
    </row>
    <row r="182" spans="2:10">
      <c r="B182" s="93"/>
      <c r="C182" s="93"/>
      <c r="D182" s="94"/>
      <c r="E182" s="94"/>
      <c r="F182" s="115"/>
      <c r="G182" s="115"/>
      <c r="H182" s="115"/>
      <c r="I182" s="115"/>
      <c r="J182" s="94"/>
    </row>
    <row r="183" spans="2:10">
      <c r="B183" s="93"/>
      <c r="C183" s="93"/>
      <c r="D183" s="94"/>
      <c r="E183" s="94"/>
      <c r="F183" s="115"/>
      <c r="G183" s="115"/>
      <c r="H183" s="115"/>
      <c r="I183" s="115"/>
      <c r="J183" s="94"/>
    </row>
    <row r="184" spans="2:10">
      <c r="B184" s="93"/>
      <c r="C184" s="93"/>
      <c r="D184" s="94"/>
      <c r="E184" s="94"/>
      <c r="F184" s="115"/>
      <c r="G184" s="115"/>
      <c r="H184" s="115"/>
      <c r="I184" s="115"/>
      <c r="J184" s="94"/>
    </row>
    <row r="185" spans="2:10">
      <c r="B185" s="93"/>
      <c r="C185" s="93"/>
      <c r="D185" s="94"/>
      <c r="E185" s="94"/>
      <c r="F185" s="115"/>
      <c r="G185" s="115"/>
      <c r="H185" s="115"/>
      <c r="I185" s="115"/>
      <c r="J185" s="94"/>
    </row>
    <row r="186" spans="2:10">
      <c r="B186" s="93"/>
      <c r="C186" s="93"/>
      <c r="D186" s="94"/>
      <c r="E186" s="94"/>
      <c r="F186" s="115"/>
      <c r="G186" s="115"/>
      <c r="H186" s="115"/>
      <c r="I186" s="115"/>
      <c r="J186" s="94"/>
    </row>
    <row r="187" spans="2:10">
      <c r="B187" s="93"/>
      <c r="C187" s="93"/>
      <c r="D187" s="94"/>
      <c r="E187" s="94"/>
      <c r="F187" s="115"/>
      <c r="G187" s="115"/>
      <c r="H187" s="115"/>
      <c r="I187" s="115"/>
      <c r="J187" s="94"/>
    </row>
    <row r="188" spans="2:10">
      <c r="B188" s="93"/>
      <c r="C188" s="93"/>
      <c r="D188" s="94"/>
      <c r="E188" s="94"/>
      <c r="F188" s="115"/>
      <c r="G188" s="115"/>
      <c r="H188" s="115"/>
      <c r="I188" s="115"/>
      <c r="J188" s="94"/>
    </row>
    <row r="189" spans="2:10">
      <c r="B189" s="93"/>
      <c r="C189" s="93"/>
      <c r="D189" s="94"/>
      <c r="E189" s="94"/>
      <c r="F189" s="115"/>
      <c r="G189" s="115"/>
      <c r="H189" s="115"/>
      <c r="I189" s="115"/>
      <c r="J189" s="94"/>
    </row>
    <row r="190" spans="2:10">
      <c r="B190" s="93"/>
      <c r="C190" s="93"/>
      <c r="D190" s="94"/>
      <c r="E190" s="94"/>
      <c r="F190" s="115"/>
      <c r="G190" s="115"/>
      <c r="H190" s="115"/>
      <c r="I190" s="115"/>
      <c r="J190" s="94"/>
    </row>
    <row r="191" spans="2:10">
      <c r="B191" s="93"/>
      <c r="C191" s="93"/>
      <c r="D191" s="94"/>
      <c r="E191" s="94"/>
      <c r="F191" s="115"/>
      <c r="G191" s="115"/>
      <c r="H191" s="115"/>
      <c r="I191" s="115"/>
      <c r="J191" s="94"/>
    </row>
    <row r="192" spans="2:10">
      <c r="B192" s="93"/>
      <c r="C192" s="93"/>
      <c r="D192" s="94"/>
      <c r="E192" s="94"/>
      <c r="F192" s="115"/>
      <c r="G192" s="115"/>
      <c r="H192" s="115"/>
      <c r="I192" s="115"/>
      <c r="J192" s="94"/>
    </row>
    <row r="193" spans="2:10">
      <c r="B193" s="93"/>
      <c r="C193" s="93"/>
      <c r="D193" s="94"/>
      <c r="E193" s="94"/>
      <c r="F193" s="115"/>
      <c r="G193" s="115"/>
      <c r="H193" s="115"/>
      <c r="I193" s="115"/>
      <c r="J193" s="94"/>
    </row>
    <row r="194" spans="2:10">
      <c r="B194" s="93"/>
      <c r="C194" s="93"/>
      <c r="D194" s="94"/>
      <c r="E194" s="94"/>
      <c r="F194" s="115"/>
      <c r="G194" s="115"/>
      <c r="H194" s="115"/>
      <c r="I194" s="115"/>
      <c r="J194" s="94"/>
    </row>
    <row r="195" spans="2:10">
      <c r="B195" s="93"/>
      <c r="C195" s="93"/>
      <c r="D195" s="94"/>
      <c r="E195" s="94"/>
      <c r="F195" s="115"/>
      <c r="G195" s="115"/>
      <c r="H195" s="115"/>
      <c r="I195" s="115"/>
      <c r="J195" s="94"/>
    </row>
    <row r="196" spans="2:10">
      <c r="B196" s="93"/>
      <c r="C196" s="93"/>
      <c r="D196" s="94"/>
      <c r="E196" s="94"/>
      <c r="F196" s="115"/>
      <c r="G196" s="115"/>
      <c r="H196" s="115"/>
      <c r="I196" s="115"/>
      <c r="J196" s="94"/>
    </row>
    <row r="197" spans="2:10">
      <c r="B197" s="93"/>
      <c r="C197" s="93"/>
      <c r="D197" s="94"/>
      <c r="E197" s="94"/>
      <c r="F197" s="115"/>
      <c r="G197" s="115"/>
      <c r="H197" s="115"/>
      <c r="I197" s="115"/>
      <c r="J197" s="94"/>
    </row>
    <row r="198" spans="2:10">
      <c r="B198" s="93"/>
      <c r="C198" s="93"/>
      <c r="D198" s="94"/>
      <c r="E198" s="94"/>
      <c r="F198" s="115"/>
      <c r="G198" s="115"/>
      <c r="H198" s="115"/>
      <c r="I198" s="115"/>
      <c r="J198" s="94"/>
    </row>
    <row r="199" spans="2:10">
      <c r="B199" s="93"/>
      <c r="C199" s="93"/>
      <c r="D199" s="94"/>
      <c r="E199" s="94"/>
      <c r="F199" s="115"/>
      <c r="G199" s="115"/>
      <c r="H199" s="115"/>
      <c r="I199" s="115"/>
      <c r="J199" s="94"/>
    </row>
    <row r="200" spans="2:10">
      <c r="B200" s="93"/>
      <c r="C200" s="93"/>
      <c r="D200" s="94"/>
      <c r="E200" s="94"/>
      <c r="F200" s="115"/>
      <c r="G200" s="115"/>
      <c r="H200" s="115"/>
      <c r="I200" s="115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126</v>
      </c>
      <c r="C1" s="46" t="s" vm="1">
        <v>205</v>
      </c>
    </row>
    <row r="2" spans="2:11">
      <c r="B2" s="46" t="s">
        <v>125</v>
      </c>
      <c r="C2" s="46" t="s">
        <v>206</v>
      </c>
    </row>
    <row r="3" spans="2:11">
      <c r="B3" s="46" t="s">
        <v>127</v>
      </c>
      <c r="C3" s="46" t="s">
        <v>207</v>
      </c>
    </row>
    <row r="4" spans="2:11">
      <c r="B4" s="46" t="s">
        <v>128</v>
      </c>
      <c r="C4" s="46">
        <v>2146</v>
      </c>
    </row>
    <row r="6" spans="2:11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7" t="s">
        <v>97</v>
      </c>
      <c r="C7" s="49" t="s">
        <v>98</v>
      </c>
      <c r="D7" s="49" t="s">
        <v>14</v>
      </c>
      <c r="E7" s="49" t="s">
        <v>15</v>
      </c>
      <c r="F7" s="49" t="s">
        <v>46</v>
      </c>
      <c r="G7" s="49" t="s">
        <v>84</v>
      </c>
      <c r="H7" s="49" t="s">
        <v>43</v>
      </c>
      <c r="I7" s="49" t="s">
        <v>92</v>
      </c>
      <c r="J7" s="49" t="s">
        <v>129</v>
      </c>
      <c r="K7" s="64" t="s">
        <v>130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4" t="s">
        <v>1725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18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18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5"/>
      <c r="E110" s="115"/>
      <c r="F110" s="115"/>
      <c r="G110" s="115"/>
      <c r="H110" s="115"/>
      <c r="I110" s="94"/>
      <c r="J110" s="94"/>
      <c r="K110" s="94"/>
    </row>
    <row r="111" spans="2:11">
      <c r="B111" s="93"/>
      <c r="C111" s="93"/>
      <c r="D111" s="115"/>
      <c r="E111" s="115"/>
      <c r="F111" s="115"/>
      <c r="G111" s="115"/>
      <c r="H111" s="115"/>
      <c r="I111" s="94"/>
      <c r="J111" s="94"/>
      <c r="K111" s="94"/>
    </row>
    <row r="112" spans="2:11">
      <c r="B112" s="93"/>
      <c r="C112" s="93"/>
      <c r="D112" s="115"/>
      <c r="E112" s="115"/>
      <c r="F112" s="115"/>
      <c r="G112" s="115"/>
      <c r="H112" s="115"/>
      <c r="I112" s="94"/>
      <c r="J112" s="94"/>
      <c r="K112" s="94"/>
    </row>
    <row r="113" spans="2:11">
      <c r="B113" s="93"/>
      <c r="C113" s="93"/>
      <c r="D113" s="115"/>
      <c r="E113" s="115"/>
      <c r="F113" s="115"/>
      <c r="G113" s="115"/>
      <c r="H113" s="115"/>
      <c r="I113" s="94"/>
      <c r="J113" s="94"/>
      <c r="K113" s="94"/>
    </row>
    <row r="114" spans="2:11">
      <c r="B114" s="93"/>
      <c r="C114" s="93"/>
      <c r="D114" s="115"/>
      <c r="E114" s="115"/>
      <c r="F114" s="115"/>
      <c r="G114" s="115"/>
      <c r="H114" s="115"/>
      <c r="I114" s="94"/>
      <c r="J114" s="94"/>
      <c r="K114" s="94"/>
    </row>
    <row r="115" spans="2:11">
      <c r="B115" s="93"/>
      <c r="C115" s="93"/>
      <c r="D115" s="115"/>
      <c r="E115" s="115"/>
      <c r="F115" s="115"/>
      <c r="G115" s="115"/>
      <c r="H115" s="115"/>
      <c r="I115" s="94"/>
      <c r="J115" s="94"/>
      <c r="K115" s="94"/>
    </row>
    <row r="116" spans="2:11">
      <c r="B116" s="93"/>
      <c r="C116" s="93"/>
      <c r="D116" s="115"/>
      <c r="E116" s="115"/>
      <c r="F116" s="115"/>
      <c r="G116" s="115"/>
      <c r="H116" s="115"/>
      <c r="I116" s="94"/>
      <c r="J116" s="94"/>
      <c r="K116" s="94"/>
    </row>
    <row r="117" spans="2:11">
      <c r="B117" s="93"/>
      <c r="C117" s="93"/>
      <c r="D117" s="115"/>
      <c r="E117" s="115"/>
      <c r="F117" s="115"/>
      <c r="G117" s="115"/>
      <c r="H117" s="115"/>
      <c r="I117" s="94"/>
      <c r="J117" s="94"/>
      <c r="K117" s="94"/>
    </row>
    <row r="118" spans="2:11">
      <c r="B118" s="93"/>
      <c r="C118" s="93"/>
      <c r="D118" s="115"/>
      <c r="E118" s="115"/>
      <c r="F118" s="115"/>
      <c r="G118" s="115"/>
      <c r="H118" s="115"/>
      <c r="I118" s="94"/>
      <c r="J118" s="94"/>
      <c r="K118" s="94"/>
    </row>
    <row r="119" spans="2:11">
      <c r="B119" s="93"/>
      <c r="C119" s="93"/>
      <c r="D119" s="115"/>
      <c r="E119" s="115"/>
      <c r="F119" s="115"/>
      <c r="G119" s="115"/>
      <c r="H119" s="115"/>
      <c r="I119" s="94"/>
      <c r="J119" s="94"/>
      <c r="K119" s="94"/>
    </row>
    <row r="120" spans="2:11">
      <c r="B120" s="93"/>
      <c r="C120" s="93"/>
      <c r="D120" s="115"/>
      <c r="E120" s="115"/>
      <c r="F120" s="115"/>
      <c r="G120" s="115"/>
      <c r="H120" s="115"/>
      <c r="I120" s="94"/>
      <c r="J120" s="94"/>
      <c r="K120" s="94"/>
    </row>
    <row r="121" spans="2:11">
      <c r="B121" s="93"/>
      <c r="C121" s="93"/>
      <c r="D121" s="115"/>
      <c r="E121" s="115"/>
      <c r="F121" s="115"/>
      <c r="G121" s="115"/>
      <c r="H121" s="115"/>
      <c r="I121" s="94"/>
      <c r="J121" s="94"/>
      <c r="K121" s="94"/>
    </row>
    <row r="122" spans="2:11">
      <c r="B122" s="93"/>
      <c r="C122" s="93"/>
      <c r="D122" s="115"/>
      <c r="E122" s="115"/>
      <c r="F122" s="115"/>
      <c r="G122" s="115"/>
      <c r="H122" s="115"/>
      <c r="I122" s="94"/>
      <c r="J122" s="94"/>
      <c r="K122" s="94"/>
    </row>
    <row r="123" spans="2:11">
      <c r="B123" s="93"/>
      <c r="C123" s="93"/>
      <c r="D123" s="115"/>
      <c r="E123" s="115"/>
      <c r="F123" s="115"/>
      <c r="G123" s="115"/>
      <c r="H123" s="115"/>
      <c r="I123" s="94"/>
      <c r="J123" s="94"/>
      <c r="K123" s="94"/>
    </row>
    <row r="124" spans="2:11">
      <c r="B124" s="93"/>
      <c r="C124" s="93"/>
      <c r="D124" s="115"/>
      <c r="E124" s="115"/>
      <c r="F124" s="115"/>
      <c r="G124" s="115"/>
      <c r="H124" s="115"/>
      <c r="I124" s="94"/>
      <c r="J124" s="94"/>
      <c r="K124" s="94"/>
    </row>
    <row r="125" spans="2:11">
      <c r="B125" s="93"/>
      <c r="C125" s="93"/>
      <c r="D125" s="115"/>
      <c r="E125" s="115"/>
      <c r="F125" s="115"/>
      <c r="G125" s="115"/>
      <c r="H125" s="115"/>
      <c r="I125" s="94"/>
      <c r="J125" s="94"/>
      <c r="K125" s="94"/>
    </row>
    <row r="126" spans="2:11">
      <c r="B126" s="93"/>
      <c r="C126" s="93"/>
      <c r="D126" s="115"/>
      <c r="E126" s="115"/>
      <c r="F126" s="115"/>
      <c r="G126" s="115"/>
      <c r="H126" s="115"/>
      <c r="I126" s="94"/>
      <c r="J126" s="94"/>
      <c r="K126" s="94"/>
    </row>
    <row r="127" spans="2:11">
      <c r="B127" s="93"/>
      <c r="C127" s="93"/>
      <c r="D127" s="115"/>
      <c r="E127" s="115"/>
      <c r="F127" s="115"/>
      <c r="G127" s="115"/>
      <c r="H127" s="115"/>
      <c r="I127" s="94"/>
      <c r="J127" s="94"/>
      <c r="K127" s="94"/>
    </row>
    <row r="128" spans="2:11">
      <c r="B128" s="93"/>
      <c r="C128" s="93"/>
      <c r="D128" s="115"/>
      <c r="E128" s="115"/>
      <c r="F128" s="115"/>
      <c r="G128" s="115"/>
      <c r="H128" s="115"/>
      <c r="I128" s="94"/>
      <c r="J128" s="94"/>
      <c r="K128" s="94"/>
    </row>
    <row r="129" spans="2:11">
      <c r="B129" s="93"/>
      <c r="C129" s="93"/>
      <c r="D129" s="115"/>
      <c r="E129" s="115"/>
      <c r="F129" s="115"/>
      <c r="G129" s="115"/>
      <c r="H129" s="115"/>
      <c r="I129" s="94"/>
      <c r="J129" s="94"/>
      <c r="K129" s="94"/>
    </row>
    <row r="130" spans="2:11">
      <c r="B130" s="93"/>
      <c r="C130" s="93"/>
      <c r="D130" s="115"/>
      <c r="E130" s="115"/>
      <c r="F130" s="115"/>
      <c r="G130" s="115"/>
      <c r="H130" s="115"/>
      <c r="I130" s="94"/>
      <c r="J130" s="94"/>
      <c r="K130" s="94"/>
    </row>
    <row r="131" spans="2:11">
      <c r="B131" s="93"/>
      <c r="C131" s="93"/>
      <c r="D131" s="115"/>
      <c r="E131" s="115"/>
      <c r="F131" s="115"/>
      <c r="G131" s="115"/>
      <c r="H131" s="115"/>
      <c r="I131" s="94"/>
      <c r="J131" s="94"/>
      <c r="K131" s="94"/>
    </row>
    <row r="132" spans="2:11">
      <c r="B132" s="93"/>
      <c r="C132" s="93"/>
      <c r="D132" s="115"/>
      <c r="E132" s="115"/>
      <c r="F132" s="115"/>
      <c r="G132" s="115"/>
      <c r="H132" s="115"/>
      <c r="I132" s="94"/>
      <c r="J132" s="94"/>
      <c r="K132" s="94"/>
    </row>
    <row r="133" spans="2:11">
      <c r="B133" s="93"/>
      <c r="C133" s="93"/>
      <c r="D133" s="115"/>
      <c r="E133" s="115"/>
      <c r="F133" s="115"/>
      <c r="G133" s="115"/>
      <c r="H133" s="115"/>
      <c r="I133" s="94"/>
      <c r="J133" s="94"/>
      <c r="K133" s="94"/>
    </row>
    <row r="134" spans="2:11">
      <c r="B134" s="93"/>
      <c r="C134" s="93"/>
      <c r="D134" s="115"/>
      <c r="E134" s="115"/>
      <c r="F134" s="115"/>
      <c r="G134" s="115"/>
      <c r="H134" s="115"/>
      <c r="I134" s="94"/>
      <c r="J134" s="94"/>
      <c r="K134" s="94"/>
    </row>
    <row r="135" spans="2:11">
      <c r="B135" s="93"/>
      <c r="C135" s="93"/>
      <c r="D135" s="115"/>
      <c r="E135" s="115"/>
      <c r="F135" s="115"/>
      <c r="G135" s="115"/>
      <c r="H135" s="115"/>
      <c r="I135" s="94"/>
      <c r="J135" s="94"/>
      <c r="K135" s="94"/>
    </row>
    <row r="136" spans="2:11">
      <c r="B136" s="93"/>
      <c r="C136" s="93"/>
      <c r="D136" s="115"/>
      <c r="E136" s="115"/>
      <c r="F136" s="115"/>
      <c r="G136" s="115"/>
      <c r="H136" s="115"/>
      <c r="I136" s="94"/>
      <c r="J136" s="94"/>
      <c r="K136" s="94"/>
    </row>
    <row r="137" spans="2:11">
      <c r="B137" s="93"/>
      <c r="C137" s="93"/>
      <c r="D137" s="115"/>
      <c r="E137" s="115"/>
      <c r="F137" s="115"/>
      <c r="G137" s="115"/>
      <c r="H137" s="115"/>
      <c r="I137" s="94"/>
      <c r="J137" s="94"/>
      <c r="K137" s="94"/>
    </row>
    <row r="138" spans="2:11">
      <c r="B138" s="93"/>
      <c r="C138" s="93"/>
      <c r="D138" s="115"/>
      <c r="E138" s="115"/>
      <c r="F138" s="115"/>
      <c r="G138" s="115"/>
      <c r="H138" s="115"/>
      <c r="I138" s="94"/>
      <c r="J138" s="94"/>
      <c r="K138" s="94"/>
    </row>
    <row r="139" spans="2:11">
      <c r="B139" s="93"/>
      <c r="C139" s="93"/>
      <c r="D139" s="115"/>
      <c r="E139" s="115"/>
      <c r="F139" s="115"/>
      <c r="G139" s="115"/>
      <c r="H139" s="115"/>
      <c r="I139" s="94"/>
      <c r="J139" s="94"/>
      <c r="K139" s="94"/>
    </row>
    <row r="140" spans="2:11">
      <c r="B140" s="93"/>
      <c r="C140" s="93"/>
      <c r="D140" s="115"/>
      <c r="E140" s="115"/>
      <c r="F140" s="115"/>
      <c r="G140" s="115"/>
      <c r="H140" s="115"/>
      <c r="I140" s="94"/>
      <c r="J140" s="94"/>
      <c r="K140" s="94"/>
    </row>
    <row r="141" spans="2:11">
      <c r="B141" s="93"/>
      <c r="C141" s="93"/>
      <c r="D141" s="115"/>
      <c r="E141" s="115"/>
      <c r="F141" s="115"/>
      <c r="G141" s="115"/>
      <c r="H141" s="115"/>
      <c r="I141" s="94"/>
      <c r="J141" s="94"/>
      <c r="K141" s="94"/>
    </row>
    <row r="142" spans="2:11">
      <c r="B142" s="93"/>
      <c r="C142" s="93"/>
      <c r="D142" s="115"/>
      <c r="E142" s="115"/>
      <c r="F142" s="115"/>
      <c r="G142" s="115"/>
      <c r="H142" s="115"/>
      <c r="I142" s="94"/>
      <c r="J142" s="94"/>
      <c r="K142" s="94"/>
    </row>
    <row r="143" spans="2:11">
      <c r="B143" s="93"/>
      <c r="C143" s="93"/>
      <c r="D143" s="115"/>
      <c r="E143" s="115"/>
      <c r="F143" s="115"/>
      <c r="G143" s="115"/>
      <c r="H143" s="115"/>
      <c r="I143" s="94"/>
      <c r="J143" s="94"/>
      <c r="K143" s="94"/>
    </row>
    <row r="144" spans="2:11">
      <c r="B144" s="93"/>
      <c r="C144" s="93"/>
      <c r="D144" s="115"/>
      <c r="E144" s="115"/>
      <c r="F144" s="115"/>
      <c r="G144" s="115"/>
      <c r="H144" s="115"/>
      <c r="I144" s="94"/>
      <c r="J144" s="94"/>
      <c r="K144" s="94"/>
    </row>
    <row r="145" spans="2:11">
      <c r="B145" s="93"/>
      <c r="C145" s="93"/>
      <c r="D145" s="115"/>
      <c r="E145" s="115"/>
      <c r="F145" s="115"/>
      <c r="G145" s="115"/>
      <c r="H145" s="115"/>
      <c r="I145" s="94"/>
      <c r="J145" s="94"/>
      <c r="K145" s="94"/>
    </row>
    <row r="146" spans="2:11">
      <c r="B146" s="93"/>
      <c r="C146" s="93"/>
      <c r="D146" s="115"/>
      <c r="E146" s="115"/>
      <c r="F146" s="115"/>
      <c r="G146" s="115"/>
      <c r="H146" s="115"/>
      <c r="I146" s="94"/>
      <c r="J146" s="94"/>
      <c r="K146" s="94"/>
    </row>
    <row r="147" spans="2:11">
      <c r="B147" s="93"/>
      <c r="C147" s="93"/>
      <c r="D147" s="115"/>
      <c r="E147" s="115"/>
      <c r="F147" s="115"/>
      <c r="G147" s="115"/>
      <c r="H147" s="115"/>
      <c r="I147" s="94"/>
      <c r="J147" s="94"/>
      <c r="K147" s="94"/>
    </row>
    <row r="148" spans="2:11">
      <c r="B148" s="93"/>
      <c r="C148" s="93"/>
      <c r="D148" s="115"/>
      <c r="E148" s="115"/>
      <c r="F148" s="115"/>
      <c r="G148" s="115"/>
      <c r="H148" s="115"/>
      <c r="I148" s="94"/>
      <c r="J148" s="94"/>
      <c r="K148" s="94"/>
    </row>
    <row r="149" spans="2:11">
      <c r="B149" s="93"/>
      <c r="C149" s="93"/>
      <c r="D149" s="115"/>
      <c r="E149" s="115"/>
      <c r="F149" s="115"/>
      <c r="G149" s="115"/>
      <c r="H149" s="115"/>
      <c r="I149" s="94"/>
      <c r="J149" s="94"/>
      <c r="K149" s="94"/>
    </row>
    <row r="150" spans="2:11">
      <c r="B150" s="93"/>
      <c r="C150" s="93"/>
      <c r="D150" s="115"/>
      <c r="E150" s="115"/>
      <c r="F150" s="115"/>
      <c r="G150" s="115"/>
      <c r="H150" s="115"/>
      <c r="I150" s="94"/>
      <c r="J150" s="94"/>
      <c r="K150" s="94"/>
    </row>
    <row r="151" spans="2:11">
      <c r="B151" s="93"/>
      <c r="C151" s="93"/>
      <c r="D151" s="115"/>
      <c r="E151" s="115"/>
      <c r="F151" s="115"/>
      <c r="G151" s="115"/>
      <c r="H151" s="115"/>
      <c r="I151" s="94"/>
      <c r="J151" s="94"/>
      <c r="K151" s="94"/>
    </row>
    <row r="152" spans="2:11">
      <c r="B152" s="93"/>
      <c r="C152" s="93"/>
      <c r="D152" s="115"/>
      <c r="E152" s="115"/>
      <c r="F152" s="115"/>
      <c r="G152" s="115"/>
      <c r="H152" s="115"/>
      <c r="I152" s="94"/>
      <c r="J152" s="94"/>
      <c r="K152" s="94"/>
    </row>
    <row r="153" spans="2:11">
      <c r="B153" s="93"/>
      <c r="C153" s="93"/>
      <c r="D153" s="115"/>
      <c r="E153" s="115"/>
      <c r="F153" s="115"/>
      <c r="G153" s="115"/>
      <c r="H153" s="115"/>
      <c r="I153" s="94"/>
      <c r="J153" s="94"/>
      <c r="K153" s="94"/>
    </row>
    <row r="154" spans="2:11">
      <c r="B154" s="93"/>
      <c r="C154" s="93"/>
      <c r="D154" s="115"/>
      <c r="E154" s="115"/>
      <c r="F154" s="115"/>
      <c r="G154" s="115"/>
      <c r="H154" s="115"/>
      <c r="I154" s="94"/>
      <c r="J154" s="94"/>
      <c r="K154" s="94"/>
    </row>
    <row r="155" spans="2:11">
      <c r="B155" s="93"/>
      <c r="C155" s="93"/>
      <c r="D155" s="115"/>
      <c r="E155" s="115"/>
      <c r="F155" s="115"/>
      <c r="G155" s="115"/>
      <c r="H155" s="115"/>
      <c r="I155" s="94"/>
      <c r="J155" s="94"/>
      <c r="K155" s="94"/>
    </row>
    <row r="156" spans="2:11">
      <c r="B156" s="93"/>
      <c r="C156" s="93"/>
      <c r="D156" s="115"/>
      <c r="E156" s="115"/>
      <c r="F156" s="115"/>
      <c r="G156" s="115"/>
      <c r="H156" s="115"/>
      <c r="I156" s="94"/>
      <c r="J156" s="94"/>
      <c r="K156" s="94"/>
    </row>
    <row r="157" spans="2:11">
      <c r="B157" s="93"/>
      <c r="C157" s="93"/>
      <c r="D157" s="115"/>
      <c r="E157" s="115"/>
      <c r="F157" s="115"/>
      <c r="G157" s="115"/>
      <c r="H157" s="115"/>
      <c r="I157" s="94"/>
      <c r="J157" s="94"/>
      <c r="K157" s="94"/>
    </row>
    <row r="158" spans="2:11">
      <c r="B158" s="93"/>
      <c r="C158" s="93"/>
      <c r="D158" s="115"/>
      <c r="E158" s="115"/>
      <c r="F158" s="115"/>
      <c r="G158" s="115"/>
      <c r="H158" s="115"/>
      <c r="I158" s="94"/>
      <c r="J158" s="94"/>
      <c r="K158" s="94"/>
    </row>
    <row r="159" spans="2:11">
      <c r="B159" s="93"/>
      <c r="C159" s="93"/>
      <c r="D159" s="115"/>
      <c r="E159" s="115"/>
      <c r="F159" s="115"/>
      <c r="G159" s="115"/>
      <c r="H159" s="115"/>
      <c r="I159" s="94"/>
      <c r="J159" s="94"/>
      <c r="K159" s="94"/>
    </row>
    <row r="160" spans="2:11">
      <c r="B160" s="93"/>
      <c r="C160" s="93"/>
      <c r="D160" s="115"/>
      <c r="E160" s="115"/>
      <c r="F160" s="115"/>
      <c r="G160" s="115"/>
      <c r="H160" s="115"/>
      <c r="I160" s="94"/>
      <c r="J160" s="94"/>
      <c r="K160" s="94"/>
    </row>
    <row r="161" spans="2:11">
      <c r="B161" s="93"/>
      <c r="C161" s="93"/>
      <c r="D161" s="115"/>
      <c r="E161" s="115"/>
      <c r="F161" s="115"/>
      <c r="G161" s="115"/>
      <c r="H161" s="115"/>
      <c r="I161" s="94"/>
      <c r="J161" s="94"/>
      <c r="K161" s="94"/>
    </row>
    <row r="162" spans="2:11">
      <c r="B162" s="93"/>
      <c r="C162" s="93"/>
      <c r="D162" s="115"/>
      <c r="E162" s="115"/>
      <c r="F162" s="115"/>
      <c r="G162" s="115"/>
      <c r="H162" s="115"/>
      <c r="I162" s="94"/>
      <c r="J162" s="94"/>
      <c r="K162" s="94"/>
    </row>
    <row r="163" spans="2:11">
      <c r="B163" s="93"/>
      <c r="C163" s="93"/>
      <c r="D163" s="115"/>
      <c r="E163" s="115"/>
      <c r="F163" s="115"/>
      <c r="G163" s="115"/>
      <c r="H163" s="115"/>
      <c r="I163" s="94"/>
      <c r="J163" s="94"/>
      <c r="K163" s="94"/>
    </row>
    <row r="164" spans="2:11">
      <c r="B164" s="93"/>
      <c r="C164" s="93"/>
      <c r="D164" s="115"/>
      <c r="E164" s="115"/>
      <c r="F164" s="115"/>
      <c r="G164" s="115"/>
      <c r="H164" s="115"/>
      <c r="I164" s="94"/>
      <c r="J164" s="94"/>
      <c r="K164" s="94"/>
    </row>
    <row r="165" spans="2:11">
      <c r="B165" s="93"/>
      <c r="C165" s="93"/>
      <c r="D165" s="115"/>
      <c r="E165" s="115"/>
      <c r="F165" s="115"/>
      <c r="G165" s="115"/>
      <c r="H165" s="115"/>
      <c r="I165" s="94"/>
      <c r="J165" s="94"/>
      <c r="K165" s="94"/>
    </row>
    <row r="166" spans="2:11">
      <c r="B166" s="93"/>
      <c r="C166" s="93"/>
      <c r="D166" s="115"/>
      <c r="E166" s="115"/>
      <c r="F166" s="115"/>
      <c r="G166" s="115"/>
      <c r="H166" s="115"/>
      <c r="I166" s="94"/>
      <c r="J166" s="94"/>
      <c r="K166" s="94"/>
    </row>
    <row r="167" spans="2:11">
      <c r="B167" s="93"/>
      <c r="C167" s="93"/>
      <c r="D167" s="115"/>
      <c r="E167" s="115"/>
      <c r="F167" s="115"/>
      <c r="G167" s="115"/>
      <c r="H167" s="115"/>
      <c r="I167" s="94"/>
      <c r="J167" s="94"/>
      <c r="K167" s="94"/>
    </row>
    <row r="168" spans="2:11">
      <c r="B168" s="93"/>
      <c r="C168" s="93"/>
      <c r="D168" s="115"/>
      <c r="E168" s="115"/>
      <c r="F168" s="115"/>
      <c r="G168" s="115"/>
      <c r="H168" s="115"/>
      <c r="I168" s="94"/>
      <c r="J168" s="94"/>
      <c r="K168" s="94"/>
    </row>
    <row r="169" spans="2:11">
      <c r="B169" s="93"/>
      <c r="C169" s="93"/>
      <c r="D169" s="115"/>
      <c r="E169" s="115"/>
      <c r="F169" s="115"/>
      <c r="G169" s="115"/>
      <c r="H169" s="115"/>
      <c r="I169" s="94"/>
      <c r="J169" s="94"/>
      <c r="K169" s="94"/>
    </row>
    <row r="170" spans="2:11">
      <c r="B170" s="93"/>
      <c r="C170" s="93"/>
      <c r="D170" s="115"/>
      <c r="E170" s="115"/>
      <c r="F170" s="115"/>
      <c r="G170" s="115"/>
      <c r="H170" s="115"/>
      <c r="I170" s="94"/>
      <c r="J170" s="94"/>
      <c r="K170" s="94"/>
    </row>
    <row r="171" spans="2:11">
      <c r="B171" s="93"/>
      <c r="C171" s="93"/>
      <c r="D171" s="115"/>
      <c r="E171" s="115"/>
      <c r="F171" s="115"/>
      <c r="G171" s="115"/>
      <c r="H171" s="115"/>
      <c r="I171" s="94"/>
      <c r="J171" s="94"/>
      <c r="K171" s="94"/>
    </row>
    <row r="172" spans="2:11">
      <c r="B172" s="93"/>
      <c r="C172" s="93"/>
      <c r="D172" s="115"/>
      <c r="E172" s="115"/>
      <c r="F172" s="115"/>
      <c r="G172" s="115"/>
      <c r="H172" s="115"/>
      <c r="I172" s="94"/>
      <c r="J172" s="94"/>
      <c r="K172" s="94"/>
    </row>
    <row r="173" spans="2:11">
      <c r="B173" s="93"/>
      <c r="C173" s="93"/>
      <c r="D173" s="115"/>
      <c r="E173" s="115"/>
      <c r="F173" s="115"/>
      <c r="G173" s="115"/>
      <c r="H173" s="115"/>
      <c r="I173" s="94"/>
      <c r="J173" s="94"/>
      <c r="K173" s="94"/>
    </row>
    <row r="174" spans="2:11">
      <c r="B174" s="93"/>
      <c r="C174" s="93"/>
      <c r="D174" s="115"/>
      <c r="E174" s="115"/>
      <c r="F174" s="115"/>
      <c r="G174" s="115"/>
      <c r="H174" s="115"/>
      <c r="I174" s="94"/>
      <c r="J174" s="94"/>
      <c r="K174" s="94"/>
    </row>
    <row r="175" spans="2:11">
      <c r="B175" s="93"/>
      <c r="C175" s="93"/>
      <c r="D175" s="115"/>
      <c r="E175" s="115"/>
      <c r="F175" s="115"/>
      <c r="G175" s="115"/>
      <c r="H175" s="115"/>
      <c r="I175" s="94"/>
      <c r="J175" s="94"/>
      <c r="K175" s="94"/>
    </row>
    <row r="176" spans="2:11">
      <c r="B176" s="93"/>
      <c r="C176" s="93"/>
      <c r="D176" s="115"/>
      <c r="E176" s="115"/>
      <c r="F176" s="115"/>
      <c r="G176" s="115"/>
      <c r="H176" s="115"/>
      <c r="I176" s="94"/>
      <c r="J176" s="94"/>
      <c r="K176" s="94"/>
    </row>
    <row r="177" spans="2:11">
      <c r="B177" s="93"/>
      <c r="C177" s="93"/>
      <c r="D177" s="115"/>
      <c r="E177" s="115"/>
      <c r="F177" s="115"/>
      <c r="G177" s="115"/>
      <c r="H177" s="115"/>
      <c r="I177" s="94"/>
      <c r="J177" s="94"/>
      <c r="K177" s="94"/>
    </row>
    <row r="178" spans="2:11">
      <c r="B178" s="93"/>
      <c r="C178" s="93"/>
      <c r="D178" s="115"/>
      <c r="E178" s="115"/>
      <c r="F178" s="115"/>
      <c r="G178" s="115"/>
      <c r="H178" s="115"/>
      <c r="I178" s="94"/>
      <c r="J178" s="94"/>
      <c r="K178" s="94"/>
    </row>
    <row r="179" spans="2:11">
      <c r="B179" s="93"/>
      <c r="C179" s="93"/>
      <c r="D179" s="115"/>
      <c r="E179" s="115"/>
      <c r="F179" s="115"/>
      <c r="G179" s="115"/>
      <c r="H179" s="115"/>
      <c r="I179" s="94"/>
      <c r="J179" s="94"/>
      <c r="K179" s="94"/>
    </row>
    <row r="180" spans="2:11">
      <c r="B180" s="93"/>
      <c r="C180" s="93"/>
      <c r="D180" s="115"/>
      <c r="E180" s="115"/>
      <c r="F180" s="115"/>
      <c r="G180" s="115"/>
      <c r="H180" s="115"/>
      <c r="I180" s="94"/>
      <c r="J180" s="94"/>
      <c r="K180" s="94"/>
    </row>
    <row r="181" spans="2:11">
      <c r="B181" s="93"/>
      <c r="C181" s="93"/>
      <c r="D181" s="115"/>
      <c r="E181" s="115"/>
      <c r="F181" s="115"/>
      <c r="G181" s="115"/>
      <c r="H181" s="115"/>
      <c r="I181" s="94"/>
      <c r="J181" s="94"/>
      <c r="K181" s="94"/>
    </row>
    <row r="182" spans="2:11">
      <c r="B182" s="93"/>
      <c r="C182" s="93"/>
      <c r="D182" s="115"/>
      <c r="E182" s="115"/>
      <c r="F182" s="115"/>
      <c r="G182" s="115"/>
      <c r="H182" s="115"/>
      <c r="I182" s="94"/>
      <c r="J182" s="94"/>
      <c r="K182" s="94"/>
    </row>
    <row r="183" spans="2:11">
      <c r="B183" s="93"/>
      <c r="C183" s="93"/>
      <c r="D183" s="115"/>
      <c r="E183" s="115"/>
      <c r="F183" s="115"/>
      <c r="G183" s="115"/>
      <c r="H183" s="115"/>
      <c r="I183" s="94"/>
      <c r="J183" s="94"/>
      <c r="K183" s="94"/>
    </row>
    <row r="184" spans="2:11">
      <c r="B184" s="93"/>
      <c r="C184" s="93"/>
      <c r="D184" s="115"/>
      <c r="E184" s="115"/>
      <c r="F184" s="115"/>
      <c r="G184" s="115"/>
      <c r="H184" s="115"/>
      <c r="I184" s="94"/>
      <c r="J184" s="94"/>
      <c r="K184" s="94"/>
    </row>
    <row r="185" spans="2:11">
      <c r="B185" s="93"/>
      <c r="C185" s="93"/>
      <c r="D185" s="115"/>
      <c r="E185" s="115"/>
      <c r="F185" s="115"/>
      <c r="G185" s="115"/>
      <c r="H185" s="115"/>
      <c r="I185" s="94"/>
      <c r="J185" s="94"/>
      <c r="K185" s="94"/>
    </row>
    <row r="186" spans="2:11">
      <c r="B186" s="93"/>
      <c r="C186" s="93"/>
      <c r="D186" s="115"/>
      <c r="E186" s="115"/>
      <c r="F186" s="115"/>
      <c r="G186" s="115"/>
      <c r="H186" s="115"/>
      <c r="I186" s="94"/>
      <c r="J186" s="94"/>
      <c r="K186" s="94"/>
    </row>
    <row r="187" spans="2:11">
      <c r="B187" s="93"/>
      <c r="C187" s="93"/>
      <c r="D187" s="115"/>
      <c r="E187" s="115"/>
      <c r="F187" s="115"/>
      <c r="G187" s="115"/>
      <c r="H187" s="115"/>
      <c r="I187" s="94"/>
      <c r="J187" s="94"/>
      <c r="K187" s="94"/>
    </row>
    <row r="188" spans="2:11">
      <c r="B188" s="93"/>
      <c r="C188" s="93"/>
      <c r="D188" s="115"/>
      <c r="E188" s="115"/>
      <c r="F188" s="115"/>
      <c r="G188" s="115"/>
      <c r="H188" s="115"/>
      <c r="I188" s="94"/>
      <c r="J188" s="94"/>
      <c r="K188" s="94"/>
    </row>
    <row r="189" spans="2:11">
      <c r="B189" s="93"/>
      <c r="C189" s="93"/>
      <c r="D189" s="115"/>
      <c r="E189" s="115"/>
      <c r="F189" s="115"/>
      <c r="G189" s="115"/>
      <c r="H189" s="115"/>
      <c r="I189" s="94"/>
      <c r="J189" s="94"/>
      <c r="K189" s="94"/>
    </row>
    <row r="190" spans="2:11">
      <c r="B190" s="93"/>
      <c r="C190" s="93"/>
      <c r="D190" s="115"/>
      <c r="E190" s="115"/>
      <c r="F190" s="115"/>
      <c r="G190" s="115"/>
      <c r="H190" s="115"/>
      <c r="I190" s="94"/>
      <c r="J190" s="94"/>
      <c r="K190" s="94"/>
    </row>
    <row r="191" spans="2:11">
      <c r="B191" s="93"/>
      <c r="C191" s="93"/>
      <c r="D191" s="115"/>
      <c r="E191" s="115"/>
      <c r="F191" s="115"/>
      <c r="G191" s="115"/>
      <c r="H191" s="115"/>
      <c r="I191" s="94"/>
      <c r="J191" s="94"/>
      <c r="K191" s="94"/>
    </row>
    <row r="192" spans="2:11">
      <c r="B192" s="93"/>
      <c r="C192" s="93"/>
      <c r="D192" s="115"/>
      <c r="E192" s="115"/>
      <c r="F192" s="115"/>
      <c r="G192" s="115"/>
      <c r="H192" s="115"/>
      <c r="I192" s="94"/>
      <c r="J192" s="94"/>
      <c r="K192" s="94"/>
    </row>
    <row r="193" spans="2:11">
      <c r="B193" s="93"/>
      <c r="C193" s="93"/>
      <c r="D193" s="115"/>
      <c r="E193" s="115"/>
      <c r="F193" s="115"/>
      <c r="G193" s="115"/>
      <c r="H193" s="115"/>
      <c r="I193" s="94"/>
      <c r="J193" s="94"/>
      <c r="K193" s="94"/>
    </row>
    <row r="194" spans="2:11">
      <c r="B194" s="93"/>
      <c r="C194" s="93"/>
      <c r="D194" s="115"/>
      <c r="E194" s="115"/>
      <c r="F194" s="115"/>
      <c r="G194" s="115"/>
      <c r="H194" s="115"/>
      <c r="I194" s="94"/>
      <c r="J194" s="94"/>
      <c r="K194" s="94"/>
    </row>
    <row r="195" spans="2:11">
      <c r="B195" s="93"/>
      <c r="C195" s="93"/>
      <c r="D195" s="115"/>
      <c r="E195" s="115"/>
      <c r="F195" s="115"/>
      <c r="G195" s="115"/>
      <c r="H195" s="115"/>
      <c r="I195" s="94"/>
      <c r="J195" s="94"/>
      <c r="K195" s="94"/>
    </row>
    <row r="196" spans="2:11">
      <c r="B196" s="93"/>
      <c r="C196" s="93"/>
      <c r="D196" s="115"/>
      <c r="E196" s="115"/>
      <c r="F196" s="115"/>
      <c r="G196" s="115"/>
      <c r="H196" s="115"/>
      <c r="I196" s="94"/>
      <c r="J196" s="94"/>
      <c r="K196" s="94"/>
    </row>
    <row r="197" spans="2:11">
      <c r="B197" s="93"/>
      <c r="C197" s="93"/>
      <c r="D197" s="115"/>
      <c r="E197" s="115"/>
      <c r="F197" s="115"/>
      <c r="G197" s="115"/>
      <c r="H197" s="115"/>
      <c r="I197" s="94"/>
      <c r="J197" s="94"/>
      <c r="K197" s="94"/>
    </row>
    <row r="198" spans="2:11">
      <c r="B198" s="93"/>
      <c r="C198" s="93"/>
      <c r="D198" s="115"/>
      <c r="E198" s="115"/>
      <c r="F198" s="115"/>
      <c r="G198" s="115"/>
      <c r="H198" s="115"/>
      <c r="I198" s="94"/>
      <c r="J198" s="94"/>
      <c r="K198" s="94"/>
    </row>
    <row r="199" spans="2:11">
      <c r="B199" s="93"/>
      <c r="C199" s="93"/>
      <c r="D199" s="115"/>
      <c r="E199" s="115"/>
      <c r="F199" s="115"/>
      <c r="G199" s="115"/>
      <c r="H199" s="115"/>
      <c r="I199" s="94"/>
      <c r="J199" s="94"/>
      <c r="K199" s="94"/>
    </row>
    <row r="200" spans="2:11">
      <c r="B200" s="93"/>
      <c r="C200" s="93"/>
      <c r="D200" s="115"/>
      <c r="E200" s="115"/>
      <c r="F200" s="115"/>
      <c r="G200" s="115"/>
      <c r="H200" s="115"/>
      <c r="I200" s="94"/>
      <c r="J200" s="94"/>
      <c r="K200" s="94"/>
    </row>
    <row r="201" spans="2:11">
      <c r="B201" s="93"/>
      <c r="C201" s="93"/>
      <c r="D201" s="115"/>
      <c r="E201" s="115"/>
      <c r="F201" s="115"/>
      <c r="G201" s="115"/>
      <c r="H201" s="115"/>
      <c r="I201" s="94"/>
      <c r="J201" s="94"/>
      <c r="K201" s="94"/>
    </row>
    <row r="202" spans="2:11">
      <c r="B202" s="93"/>
      <c r="C202" s="93"/>
      <c r="D202" s="115"/>
      <c r="E202" s="115"/>
      <c r="F202" s="115"/>
      <c r="G202" s="115"/>
      <c r="H202" s="115"/>
      <c r="I202" s="94"/>
      <c r="J202" s="94"/>
      <c r="K202" s="94"/>
    </row>
    <row r="203" spans="2:11">
      <c r="B203" s="93"/>
      <c r="C203" s="93"/>
      <c r="D203" s="115"/>
      <c r="E203" s="115"/>
      <c r="F203" s="115"/>
      <c r="G203" s="115"/>
      <c r="H203" s="115"/>
      <c r="I203" s="94"/>
      <c r="J203" s="94"/>
      <c r="K203" s="94"/>
    </row>
    <row r="204" spans="2:11">
      <c r="B204" s="93"/>
      <c r="C204" s="93"/>
      <c r="D204" s="115"/>
      <c r="E204" s="115"/>
      <c r="F204" s="115"/>
      <c r="G204" s="115"/>
      <c r="H204" s="115"/>
      <c r="I204" s="94"/>
      <c r="J204" s="94"/>
      <c r="K204" s="94"/>
    </row>
    <row r="205" spans="2:11">
      <c r="B205" s="93"/>
      <c r="C205" s="93"/>
      <c r="D205" s="115"/>
      <c r="E205" s="115"/>
      <c r="F205" s="115"/>
      <c r="G205" s="115"/>
      <c r="H205" s="115"/>
      <c r="I205" s="94"/>
      <c r="J205" s="94"/>
      <c r="K205" s="94"/>
    </row>
    <row r="206" spans="2:11">
      <c r="B206" s="93"/>
      <c r="C206" s="93"/>
      <c r="D206" s="115"/>
      <c r="E206" s="115"/>
      <c r="F206" s="115"/>
      <c r="G206" s="115"/>
      <c r="H206" s="115"/>
      <c r="I206" s="94"/>
      <c r="J206" s="94"/>
      <c r="K206" s="94"/>
    </row>
    <row r="207" spans="2:11">
      <c r="B207" s="93"/>
      <c r="C207" s="93"/>
      <c r="D207" s="115"/>
      <c r="E207" s="115"/>
      <c r="F207" s="115"/>
      <c r="G207" s="115"/>
      <c r="H207" s="115"/>
      <c r="I207" s="94"/>
      <c r="J207" s="94"/>
      <c r="K207" s="94"/>
    </row>
    <row r="208" spans="2:11">
      <c r="B208" s="93"/>
      <c r="C208" s="93"/>
      <c r="D208" s="115"/>
      <c r="E208" s="115"/>
      <c r="F208" s="115"/>
      <c r="G208" s="115"/>
      <c r="H208" s="115"/>
      <c r="I208" s="94"/>
      <c r="J208" s="94"/>
      <c r="K208" s="94"/>
    </row>
    <row r="209" spans="2:11">
      <c r="B209" s="93"/>
      <c r="C209" s="93"/>
      <c r="D209" s="115"/>
      <c r="E209" s="115"/>
      <c r="F209" s="115"/>
      <c r="G209" s="115"/>
      <c r="H209" s="115"/>
      <c r="I209" s="94"/>
      <c r="J209" s="94"/>
      <c r="K209" s="94"/>
    </row>
    <row r="210" spans="2:11">
      <c r="B210" s="93"/>
      <c r="C210" s="93"/>
      <c r="D210" s="115"/>
      <c r="E210" s="115"/>
      <c r="F210" s="115"/>
      <c r="G210" s="115"/>
      <c r="H210" s="115"/>
      <c r="I210" s="94"/>
      <c r="J210" s="94"/>
      <c r="K210" s="94"/>
    </row>
    <row r="211" spans="2:11">
      <c r="B211" s="93"/>
      <c r="C211" s="93"/>
      <c r="D211" s="115"/>
      <c r="E211" s="115"/>
      <c r="F211" s="115"/>
      <c r="G211" s="115"/>
      <c r="H211" s="115"/>
      <c r="I211" s="94"/>
      <c r="J211" s="94"/>
      <c r="K211" s="94"/>
    </row>
    <row r="212" spans="2:11">
      <c r="B212" s="93"/>
      <c r="C212" s="93"/>
      <c r="D212" s="115"/>
      <c r="E212" s="115"/>
      <c r="F212" s="115"/>
      <c r="G212" s="115"/>
      <c r="H212" s="115"/>
      <c r="I212" s="94"/>
      <c r="J212" s="94"/>
      <c r="K212" s="94"/>
    </row>
    <row r="213" spans="2:11">
      <c r="B213" s="93"/>
      <c r="C213" s="93"/>
      <c r="D213" s="115"/>
      <c r="E213" s="115"/>
      <c r="F213" s="115"/>
      <c r="G213" s="115"/>
      <c r="H213" s="115"/>
      <c r="I213" s="94"/>
      <c r="J213" s="94"/>
      <c r="K213" s="94"/>
    </row>
    <row r="214" spans="2:11">
      <c r="B214" s="93"/>
      <c r="C214" s="93"/>
      <c r="D214" s="115"/>
      <c r="E214" s="115"/>
      <c r="F214" s="115"/>
      <c r="G214" s="115"/>
      <c r="H214" s="115"/>
      <c r="I214" s="94"/>
      <c r="J214" s="94"/>
      <c r="K214" s="94"/>
    </row>
    <row r="215" spans="2:11">
      <c r="B215" s="93"/>
      <c r="C215" s="93"/>
      <c r="D215" s="115"/>
      <c r="E215" s="115"/>
      <c r="F215" s="115"/>
      <c r="G215" s="115"/>
      <c r="H215" s="115"/>
      <c r="I215" s="94"/>
      <c r="J215" s="94"/>
      <c r="K215" s="94"/>
    </row>
    <row r="216" spans="2:11">
      <c r="B216" s="93"/>
      <c r="C216" s="93"/>
      <c r="D216" s="115"/>
      <c r="E216" s="115"/>
      <c r="F216" s="115"/>
      <c r="G216" s="115"/>
      <c r="H216" s="115"/>
      <c r="I216" s="94"/>
      <c r="J216" s="94"/>
      <c r="K216" s="94"/>
    </row>
    <row r="217" spans="2:11">
      <c r="B217" s="93"/>
      <c r="C217" s="93"/>
      <c r="D217" s="115"/>
      <c r="E217" s="115"/>
      <c r="F217" s="115"/>
      <c r="G217" s="115"/>
      <c r="H217" s="115"/>
      <c r="I217" s="94"/>
      <c r="J217" s="94"/>
      <c r="K217" s="94"/>
    </row>
    <row r="218" spans="2:11">
      <c r="B218" s="93"/>
      <c r="C218" s="93"/>
      <c r="D218" s="115"/>
      <c r="E218" s="115"/>
      <c r="F218" s="115"/>
      <c r="G218" s="115"/>
      <c r="H218" s="115"/>
      <c r="I218" s="94"/>
      <c r="J218" s="94"/>
      <c r="K218" s="94"/>
    </row>
    <row r="219" spans="2:11">
      <c r="B219" s="93"/>
      <c r="C219" s="93"/>
      <c r="D219" s="115"/>
      <c r="E219" s="115"/>
      <c r="F219" s="115"/>
      <c r="G219" s="115"/>
      <c r="H219" s="115"/>
      <c r="I219" s="94"/>
      <c r="J219" s="94"/>
      <c r="K219" s="94"/>
    </row>
    <row r="220" spans="2:11">
      <c r="B220" s="93"/>
      <c r="C220" s="93"/>
      <c r="D220" s="115"/>
      <c r="E220" s="115"/>
      <c r="F220" s="115"/>
      <c r="G220" s="115"/>
      <c r="H220" s="115"/>
      <c r="I220" s="94"/>
      <c r="J220" s="94"/>
      <c r="K220" s="94"/>
    </row>
    <row r="221" spans="2:11">
      <c r="B221" s="93"/>
      <c r="C221" s="93"/>
      <c r="D221" s="115"/>
      <c r="E221" s="115"/>
      <c r="F221" s="115"/>
      <c r="G221" s="115"/>
      <c r="H221" s="115"/>
      <c r="I221" s="94"/>
      <c r="J221" s="94"/>
      <c r="K221" s="94"/>
    </row>
    <row r="222" spans="2:11">
      <c r="B222" s="93"/>
      <c r="C222" s="93"/>
      <c r="D222" s="115"/>
      <c r="E222" s="115"/>
      <c r="F222" s="115"/>
      <c r="G222" s="115"/>
      <c r="H222" s="115"/>
      <c r="I222" s="94"/>
      <c r="J222" s="94"/>
      <c r="K222" s="94"/>
    </row>
    <row r="223" spans="2:11">
      <c r="B223" s="93"/>
      <c r="C223" s="93"/>
      <c r="D223" s="115"/>
      <c r="E223" s="115"/>
      <c r="F223" s="115"/>
      <c r="G223" s="115"/>
      <c r="H223" s="115"/>
      <c r="I223" s="94"/>
      <c r="J223" s="94"/>
      <c r="K223" s="94"/>
    </row>
    <row r="224" spans="2:11">
      <c r="B224" s="93"/>
      <c r="C224" s="93"/>
      <c r="D224" s="115"/>
      <c r="E224" s="115"/>
      <c r="F224" s="115"/>
      <c r="G224" s="115"/>
      <c r="H224" s="115"/>
      <c r="I224" s="94"/>
      <c r="J224" s="94"/>
      <c r="K224" s="94"/>
    </row>
    <row r="225" spans="2:11">
      <c r="B225" s="93"/>
      <c r="C225" s="93"/>
      <c r="D225" s="115"/>
      <c r="E225" s="115"/>
      <c r="F225" s="115"/>
      <c r="G225" s="115"/>
      <c r="H225" s="115"/>
      <c r="I225" s="94"/>
      <c r="J225" s="94"/>
      <c r="K225" s="94"/>
    </row>
    <row r="226" spans="2:11">
      <c r="B226" s="93"/>
      <c r="C226" s="93"/>
      <c r="D226" s="115"/>
      <c r="E226" s="115"/>
      <c r="F226" s="115"/>
      <c r="G226" s="115"/>
      <c r="H226" s="115"/>
      <c r="I226" s="94"/>
      <c r="J226" s="94"/>
      <c r="K226" s="94"/>
    </row>
    <row r="227" spans="2:11">
      <c r="B227" s="93"/>
      <c r="C227" s="93"/>
      <c r="D227" s="115"/>
      <c r="E227" s="115"/>
      <c r="F227" s="115"/>
      <c r="G227" s="115"/>
      <c r="H227" s="115"/>
      <c r="I227" s="94"/>
      <c r="J227" s="94"/>
      <c r="K227" s="94"/>
    </row>
    <row r="228" spans="2:11">
      <c r="B228" s="93"/>
      <c r="C228" s="93"/>
      <c r="D228" s="115"/>
      <c r="E228" s="115"/>
      <c r="F228" s="115"/>
      <c r="G228" s="115"/>
      <c r="H228" s="115"/>
      <c r="I228" s="94"/>
      <c r="J228" s="94"/>
      <c r="K228" s="94"/>
    </row>
    <row r="229" spans="2:11">
      <c r="B229" s="93"/>
      <c r="C229" s="93"/>
      <c r="D229" s="115"/>
      <c r="E229" s="115"/>
      <c r="F229" s="115"/>
      <c r="G229" s="115"/>
      <c r="H229" s="115"/>
      <c r="I229" s="94"/>
      <c r="J229" s="94"/>
      <c r="K229" s="94"/>
    </row>
    <row r="230" spans="2:11">
      <c r="B230" s="93"/>
      <c r="C230" s="93"/>
      <c r="D230" s="115"/>
      <c r="E230" s="115"/>
      <c r="F230" s="115"/>
      <c r="G230" s="115"/>
      <c r="H230" s="115"/>
      <c r="I230" s="94"/>
      <c r="J230" s="94"/>
      <c r="K230" s="94"/>
    </row>
    <row r="231" spans="2:11">
      <c r="B231" s="93"/>
      <c r="C231" s="93"/>
      <c r="D231" s="115"/>
      <c r="E231" s="115"/>
      <c r="F231" s="115"/>
      <c r="G231" s="115"/>
      <c r="H231" s="115"/>
      <c r="I231" s="94"/>
      <c r="J231" s="94"/>
      <c r="K231" s="94"/>
    </row>
    <row r="232" spans="2:11">
      <c r="B232" s="93"/>
      <c r="C232" s="93"/>
      <c r="D232" s="115"/>
      <c r="E232" s="115"/>
      <c r="F232" s="115"/>
      <c r="G232" s="115"/>
      <c r="H232" s="115"/>
      <c r="I232" s="94"/>
      <c r="J232" s="94"/>
      <c r="K232" s="94"/>
    </row>
    <row r="233" spans="2:11">
      <c r="B233" s="93"/>
      <c r="C233" s="93"/>
      <c r="D233" s="115"/>
      <c r="E233" s="115"/>
      <c r="F233" s="115"/>
      <c r="G233" s="115"/>
      <c r="H233" s="115"/>
      <c r="I233" s="94"/>
      <c r="J233" s="94"/>
      <c r="K233" s="94"/>
    </row>
    <row r="234" spans="2:11">
      <c r="B234" s="93"/>
      <c r="C234" s="93"/>
      <c r="D234" s="115"/>
      <c r="E234" s="115"/>
      <c r="F234" s="115"/>
      <c r="G234" s="115"/>
      <c r="H234" s="115"/>
      <c r="I234" s="94"/>
      <c r="J234" s="94"/>
      <c r="K234" s="94"/>
    </row>
    <row r="235" spans="2:11">
      <c r="B235" s="93"/>
      <c r="C235" s="93"/>
      <c r="D235" s="115"/>
      <c r="E235" s="115"/>
      <c r="F235" s="115"/>
      <c r="G235" s="115"/>
      <c r="H235" s="115"/>
      <c r="I235" s="94"/>
      <c r="J235" s="94"/>
      <c r="K235" s="94"/>
    </row>
    <row r="236" spans="2:11">
      <c r="B236" s="93"/>
      <c r="C236" s="93"/>
      <c r="D236" s="115"/>
      <c r="E236" s="115"/>
      <c r="F236" s="115"/>
      <c r="G236" s="115"/>
      <c r="H236" s="115"/>
      <c r="I236" s="94"/>
      <c r="J236" s="94"/>
      <c r="K236" s="94"/>
    </row>
    <row r="237" spans="2:11">
      <c r="B237" s="93"/>
      <c r="C237" s="93"/>
      <c r="D237" s="115"/>
      <c r="E237" s="115"/>
      <c r="F237" s="115"/>
      <c r="G237" s="115"/>
      <c r="H237" s="115"/>
      <c r="I237" s="94"/>
      <c r="J237" s="94"/>
      <c r="K237" s="94"/>
    </row>
    <row r="238" spans="2:11">
      <c r="B238" s="93"/>
      <c r="C238" s="93"/>
      <c r="D238" s="115"/>
      <c r="E238" s="115"/>
      <c r="F238" s="115"/>
      <c r="G238" s="115"/>
      <c r="H238" s="115"/>
      <c r="I238" s="94"/>
      <c r="J238" s="94"/>
      <c r="K238" s="94"/>
    </row>
    <row r="239" spans="2:11">
      <c r="B239" s="93"/>
      <c r="C239" s="93"/>
      <c r="D239" s="115"/>
      <c r="E239" s="115"/>
      <c r="F239" s="115"/>
      <c r="G239" s="115"/>
      <c r="H239" s="115"/>
      <c r="I239" s="94"/>
      <c r="J239" s="94"/>
      <c r="K239" s="94"/>
    </row>
    <row r="240" spans="2:11">
      <c r="B240" s="93"/>
      <c r="C240" s="93"/>
      <c r="D240" s="115"/>
      <c r="E240" s="115"/>
      <c r="F240" s="115"/>
      <c r="G240" s="115"/>
      <c r="H240" s="115"/>
      <c r="I240" s="94"/>
      <c r="J240" s="94"/>
      <c r="K240" s="94"/>
    </row>
    <row r="241" spans="2:11">
      <c r="B241" s="93"/>
      <c r="C241" s="93"/>
      <c r="D241" s="115"/>
      <c r="E241" s="115"/>
      <c r="F241" s="115"/>
      <c r="G241" s="115"/>
      <c r="H241" s="115"/>
      <c r="I241" s="94"/>
      <c r="J241" s="94"/>
      <c r="K241" s="94"/>
    </row>
    <row r="242" spans="2:11">
      <c r="B242" s="93"/>
      <c r="C242" s="93"/>
      <c r="D242" s="115"/>
      <c r="E242" s="115"/>
      <c r="F242" s="115"/>
      <c r="G242" s="115"/>
      <c r="H242" s="115"/>
      <c r="I242" s="94"/>
      <c r="J242" s="94"/>
      <c r="K242" s="94"/>
    </row>
    <row r="243" spans="2:11">
      <c r="B243" s="93"/>
      <c r="C243" s="93"/>
      <c r="D243" s="115"/>
      <c r="E243" s="115"/>
      <c r="F243" s="115"/>
      <c r="G243" s="115"/>
      <c r="H243" s="115"/>
      <c r="I243" s="94"/>
      <c r="J243" s="94"/>
      <c r="K243" s="94"/>
    </row>
    <row r="244" spans="2:11">
      <c r="B244" s="93"/>
      <c r="C244" s="93"/>
      <c r="D244" s="115"/>
      <c r="E244" s="115"/>
      <c r="F244" s="115"/>
      <c r="G244" s="115"/>
      <c r="H244" s="115"/>
      <c r="I244" s="94"/>
      <c r="J244" s="94"/>
      <c r="K244" s="94"/>
    </row>
    <row r="245" spans="2:11">
      <c r="B245" s="93"/>
      <c r="C245" s="93"/>
      <c r="D245" s="115"/>
      <c r="E245" s="115"/>
      <c r="F245" s="115"/>
      <c r="G245" s="115"/>
      <c r="H245" s="115"/>
      <c r="I245" s="94"/>
      <c r="J245" s="94"/>
      <c r="K245" s="94"/>
    </row>
    <row r="246" spans="2:11">
      <c r="B246" s="93"/>
      <c r="C246" s="93"/>
      <c r="D246" s="115"/>
      <c r="E246" s="115"/>
      <c r="F246" s="115"/>
      <c r="G246" s="115"/>
      <c r="H246" s="115"/>
      <c r="I246" s="94"/>
      <c r="J246" s="94"/>
      <c r="K246" s="94"/>
    </row>
    <row r="247" spans="2:11">
      <c r="B247" s="93"/>
      <c r="C247" s="93"/>
      <c r="D247" s="115"/>
      <c r="E247" s="115"/>
      <c r="F247" s="115"/>
      <c r="G247" s="115"/>
      <c r="H247" s="115"/>
      <c r="I247" s="94"/>
      <c r="J247" s="94"/>
      <c r="K247" s="94"/>
    </row>
    <row r="248" spans="2:11">
      <c r="B248" s="93"/>
      <c r="C248" s="93"/>
      <c r="D248" s="115"/>
      <c r="E248" s="115"/>
      <c r="F248" s="115"/>
      <c r="G248" s="115"/>
      <c r="H248" s="115"/>
      <c r="I248" s="94"/>
      <c r="J248" s="94"/>
      <c r="K248" s="94"/>
    </row>
    <row r="249" spans="2:11">
      <c r="B249" s="93"/>
      <c r="C249" s="93"/>
      <c r="D249" s="115"/>
      <c r="E249" s="115"/>
      <c r="F249" s="115"/>
      <c r="G249" s="115"/>
      <c r="H249" s="115"/>
      <c r="I249" s="94"/>
      <c r="J249" s="94"/>
      <c r="K249" s="94"/>
    </row>
    <row r="250" spans="2:11">
      <c r="B250" s="93"/>
      <c r="C250" s="93"/>
      <c r="D250" s="115"/>
      <c r="E250" s="115"/>
      <c r="F250" s="115"/>
      <c r="G250" s="115"/>
      <c r="H250" s="115"/>
      <c r="I250" s="94"/>
      <c r="J250" s="94"/>
      <c r="K250" s="94"/>
    </row>
    <row r="251" spans="2:11">
      <c r="B251" s="93"/>
      <c r="C251" s="93"/>
      <c r="D251" s="115"/>
      <c r="E251" s="115"/>
      <c r="F251" s="115"/>
      <c r="G251" s="115"/>
      <c r="H251" s="115"/>
      <c r="I251" s="94"/>
      <c r="J251" s="94"/>
      <c r="K251" s="94"/>
    </row>
    <row r="252" spans="2:11">
      <c r="B252" s="93"/>
      <c r="C252" s="93"/>
      <c r="D252" s="115"/>
      <c r="E252" s="115"/>
      <c r="F252" s="115"/>
      <c r="G252" s="115"/>
      <c r="H252" s="115"/>
      <c r="I252" s="94"/>
      <c r="J252" s="94"/>
      <c r="K252" s="94"/>
    </row>
    <row r="253" spans="2:11">
      <c r="B253" s="93"/>
      <c r="C253" s="93"/>
      <c r="D253" s="115"/>
      <c r="E253" s="115"/>
      <c r="F253" s="115"/>
      <c r="G253" s="115"/>
      <c r="H253" s="115"/>
      <c r="I253" s="94"/>
      <c r="J253" s="94"/>
      <c r="K253" s="94"/>
    </row>
    <row r="254" spans="2:11">
      <c r="B254" s="93"/>
      <c r="C254" s="93"/>
      <c r="D254" s="115"/>
      <c r="E254" s="115"/>
      <c r="F254" s="115"/>
      <c r="G254" s="115"/>
      <c r="H254" s="115"/>
      <c r="I254" s="94"/>
      <c r="J254" s="94"/>
      <c r="K254" s="94"/>
    </row>
    <row r="255" spans="2:11">
      <c r="B255" s="93"/>
      <c r="C255" s="93"/>
      <c r="D255" s="115"/>
      <c r="E255" s="115"/>
      <c r="F255" s="115"/>
      <c r="G255" s="115"/>
      <c r="H255" s="115"/>
      <c r="I255" s="94"/>
      <c r="J255" s="94"/>
      <c r="K255" s="94"/>
    </row>
    <row r="256" spans="2:11">
      <c r="B256" s="93"/>
      <c r="C256" s="93"/>
      <c r="D256" s="115"/>
      <c r="E256" s="115"/>
      <c r="F256" s="115"/>
      <c r="G256" s="115"/>
      <c r="H256" s="115"/>
      <c r="I256" s="94"/>
      <c r="J256" s="94"/>
      <c r="K256" s="94"/>
    </row>
    <row r="257" spans="2:11">
      <c r="B257" s="93"/>
      <c r="C257" s="93"/>
      <c r="D257" s="115"/>
      <c r="E257" s="115"/>
      <c r="F257" s="115"/>
      <c r="G257" s="115"/>
      <c r="H257" s="115"/>
      <c r="I257" s="94"/>
      <c r="J257" s="94"/>
      <c r="K257" s="94"/>
    </row>
    <row r="258" spans="2:11">
      <c r="B258" s="93"/>
      <c r="C258" s="93"/>
      <c r="D258" s="115"/>
      <c r="E258" s="115"/>
      <c r="F258" s="115"/>
      <c r="G258" s="115"/>
      <c r="H258" s="115"/>
      <c r="I258" s="94"/>
      <c r="J258" s="94"/>
      <c r="K258" s="94"/>
    </row>
    <row r="259" spans="2:11">
      <c r="B259" s="93"/>
      <c r="C259" s="93"/>
      <c r="D259" s="115"/>
      <c r="E259" s="115"/>
      <c r="F259" s="115"/>
      <c r="G259" s="115"/>
      <c r="H259" s="115"/>
      <c r="I259" s="94"/>
      <c r="J259" s="94"/>
      <c r="K259" s="94"/>
    </row>
    <row r="260" spans="2:11">
      <c r="B260" s="93"/>
      <c r="C260" s="93"/>
      <c r="D260" s="115"/>
      <c r="E260" s="115"/>
      <c r="F260" s="115"/>
      <c r="G260" s="115"/>
      <c r="H260" s="115"/>
      <c r="I260" s="94"/>
      <c r="J260" s="94"/>
      <c r="K260" s="94"/>
    </row>
    <row r="261" spans="2:11">
      <c r="B261" s="93"/>
      <c r="C261" s="93"/>
      <c r="D261" s="115"/>
      <c r="E261" s="115"/>
      <c r="F261" s="115"/>
      <c r="G261" s="115"/>
      <c r="H261" s="115"/>
      <c r="I261" s="94"/>
      <c r="J261" s="94"/>
      <c r="K261" s="94"/>
    </row>
    <row r="262" spans="2:11">
      <c r="B262" s="93"/>
      <c r="C262" s="93"/>
      <c r="D262" s="115"/>
      <c r="E262" s="115"/>
      <c r="F262" s="115"/>
      <c r="G262" s="115"/>
      <c r="H262" s="115"/>
      <c r="I262" s="94"/>
      <c r="J262" s="94"/>
      <c r="K262" s="94"/>
    </row>
    <row r="263" spans="2:11">
      <c r="B263" s="93"/>
      <c r="C263" s="93"/>
      <c r="D263" s="115"/>
      <c r="E263" s="115"/>
      <c r="F263" s="115"/>
      <c r="G263" s="115"/>
      <c r="H263" s="115"/>
      <c r="I263" s="94"/>
      <c r="J263" s="94"/>
      <c r="K263" s="94"/>
    </row>
    <row r="264" spans="2:11">
      <c r="B264" s="93"/>
      <c r="C264" s="93"/>
      <c r="D264" s="115"/>
      <c r="E264" s="115"/>
      <c r="F264" s="115"/>
      <c r="G264" s="115"/>
      <c r="H264" s="115"/>
      <c r="I264" s="94"/>
      <c r="J264" s="94"/>
      <c r="K264" s="94"/>
    </row>
    <row r="265" spans="2:11">
      <c r="B265" s="93"/>
      <c r="C265" s="93"/>
      <c r="D265" s="115"/>
      <c r="E265" s="115"/>
      <c r="F265" s="115"/>
      <c r="G265" s="115"/>
      <c r="H265" s="115"/>
      <c r="I265" s="94"/>
      <c r="J265" s="94"/>
      <c r="K265" s="94"/>
    </row>
    <row r="266" spans="2:11">
      <c r="B266" s="93"/>
      <c r="C266" s="93"/>
      <c r="D266" s="115"/>
      <c r="E266" s="115"/>
      <c r="F266" s="115"/>
      <c r="G266" s="115"/>
      <c r="H266" s="115"/>
      <c r="I266" s="94"/>
      <c r="J266" s="94"/>
      <c r="K266" s="94"/>
    </row>
    <row r="267" spans="2:11">
      <c r="B267" s="93"/>
      <c r="C267" s="93"/>
      <c r="D267" s="115"/>
      <c r="E267" s="115"/>
      <c r="F267" s="115"/>
      <c r="G267" s="115"/>
      <c r="H267" s="115"/>
      <c r="I267" s="94"/>
      <c r="J267" s="94"/>
      <c r="K267" s="94"/>
    </row>
    <row r="268" spans="2:11">
      <c r="B268" s="93"/>
      <c r="C268" s="93"/>
      <c r="D268" s="115"/>
      <c r="E268" s="115"/>
      <c r="F268" s="115"/>
      <c r="G268" s="115"/>
      <c r="H268" s="115"/>
      <c r="I268" s="94"/>
      <c r="J268" s="94"/>
      <c r="K268" s="94"/>
    </row>
    <row r="269" spans="2:11">
      <c r="B269" s="93"/>
      <c r="C269" s="93"/>
      <c r="D269" s="115"/>
      <c r="E269" s="115"/>
      <c r="F269" s="115"/>
      <c r="G269" s="115"/>
      <c r="H269" s="115"/>
      <c r="I269" s="94"/>
      <c r="J269" s="94"/>
      <c r="K269" s="94"/>
    </row>
    <row r="270" spans="2:11">
      <c r="B270" s="93"/>
      <c r="C270" s="93"/>
      <c r="D270" s="115"/>
      <c r="E270" s="115"/>
      <c r="F270" s="115"/>
      <c r="G270" s="115"/>
      <c r="H270" s="115"/>
      <c r="I270" s="94"/>
      <c r="J270" s="94"/>
      <c r="K270" s="94"/>
    </row>
    <row r="271" spans="2:11">
      <c r="B271" s="93"/>
      <c r="C271" s="93"/>
      <c r="D271" s="115"/>
      <c r="E271" s="115"/>
      <c r="F271" s="115"/>
      <c r="G271" s="115"/>
      <c r="H271" s="115"/>
      <c r="I271" s="94"/>
      <c r="J271" s="94"/>
      <c r="K271" s="94"/>
    </row>
    <row r="272" spans="2:11">
      <c r="B272" s="93"/>
      <c r="C272" s="93"/>
      <c r="D272" s="115"/>
      <c r="E272" s="115"/>
      <c r="F272" s="115"/>
      <c r="G272" s="115"/>
      <c r="H272" s="115"/>
      <c r="I272" s="94"/>
      <c r="J272" s="94"/>
      <c r="K272" s="94"/>
    </row>
    <row r="273" spans="2:11">
      <c r="B273" s="93"/>
      <c r="C273" s="93"/>
      <c r="D273" s="115"/>
      <c r="E273" s="115"/>
      <c r="F273" s="115"/>
      <c r="G273" s="115"/>
      <c r="H273" s="115"/>
      <c r="I273" s="94"/>
      <c r="J273" s="94"/>
      <c r="K273" s="94"/>
    </row>
    <row r="274" spans="2:11">
      <c r="B274" s="93"/>
      <c r="C274" s="93"/>
      <c r="D274" s="115"/>
      <c r="E274" s="115"/>
      <c r="F274" s="115"/>
      <c r="G274" s="115"/>
      <c r="H274" s="115"/>
      <c r="I274" s="94"/>
      <c r="J274" s="94"/>
      <c r="K274" s="94"/>
    </row>
    <row r="275" spans="2:11">
      <c r="B275" s="93"/>
      <c r="C275" s="93"/>
      <c r="D275" s="115"/>
      <c r="E275" s="115"/>
      <c r="F275" s="115"/>
      <c r="G275" s="115"/>
      <c r="H275" s="115"/>
      <c r="I275" s="94"/>
      <c r="J275" s="94"/>
      <c r="K275" s="94"/>
    </row>
    <row r="276" spans="2:11">
      <c r="B276" s="93"/>
      <c r="C276" s="93"/>
      <c r="D276" s="115"/>
      <c r="E276" s="115"/>
      <c r="F276" s="115"/>
      <c r="G276" s="115"/>
      <c r="H276" s="115"/>
      <c r="I276" s="94"/>
      <c r="J276" s="94"/>
      <c r="K276" s="94"/>
    </row>
    <row r="277" spans="2:11">
      <c r="B277" s="93"/>
      <c r="C277" s="93"/>
      <c r="D277" s="115"/>
      <c r="E277" s="115"/>
      <c r="F277" s="115"/>
      <c r="G277" s="115"/>
      <c r="H277" s="115"/>
      <c r="I277" s="94"/>
      <c r="J277" s="94"/>
      <c r="K277" s="94"/>
    </row>
    <row r="278" spans="2:11">
      <c r="B278" s="93"/>
      <c r="C278" s="93"/>
      <c r="D278" s="115"/>
      <c r="E278" s="115"/>
      <c r="F278" s="115"/>
      <c r="G278" s="115"/>
      <c r="H278" s="115"/>
      <c r="I278" s="94"/>
      <c r="J278" s="94"/>
      <c r="K278" s="94"/>
    </row>
    <row r="279" spans="2:11">
      <c r="B279" s="93"/>
      <c r="C279" s="93"/>
      <c r="D279" s="115"/>
      <c r="E279" s="115"/>
      <c r="F279" s="115"/>
      <c r="G279" s="115"/>
      <c r="H279" s="115"/>
      <c r="I279" s="94"/>
      <c r="J279" s="94"/>
      <c r="K279" s="94"/>
    </row>
    <row r="280" spans="2:11">
      <c r="B280" s="93"/>
      <c r="C280" s="93"/>
      <c r="D280" s="115"/>
      <c r="E280" s="115"/>
      <c r="F280" s="115"/>
      <c r="G280" s="115"/>
      <c r="H280" s="115"/>
      <c r="I280" s="94"/>
      <c r="J280" s="94"/>
      <c r="K280" s="94"/>
    </row>
    <row r="281" spans="2:11">
      <c r="B281" s="93"/>
      <c r="C281" s="93"/>
      <c r="D281" s="115"/>
      <c r="E281" s="115"/>
      <c r="F281" s="115"/>
      <c r="G281" s="115"/>
      <c r="H281" s="115"/>
      <c r="I281" s="94"/>
      <c r="J281" s="94"/>
      <c r="K281" s="94"/>
    </row>
    <row r="282" spans="2:11">
      <c r="B282" s="93"/>
      <c r="C282" s="93"/>
      <c r="D282" s="115"/>
      <c r="E282" s="115"/>
      <c r="F282" s="115"/>
      <c r="G282" s="115"/>
      <c r="H282" s="115"/>
      <c r="I282" s="94"/>
      <c r="J282" s="94"/>
      <c r="K282" s="94"/>
    </row>
    <row r="283" spans="2:11">
      <c r="B283" s="93"/>
      <c r="C283" s="93"/>
      <c r="D283" s="115"/>
      <c r="E283" s="115"/>
      <c r="F283" s="115"/>
      <c r="G283" s="115"/>
      <c r="H283" s="115"/>
      <c r="I283" s="94"/>
      <c r="J283" s="94"/>
      <c r="K283" s="94"/>
    </row>
    <row r="284" spans="2:11">
      <c r="B284" s="93"/>
      <c r="C284" s="93"/>
      <c r="D284" s="115"/>
      <c r="E284" s="115"/>
      <c r="F284" s="115"/>
      <c r="G284" s="115"/>
      <c r="H284" s="115"/>
      <c r="I284" s="94"/>
      <c r="J284" s="94"/>
      <c r="K284" s="94"/>
    </row>
    <row r="285" spans="2:11">
      <c r="B285" s="93"/>
      <c r="C285" s="93"/>
      <c r="D285" s="115"/>
      <c r="E285" s="115"/>
      <c r="F285" s="115"/>
      <c r="G285" s="115"/>
      <c r="H285" s="115"/>
      <c r="I285" s="94"/>
      <c r="J285" s="94"/>
      <c r="K285" s="94"/>
    </row>
    <row r="286" spans="2:11">
      <c r="B286" s="93"/>
      <c r="C286" s="93"/>
      <c r="D286" s="115"/>
      <c r="E286" s="115"/>
      <c r="F286" s="115"/>
      <c r="G286" s="115"/>
      <c r="H286" s="115"/>
      <c r="I286" s="94"/>
      <c r="J286" s="94"/>
      <c r="K286" s="94"/>
    </row>
    <row r="287" spans="2:11">
      <c r="B287" s="93"/>
      <c r="C287" s="93"/>
      <c r="D287" s="115"/>
      <c r="E287" s="115"/>
      <c r="F287" s="115"/>
      <c r="G287" s="115"/>
      <c r="H287" s="115"/>
      <c r="I287" s="94"/>
      <c r="J287" s="94"/>
      <c r="K287" s="94"/>
    </row>
    <row r="288" spans="2:11">
      <c r="B288" s="93"/>
      <c r="C288" s="93"/>
      <c r="D288" s="115"/>
      <c r="E288" s="115"/>
      <c r="F288" s="115"/>
      <c r="G288" s="115"/>
      <c r="H288" s="115"/>
      <c r="I288" s="94"/>
      <c r="J288" s="94"/>
      <c r="K288" s="94"/>
    </row>
    <row r="289" spans="2:11">
      <c r="B289" s="93"/>
      <c r="C289" s="93"/>
      <c r="D289" s="115"/>
      <c r="E289" s="115"/>
      <c r="F289" s="115"/>
      <c r="G289" s="115"/>
      <c r="H289" s="115"/>
      <c r="I289" s="94"/>
      <c r="J289" s="94"/>
      <c r="K289" s="94"/>
    </row>
    <row r="290" spans="2:11">
      <c r="B290" s="93"/>
      <c r="C290" s="93"/>
      <c r="D290" s="115"/>
      <c r="E290" s="115"/>
      <c r="F290" s="115"/>
      <c r="G290" s="115"/>
      <c r="H290" s="115"/>
      <c r="I290" s="94"/>
      <c r="J290" s="94"/>
      <c r="K290" s="94"/>
    </row>
    <row r="291" spans="2:11">
      <c r="B291" s="93"/>
      <c r="C291" s="93"/>
      <c r="D291" s="115"/>
      <c r="E291" s="115"/>
      <c r="F291" s="115"/>
      <c r="G291" s="115"/>
      <c r="H291" s="115"/>
      <c r="I291" s="94"/>
      <c r="J291" s="94"/>
      <c r="K291" s="94"/>
    </row>
    <row r="292" spans="2:11">
      <c r="B292" s="93"/>
      <c r="C292" s="93"/>
      <c r="D292" s="115"/>
      <c r="E292" s="115"/>
      <c r="F292" s="115"/>
      <c r="G292" s="115"/>
      <c r="H292" s="115"/>
      <c r="I292" s="94"/>
      <c r="J292" s="94"/>
      <c r="K292" s="94"/>
    </row>
    <row r="293" spans="2:11">
      <c r="B293" s="93"/>
      <c r="C293" s="93"/>
      <c r="D293" s="115"/>
      <c r="E293" s="115"/>
      <c r="F293" s="115"/>
      <c r="G293" s="115"/>
      <c r="H293" s="115"/>
      <c r="I293" s="94"/>
      <c r="J293" s="94"/>
      <c r="K293" s="94"/>
    </row>
    <row r="294" spans="2:11">
      <c r="B294" s="93"/>
      <c r="C294" s="93"/>
      <c r="D294" s="115"/>
      <c r="E294" s="115"/>
      <c r="F294" s="115"/>
      <c r="G294" s="115"/>
      <c r="H294" s="115"/>
      <c r="I294" s="94"/>
      <c r="J294" s="94"/>
      <c r="K294" s="94"/>
    </row>
    <row r="295" spans="2:11">
      <c r="B295" s="93"/>
      <c r="C295" s="93"/>
      <c r="D295" s="115"/>
      <c r="E295" s="115"/>
      <c r="F295" s="115"/>
      <c r="G295" s="115"/>
      <c r="H295" s="115"/>
      <c r="I295" s="94"/>
      <c r="J295" s="94"/>
      <c r="K295" s="94"/>
    </row>
    <row r="296" spans="2:11">
      <c r="B296" s="93"/>
      <c r="C296" s="93"/>
      <c r="D296" s="115"/>
      <c r="E296" s="115"/>
      <c r="F296" s="115"/>
      <c r="G296" s="115"/>
      <c r="H296" s="115"/>
      <c r="I296" s="94"/>
      <c r="J296" s="94"/>
      <c r="K296" s="94"/>
    </row>
    <row r="297" spans="2:11">
      <c r="B297" s="93"/>
      <c r="C297" s="93"/>
      <c r="D297" s="115"/>
      <c r="E297" s="115"/>
      <c r="F297" s="115"/>
      <c r="G297" s="115"/>
      <c r="H297" s="115"/>
      <c r="I297" s="94"/>
      <c r="J297" s="94"/>
      <c r="K297" s="94"/>
    </row>
    <row r="298" spans="2:11">
      <c r="B298" s="93"/>
      <c r="C298" s="93"/>
      <c r="D298" s="115"/>
      <c r="E298" s="115"/>
      <c r="F298" s="115"/>
      <c r="G298" s="115"/>
      <c r="H298" s="115"/>
      <c r="I298" s="94"/>
      <c r="J298" s="94"/>
      <c r="K298" s="94"/>
    </row>
    <row r="299" spans="2:11">
      <c r="B299" s="93"/>
      <c r="C299" s="93"/>
      <c r="D299" s="115"/>
      <c r="E299" s="115"/>
      <c r="F299" s="115"/>
      <c r="G299" s="115"/>
      <c r="H299" s="115"/>
      <c r="I299" s="94"/>
      <c r="J299" s="94"/>
      <c r="K299" s="94"/>
    </row>
    <row r="300" spans="2:11">
      <c r="B300" s="93"/>
      <c r="C300" s="93"/>
      <c r="D300" s="115"/>
      <c r="E300" s="115"/>
      <c r="F300" s="115"/>
      <c r="G300" s="115"/>
      <c r="H300" s="115"/>
      <c r="I300" s="94"/>
      <c r="J300" s="94"/>
      <c r="K300" s="94"/>
    </row>
    <row r="301" spans="2:11">
      <c r="B301" s="93"/>
      <c r="C301" s="93"/>
      <c r="D301" s="115"/>
      <c r="E301" s="115"/>
      <c r="F301" s="115"/>
      <c r="G301" s="115"/>
      <c r="H301" s="115"/>
      <c r="I301" s="94"/>
      <c r="J301" s="94"/>
      <c r="K301" s="94"/>
    </row>
    <row r="302" spans="2:11">
      <c r="B302" s="93"/>
      <c r="C302" s="93"/>
      <c r="D302" s="115"/>
      <c r="E302" s="115"/>
      <c r="F302" s="115"/>
      <c r="G302" s="115"/>
      <c r="H302" s="115"/>
      <c r="I302" s="94"/>
      <c r="J302" s="94"/>
      <c r="K302" s="94"/>
    </row>
    <row r="303" spans="2:11">
      <c r="B303" s="93"/>
      <c r="C303" s="93"/>
      <c r="D303" s="115"/>
      <c r="E303" s="115"/>
      <c r="F303" s="115"/>
      <c r="G303" s="115"/>
      <c r="H303" s="115"/>
      <c r="I303" s="94"/>
      <c r="J303" s="94"/>
      <c r="K303" s="94"/>
    </row>
    <row r="304" spans="2:11">
      <c r="B304" s="93"/>
      <c r="C304" s="93"/>
      <c r="D304" s="115"/>
      <c r="E304" s="115"/>
      <c r="F304" s="115"/>
      <c r="G304" s="115"/>
      <c r="H304" s="115"/>
      <c r="I304" s="94"/>
      <c r="J304" s="94"/>
      <c r="K304" s="94"/>
    </row>
    <row r="305" spans="2:11">
      <c r="B305" s="93"/>
      <c r="C305" s="93"/>
      <c r="D305" s="115"/>
      <c r="E305" s="115"/>
      <c r="F305" s="115"/>
      <c r="G305" s="115"/>
      <c r="H305" s="115"/>
      <c r="I305" s="94"/>
      <c r="J305" s="94"/>
      <c r="K305" s="94"/>
    </row>
    <row r="306" spans="2:11">
      <c r="B306" s="93"/>
      <c r="C306" s="93"/>
      <c r="D306" s="115"/>
      <c r="E306" s="115"/>
      <c r="F306" s="115"/>
      <c r="G306" s="115"/>
      <c r="H306" s="115"/>
      <c r="I306" s="94"/>
      <c r="J306" s="94"/>
      <c r="K306" s="94"/>
    </row>
    <row r="307" spans="2:11">
      <c r="B307" s="93"/>
      <c r="C307" s="93"/>
      <c r="D307" s="115"/>
      <c r="E307" s="115"/>
      <c r="F307" s="115"/>
      <c r="G307" s="115"/>
      <c r="H307" s="115"/>
      <c r="I307" s="94"/>
      <c r="J307" s="94"/>
      <c r="K307" s="94"/>
    </row>
    <row r="308" spans="2:11">
      <c r="B308" s="93"/>
      <c r="C308" s="93"/>
      <c r="D308" s="115"/>
      <c r="E308" s="115"/>
      <c r="F308" s="115"/>
      <c r="G308" s="115"/>
      <c r="H308" s="115"/>
      <c r="I308" s="94"/>
      <c r="J308" s="94"/>
      <c r="K308" s="94"/>
    </row>
    <row r="309" spans="2:11">
      <c r="B309" s="93"/>
      <c r="C309" s="93"/>
      <c r="D309" s="115"/>
      <c r="E309" s="115"/>
      <c r="F309" s="115"/>
      <c r="G309" s="115"/>
      <c r="H309" s="115"/>
      <c r="I309" s="94"/>
      <c r="J309" s="94"/>
      <c r="K309" s="94"/>
    </row>
    <row r="310" spans="2:11">
      <c r="B310" s="93"/>
      <c r="C310" s="93"/>
      <c r="D310" s="115"/>
      <c r="E310" s="115"/>
      <c r="F310" s="115"/>
      <c r="G310" s="115"/>
      <c r="H310" s="115"/>
      <c r="I310" s="94"/>
      <c r="J310" s="94"/>
      <c r="K310" s="94"/>
    </row>
    <row r="311" spans="2:11">
      <c r="B311" s="93"/>
      <c r="C311" s="93"/>
      <c r="D311" s="115"/>
      <c r="E311" s="115"/>
      <c r="F311" s="115"/>
      <c r="G311" s="115"/>
      <c r="H311" s="115"/>
      <c r="I311" s="94"/>
      <c r="J311" s="94"/>
      <c r="K311" s="94"/>
    </row>
    <row r="312" spans="2:11">
      <c r="B312" s="93"/>
      <c r="C312" s="93"/>
      <c r="D312" s="115"/>
      <c r="E312" s="115"/>
      <c r="F312" s="115"/>
      <c r="G312" s="115"/>
      <c r="H312" s="115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07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1.710937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126</v>
      </c>
      <c r="C1" s="46" t="s" vm="1">
        <v>205</v>
      </c>
    </row>
    <row r="2" spans="2:15">
      <c r="B2" s="46" t="s">
        <v>125</v>
      </c>
      <c r="C2" s="46" t="s">
        <v>206</v>
      </c>
    </row>
    <row r="3" spans="2:15">
      <c r="B3" s="46" t="s">
        <v>127</v>
      </c>
      <c r="C3" s="46" t="s">
        <v>207</v>
      </c>
    </row>
    <row r="4" spans="2:15">
      <c r="B4" s="46" t="s">
        <v>128</v>
      </c>
      <c r="C4" s="46">
        <v>2146</v>
      </c>
    </row>
    <row r="6" spans="2:15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63">
      <c r="B7" s="47" t="s">
        <v>97</v>
      </c>
      <c r="C7" s="49" t="s">
        <v>36</v>
      </c>
      <c r="D7" s="49" t="s">
        <v>14</v>
      </c>
      <c r="E7" s="49" t="s">
        <v>15</v>
      </c>
      <c r="F7" s="49" t="s">
        <v>46</v>
      </c>
      <c r="G7" s="49" t="s">
        <v>84</v>
      </c>
      <c r="H7" s="49" t="s">
        <v>43</v>
      </c>
      <c r="I7" s="49" t="s">
        <v>92</v>
      </c>
      <c r="J7" s="49" t="s">
        <v>129</v>
      </c>
      <c r="K7" s="51" t="s">
        <v>130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4" t="s">
        <v>1726</v>
      </c>
      <c r="C10" s="87"/>
      <c r="D10" s="87"/>
      <c r="E10" s="87"/>
      <c r="F10" s="87"/>
      <c r="G10" s="87"/>
      <c r="H10" s="87"/>
      <c r="I10" s="107">
        <f>I11</f>
        <v>-13.015959544995001</v>
      </c>
      <c r="J10" s="108">
        <f>IFERROR(I10/$I$10,0)</f>
        <v>1</v>
      </c>
      <c r="K10" s="108">
        <f>I10/'סכום נכסי הקרן'!$C$42</f>
        <v>-7.7162353349602837E-5</v>
      </c>
      <c r="O10" s="1"/>
    </row>
    <row r="11" spans="2:15" ht="21" customHeight="1">
      <c r="B11" s="120" t="s">
        <v>177</v>
      </c>
      <c r="C11" s="120"/>
      <c r="D11" s="120"/>
      <c r="E11" s="120"/>
      <c r="F11" s="120"/>
      <c r="G11" s="120"/>
      <c r="H11" s="121"/>
      <c r="I11" s="98">
        <f>I12</f>
        <v>-13.015959544995001</v>
      </c>
      <c r="J11" s="108">
        <f t="shared" ref="J11:J12" si="0">IFERROR(I11/$I$10,0)</f>
        <v>1</v>
      </c>
      <c r="K11" s="108">
        <f>I11/'סכום נכסי הקרן'!$C$42</f>
        <v>-7.7162353349602837E-5</v>
      </c>
    </row>
    <row r="12" spans="2:15">
      <c r="B12" s="122" t="s">
        <v>679</v>
      </c>
      <c r="C12" s="122" t="s">
        <v>680</v>
      </c>
      <c r="D12" s="122" t="s">
        <v>1069</v>
      </c>
      <c r="E12" s="122"/>
      <c r="F12" s="123">
        <v>0</v>
      </c>
      <c r="G12" s="122" t="s">
        <v>113</v>
      </c>
      <c r="H12" s="123">
        <v>0</v>
      </c>
      <c r="I12" s="98">
        <v>-13.015959544995001</v>
      </c>
      <c r="J12" s="108">
        <f t="shared" si="0"/>
        <v>1</v>
      </c>
      <c r="K12" s="108">
        <f>I12/'סכום נכסי הקרן'!$C$42</f>
        <v>-7.7162353349602837E-5</v>
      </c>
    </row>
    <row r="13" spans="2:15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94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93"/>
      <c r="C104" s="94"/>
      <c r="D104" s="115"/>
      <c r="E104" s="115"/>
      <c r="F104" s="115"/>
      <c r="G104" s="115"/>
      <c r="H104" s="115"/>
      <c r="I104" s="94"/>
      <c r="J104" s="94"/>
      <c r="K104" s="94"/>
    </row>
    <row r="105" spans="2:11">
      <c r="B105" s="93"/>
      <c r="C105" s="94"/>
      <c r="D105" s="115"/>
      <c r="E105" s="115"/>
      <c r="F105" s="115"/>
      <c r="G105" s="115"/>
      <c r="H105" s="115"/>
      <c r="I105" s="94"/>
      <c r="J105" s="94"/>
      <c r="K105" s="94"/>
    </row>
    <row r="106" spans="2:11">
      <c r="B106" s="93"/>
      <c r="C106" s="94"/>
      <c r="D106" s="115"/>
      <c r="E106" s="115"/>
      <c r="F106" s="115"/>
      <c r="G106" s="115"/>
      <c r="H106" s="115"/>
      <c r="I106" s="94"/>
      <c r="J106" s="94"/>
      <c r="K106" s="94"/>
    </row>
    <row r="107" spans="2:11">
      <c r="B107" s="93"/>
      <c r="C107" s="94"/>
      <c r="D107" s="115"/>
      <c r="E107" s="115"/>
      <c r="F107" s="115"/>
      <c r="G107" s="115"/>
      <c r="H107" s="115"/>
      <c r="I107" s="94"/>
      <c r="J107" s="94"/>
      <c r="K107" s="94"/>
    </row>
    <row r="108" spans="2:11">
      <c r="B108" s="93"/>
      <c r="C108" s="94"/>
      <c r="D108" s="115"/>
      <c r="E108" s="115"/>
      <c r="F108" s="115"/>
      <c r="G108" s="115"/>
      <c r="H108" s="115"/>
      <c r="I108" s="94"/>
      <c r="J108" s="94"/>
      <c r="K108" s="94"/>
    </row>
    <row r="109" spans="2:11">
      <c r="B109" s="93"/>
      <c r="C109" s="94"/>
      <c r="D109" s="115"/>
      <c r="E109" s="115"/>
      <c r="F109" s="115"/>
      <c r="G109" s="115"/>
      <c r="H109" s="115"/>
      <c r="I109" s="94"/>
      <c r="J109" s="94"/>
      <c r="K109" s="94"/>
    </row>
    <row r="110" spans="2:11">
      <c r="B110" s="93"/>
      <c r="C110" s="94"/>
      <c r="D110" s="115"/>
      <c r="E110" s="115"/>
      <c r="F110" s="115"/>
      <c r="G110" s="115"/>
      <c r="H110" s="115"/>
      <c r="I110" s="94"/>
      <c r="J110" s="94"/>
      <c r="K110" s="94"/>
    </row>
    <row r="111" spans="2:11">
      <c r="B111" s="93"/>
      <c r="C111" s="94"/>
      <c r="D111" s="115"/>
      <c r="E111" s="115"/>
      <c r="F111" s="115"/>
      <c r="G111" s="115"/>
      <c r="H111" s="115"/>
      <c r="I111" s="94"/>
      <c r="J111" s="94"/>
      <c r="K111" s="94"/>
    </row>
    <row r="112" spans="2:11">
      <c r="B112" s="93"/>
      <c r="C112" s="94"/>
      <c r="D112" s="115"/>
      <c r="E112" s="115"/>
      <c r="F112" s="115"/>
      <c r="G112" s="115"/>
      <c r="H112" s="115"/>
      <c r="I112" s="94"/>
      <c r="J112" s="94"/>
      <c r="K112" s="94"/>
    </row>
    <row r="113" spans="2:11">
      <c r="B113" s="93"/>
      <c r="C113" s="94"/>
      <c r="D113" s="115"/>
      <c r="E113" s="115"/>
      <c r="F113" s="115"/>
      <c r="G113" s="115"/>
      <c r="H113" s="115"/>
      <c r="I113" s="94"/>
      <c r="J113" s="94"/>
      <c r="K113" s="94"/>
    </row>
    <row r="114" spans="2:11">
      <c r="B114" s="93"/>
      <c r="C114" s="94"/>
      <c r="D114" s="115"/>
      <c r="E114" s="115"/>
      <c r="F114" s="115"/>
      <c r="G114" s="115"/>
      <c r="H114" s="115"/>
      <c r="I114" s="94"/>
      <c r="J114" s="94"/>
      <c r="K114" s="94"/>
    </row>
    <row r="115" spans="2:11">
      <c r="B115" s="93"/>
      <c r="C115" s="94"/>
      <c r="D115" s="115"/>
      <c r="E115" s="115"/>
      <c r="F115" s="115"/>
      <c r="G115" s="115"/>
      <c r="H115" s="115"/>
      <c r="I115" s="94"/>
      <c r="J115" s="94"/>
      <c r="K115" s="94"/>
    </row>
    <row r="116" spans="2:11">
      <c r="B116" s="93"/>
      <c r="C116" s="94"/>
      <c r="D116" s="115"/>
      <c r="E116" s="115"/>
      <c r="F116" s="115"/>
      <c r="G116" s="115"/>
      <c r="H116" s="115"/>
      <c r="I116" s="94"/>
      <c r="J116" s="94"/>
      <c r="K116" s="94"/>
    </row>
    <row r="117" spans="2:11">
      <c r="B117" s="93"/>
      <c r="C117" s="94"/>
      <c r="D117" s="115"/>
      <c r="E117" s="115"/>
      <c r="F117" s="115"/>
      <c r="G117" s="115"/>
      <c r="H117" s="115"/>
      <c r="I117" s="94"/>
      <c r="J117" s="94"/>
      <c r="K117" s="94"/>
    </row>
    <row r="118" spans="2:11">
      <c r="B118" s="93"/>
      <c r="C118" s="94"/>
      <c r="D118" s="115"/>
      <c r="E118" s="115"/>
      <c r="F118" s="115"/>
      <c r="G118" s="115"/>
      <c r="H118" s="115"/>
      <c r="I118" s="94"/>
      <c r="J118" s="94"/>
      <c r="K118" s="94"/>
    </row>
    <row r="119" spans="2:11">
      <c r="B119" s="93"/>
      <c r="C119" s="94"/>
      <c r="D119" s="115"/>
      <c r="E119" s="115"/>
      <c r="F119" s="115"/>
      <c r="G119" s="115"/>
      <c r="H119" s="115"/>
      <c r="I119" s="94"/>
      <c r="J119" s="94"/>
      <c r="K119" s="94"/>
    </row>
    <row r="120" spans="2:11">
      <c r="B120" s="93"/>
      <c r="C120" s="94"/>
      <c r="D120" s="115"/>
      <c r="E120" s="115"/>
      <c r="F120" s="115"/>
      <c r="G120" s="115"/>
      <c r="H120" s="115"/>
      <c r="I120" s="94"/>
      <c r="J120" s="94"/>
      <c r="K120" s="94"/>
    </row>
    <row r="121" spans="2:11">
      <c r="B121" s="93"/>
      <c r="C121" s="94"/>
      <c r="D121" s="115"/>
      <c r="E121" s="115"/>
      <c r="F121" s="115"/>
      <c r="G121" s="115"/>
      <c r="H121" s="115"/>
      <c r="I121" s="94"/>
      <c r="J121" s="94"/>
      <c r="K121" s="94"/>
    </row>
    <row r="122" spans="2:11">
      <c r="B122" s="93"/>
      <c r="C122" s="94"/>
      <c r="D122" s="115"/>
      <c r="E122" s="115"/>
      <c r="F122" s="115"/>
      <c r="G122" s="115"/>
      <c r="H122" s="115"/>
      <c r="I122" s="94"/>
      <c r="J122" s="94"/>
      <c r="K122" s="94"/>
    </row>
    <row r="123" spans="2:11">
      <c r="B123" s="93"/>
      <c r="C123" s="94"/>
      <c r="D123" s="115"/>
      <c r="E123" s="115"/>
      <c r="F123" s="115"/>
      <c r="G123" s="115"/>
      <c r="H123" s="115"/>
      <c r="I123" s="94"/>
      <c r="J123" s="94"/>
      <c r="K123" s="94"/>
    </row>
    <row r="124" spans="2:11">
      <c r="B124" s="93"/>
      <c r="C124" s="94"/>
      <c r="D124" s="115"/>
      <c r="E124" s="115"/>
      <c r="F124" s="115"/>
      <c r="G124" s="115"/>
      <c r="H124" s="115"/>
      <c r="I124" s="94"/>
      <c r="J124" s="94"/>
      <c r="K124" s="94"/>
    </row>
    <row r="125" spans="2:11">
      <c r="B125" s="93"/>
      <c r="C125" s="94"/>
      <c r="D125" s="115"/>
      <c r="E125" s="115"/>
      <c r="F125" s="115"/>
      <c r="G125" s="115"/>
      <c r="H125" s="115"/>
      <c r="I125" s="94"/>
      <c r="J125" s="94"/>
      <c r="K125" s="94"/>
    </row>
    <row r="126" spans="2:11">
      <c r="B126" s="93"/>
      <c r="C126" s="94"/>
      <c r="D126" s="115"/>
      <c r="E126" s="115"/>
      <c r="F126" s="115"/>
      <c r="G126" s="115"/>
      <c r="H126" s="115"/>
      <c r="I126" s="94"/>
      <c r="J126" s="94"/>
      <c r="K126" s="94"/>
    </row>
    <row r="127" spans="2:11">
      <c r="B127" s="93"/>
      <c r="C127" s="94"/>
      <c r="D127" s="115"/>
      <c r="E127" s="115"/>
      <c r="F127" s="115"/>
      <c r="G127" s="115"/>
      <c r="H127" s="115"/>
      <c r="I127" s="94"/>
      <c r="J127" s="94"/>
      <c r="K127" s="94"/>
    </row>
    <row r="128" spans="2:11">
      <c r="B128" s="93"/>
      <c r="C128" s="94"/>
      <c r="D128" s="115"/>
      <c r="E128" s="115"/>
      <c r="F128" s="115"/>
      <c r="G128" s="115"/>
      <c r="H128" s="115"/>
      <c r="I128" s="94"/>
      <c r="J128" s="94"/>
      <c r="K128" s="94"/>
    </row>
    <row r="129" spans="2:11">
      <c r="B129" s="93"/>
      <c r="C129" s="94"/>
      <c r="D129" s="115"/>
      <c r="E129" s="115"/>
      <c r="F129" s="115"/>
      <c r="G129" s="115"/>
      <c r="H129" s="115"/>
      <c r="I129" s="94"/>
      <c r="J129" s="94"/>
      <c r="K129" s="94"/>
    </row>
    <row r="130" spans="2:11">
      <c r="B130" s="93"/>
      <c r="C130" s="94"/>
      <c r="D130" s="115"/>
      <c r="E130" s="115"/>
      <c r="F130" s="115"/>
      <c r="G130" s="115"/>
      <c r="H130" s="115"/>
      <c r="I130" s="94"/>
      <c r="J130" s="94"/>
      <c r="K130" s="94"/>
    </row>
    <row r="131" spans="2:11">
      <c r="B131" s="93"/>
      <c r="C131" s="94"/>
      <c r="D131" s="115"/>
      <c r="E131" s="115"/>
      <c r="F131" s="115"/>
      <c r="G131" s="115"/>
      <c r="H131" s="115"/>
      <c r="I131" s="94"/>
      <c r="J131" s="94"/>
      <c r="K131" s="94"/>
    </row>
    <row r="132" spans="2:11">
      <c r="B132" s="93"/>
      <c r="C132" s="94"/>
      <c r="D132" s="115"/>
      <c r="E132" s="115"/>
      <c r="F132" s="115"/>
      <c r="G132" s="115"/>
      <c r="H132" s="115"/>
      <c r="I132" s="94"/>
      <c r="J132" s="94"/>
      <c r="K132" s="94"/>
    </row>
    <row r="133" spans="2:11">
      <c r="B133" s="93"/>
      <c r="C133" s="94"/>
      <c r="D133" s="115"/>
      <c r="E133" s="115"/>
      <c r="F133" s="115"/>
      <c r="G133" s="115"/>
      <c r="H133" s="115"/>
      <c r="I133" s="94"/>
      <c r="J133" s="94"/>
      <c r="K133" s="94"/>
    </row>
    <row r="134" spans="2:11">
      <c r="B134" s="93"/>
      <c r="C134" s="94"/>
      <c r="D134" s="115"/>
      <c r="E134" s="115"/>
      <c r="F134" s="115"/>
      <c r="G134" s="115"/>
      <c r="H134" s="115"/>
      <c r="I134" s="94"/>
      <c r="J134" s="94"/>
      <c r="K134" s="94"/>
    </row>
    <row r="135" spans="2:11">
      <c r="B135" s="93"/>
      <c r="C135" s="94"/>
      <c r="D135" s="115"/>
      <c r="E135" s="115"/>
      <c r="F135" s="115"/>
      <c r="G135" s="115"/>
      <c r="H135" s="115"/>
      <c r="I135" s="94"/>
      <c r="J135" s="94"/>
      <c r="K135" s="94"/>
    </row>
    <row r="136" spans="2:11">
      <c r="B136" s="93"/>
      <c r="C136" s="94"/>
      <c r="D136" s="115"/>
      <c r="E136" s="115"/>
      <c r="F136" s="115"/>
      <c r="G136" s="115"/>
      <c r="H136" s="115"/>
      <c r="I136" s="94"/>
      <c r="J136" s="94"/>
      <c r="K136" s="94"/>
    </row>
    <row r="137" spans="2:11">
      <c r="B137" s="93"/>
      <c r="C137" s="94"/>
      <c r="D137" s="115"/>
      <c r="E137" s="115"/>
      <c r="F137" s="115"/>
      <c r="G137" s="115"/>
      <c r="H137" s="115"/>
      <c r="I137" s="94"/>
      <c r="J137" s="94"/>
      <c r="K137" s="94"/>
    </row>
    <row r="138" spans="2:11">
      <c r="B138" s="93"/>
      <c r="C138" s="94"/>
      <c r="D138" s="115"/>
      <c r="E138" s="115"/>
      <c r="F138" s="115"/>
      <c r="G138" s="115"/>
      <c r="H138" s="115"/>
      <c r="I138" s="94"/>
      <c r="J138" s="94"/>
      <c r="K138" s="94"/>
    </row>
    <row r="139" spans="2:11">
      <c r="B139" s="93"/>
      <c r="C139" s="94"/>
      <c r="D139" s="115"/>
      <c r="E139" s="115"/>
      <c r="F139" s="115"/>
      <c r="G139" s="115"/>
      <c r="H139" s="115"/>
      <c r="I139" s="94"/>
      <c r="J139" s="94"/>
      <c r="K139" s="94"/>
    </row>
    <row r="140" spans="2:11">
      <c r="B140" s="93"/>
      <c r="C140" s="94"/>
      <c r="D140" s="115"/>
      <c r="E140" s="115"/>
      <c r="F140" s="115"/>
      <c r="G140" s="115"/>
      <c r="H140" s="115"/>
      <c r="I140" s="94"/>
      <c r="J140" s="94"/>
      <c r="K140" s="94"/>
    </row>
    <row r="141" spans="2:11">
      <c r="B141" s="93"/>
      <c r="C141" s="94"/>
      <c r="D141" s="115"/>
      <c r="E141" s="115"/>
      <c r="F141" s="115"/>
      <c r="G141" s="115"/>
      <c r="H141" s="115"/>
      <c r="I141" s="94"/>
      <c r="J141" s="94"/>
      <c r="K141" s="94"/>
    </row>
    <row r="142" spans="2:11">
      <c r="B142" s="93"/>
      <c r="C142" s="94"/>
      <c r="D142" s="115"/>
      <c r="E142" s="115"/>
      <c r="F142" s="115"/>
      <c r="G142" s="115"/>
      <c r="H142" s="115"/>
      <c r="I142" s="94"/>
      <c r="J142" s="94"/>
      <c r="K142" s="94"/>
    </row>
    <row r="143" spans="2:11">
      <c r="B143" s="93"/>
      <c r="C143" s="94"/>
      <c r="D143" s="115"/>
      <c r="E143" s="115"/>
      <c r="F143" s="115"/>
      <c r="G143" s="115"/>
      <c r="H143" s="115"/>
      <c r="I143" s="94"/>
      <c r="J143" s="94"/>
      <c r="K143" s="94"/>
    </row>
    <row r="144" spans="2:11">
      <c r="B144" s="93"/>
      <c r="C144" s="94"/>
      <c r="D144" s="115"/>
      <c r="E144" s="115"/>
      <c r="F144" s="115"/>
      <c r="G144" s="115"/>
      <c r="H144" s="115"/>
      <c r="I144" s="94"/>
      <c r="J144" s="94"/>
      <c r="K144" s="94"/>
    </row>
    <row r="145" spans="2:11">
      <c r="B145" s="93"/>
      <c r="C145" s="94"/>
      <c r="D145" s="115"/>
      <c r="E145" s="115"/>
      <c r="F145" s="115"/>
      <c r="G145" s="115"/>
      <c r="H145" s="115"/>
      <c r="I145" s="94"/>
      <c r="J145" s="94"/>
      <c r="K145" s="94"/>
    </row>
    <row r="146" spans="2:11">
      <c r="B146" s="93"/>
      <c r="C146" s="94"/>
      <c r="D146" s="115"/>
      <c r="E146" s="115"/>
      <c r="F146" s="115"/>
      <c r="G146" s="115"/>
      <c r="H146" s="115"/>
      <c r="I146" s="94"/>
      <c r="J146" s="94"/>
      <c r="K146" s="94"/>
    </row>
    <row r="147" spans="2:11">
      <c r="B147" s="93"/>
      <c r="C147" s="94"/>
      <c r="D147" s="115"/>
      <c r="E147" s="115"/>
      <c r="F147" s="115"/>
      <c r="G147" s="115"/>
      <c r="H147" s="115"/>
      <c r="I147" s="94"/>
      <c r="J147" s="94"/>
      <c r="K147" s="94"/>
    </row>
    <row r="148" spans="2:11">
      <c r="B148" s="93"/>
      <c r="C148" s="94"/>
      <c r="D148" s="115"/>
      <c r="E148" s="115"/>
      <c r="F148" s="115"/>
      <c r="G148" s="115"/>
      <c r="H148" s="115"/>
      <c r="I148" s="94"/>
      <c r="J148" s="94"/>
      <c r="K148" s="94"/>
    </row>
    <row r="149" spans="2:11">
      <c r="B149" s="93"/>
      <c r="C149" s="94"/>
      <c r="D149" s="115"/>
      <c r="E149" s="115"/>
      <c r="F149" s="115"/>
      <c r="G149" s="115"/>
      <c r="H149" s="115"/>
      <c r="I149" s="94"/>
      <c r="J149" s="94"/>
      <c r="K149" s="94"/>
    </row>
    <row r="150" spans="2:11">
      <c r="B150" s="93"/>
      <c r="C150" s="94"/>
      <c r="D150" s="115"/>
      <c r="E150" s="115"/>
      <c r="F150" s="115"/>
      <c r="G150" s="115"/>
      <c r="H150" s="115"/>
      <c r="I150" s="94"/>
      <c r="J150" s="94"/>
      <c r="K150" s="94"/>
    </row>
    <row r="151" spans="2:11">
      <c r="B151" s="93"/>
      <c r="C151" s="94"/>
      <c r="D151" s="115"/>
      <c r="E151" s="115"/>
      <c r="F151" s="115"/>
      <c r="G151" s="115"/>
      <c r="H151" s="115"/>
      <c r="I151" s="94"/>
      <c r="J151" s="94"/>
      <c r="K151" s="94"/>
    </row>
    <row r="152" spans="2:11">
      <c r="B152" s="93"/>
      <c r="C152" s="94"/>
      <c r="D152" s="115"/>
      <c r="E152" s="115"/>
      <c r="F152" s="115"/>
      <c r="G152" s="115"/>
      <c r="H152" s="115"/>
      <c r="I152" s="94"/>
      <c r="J152" s="94"/>
      <c r="K152" s="94"/>
    </row>
    <row r="153" spans="2:11">
      <c r="B153" s="93"/>
      <c r="C153" s="94"/>
      <c r="D153" s="115"/>
      <c r="E153" s="115"/>
      <c r="F153" s="115"/>
      <c r="G153" s="115"/>
      <c r="H153" s="115"/>
      <c r="I153" s="94"/>
      <c r="J153" s="94"/>
      <c r="K153" s="94"/>
    </row>
    <row r="154" spans="2:11">
      <c r="B154" s="93"/>
      <c r="C154" s="94"/>
      <c r="D154" s="115"/>
      <c r="E154" s="115"/>
      <c r="F154" s="115"/>
      <c r="G154" s="115"/>
      <c r="H154" s="115"/>
      <c r="I154" s="94"/>
      <c r="J154" s="94"/>
      <c r="K154" s="94"/>
    </row>
    <row r="155" spans="2:11">
      <c r="B155" s="93"/>
      <c r="C155" s="94"/>
      <c r="D155" s="115"/>
      <c r="E155" s="115"/>
      <c r="F155" s="115"/>
      <c r="G155" s="115"/>
      <c r="H155" s="115"/>
      <c r="I155" s="94"/>
      <c r="J155" s="94"/>
      <c r="K155" s="94"/>
    </row>
    <row r="156" spans="2:11">
      <c r="B156" s="93"/>
      <c r="C156" s="94"/>
      <c r="D156" s="115"/>
      <c r="E156" s="115"/>
      <c r="F156" s="115"/>
      <c r="G156" s="115"/>
      <c r="H156" s="115"/>
      <c r="I156" s="94"/>
      <c r="J156" s="94"/>
      <c r="K156" s="94"/>
    </row>
    <row r="157" spans="2:11">
      <c r="B157" s="93"/>
      <c r="C157" s="94"/>
      <c r="D157" s="115"/>
      <c r="E157" s="115"/>
      <c r="F157" s="115"/>
      <c r="G157" s="115"/>
      <c r="H157" s="115"/>
      <c r="I157" s="94"/>
      <c r="J157" s="94"/>
      <c r="K157" s="94"/>
    </row>
    <row r="158" spans="2:11">
      <c r="B158" s="93"/>
      <c r="C158" s="94"/>
      <c r="D158" s="115"/>
      <c r="E158" s="115"/>
      <c r="F158" s="115"/>
      <c r="G158" s="115"/>
      <c r="H158" s="115"/>
      <c r="I158" s="94"/>
      <c r="J158" s="94"/>
      <c r="K158" s="94"/>
    </row>
    <row r="159" spans="2:11">
      <c r="B159" s="93"/>
      <c r="C159" s="94"/>
      <c r="D159" s="115"/>
      <c r="E159" s="115"/>
      <c r="F159" s="115"/>
      <c r="G159" s="115"/>
      <c r="H159" s="115"/>
      <c r="I159" s="94"/>
      <c r="J159" s="94"/>
      <c r="K159" s="94"/>
    </row>
    <row r="160" spans="2:11">
      <c r="B160" s="93"/>
      <c r="C160" s="94"/>
      <c r="D160" s="115"/>
      <c r="E160" s="115"/>
      <c r="F160" s="115"/>
      <c r="G160" s="115"/>
      <c r="H160" s="115"/>
      <c r="I160" s="94"/>
      <c r="J160" s="94"/>
      <c r="K160" s="94"/>
    </row>
    <row r="161" spans="2:11">
      <c r="B161" s="93"/>
      <c r="C161" s="94"/>
      <c r="D161" s="115"/>
      <c r="E161" s="115"/>
      <c r="F161" s="115"/>
      <c r="G161" s="115"/>
      <c r="H161" s="115"/>
      <c r="I161" s="94"/>
      <c r="J161" s="94"/>
      <c r="K161" s="94"/>
    </row>
    <row r="162" spans="2:11">
      <c r="B162" s="93"/>
      <c r="C162" s="94"/>
      <c r="D162" s="115"/>
      <c r="E162" s="115"/>
      <c r="F162" s="115"/>
      <c r="G162" s="115"/>
      <c r="H162" s="115"/>
      <c r="I162" s="94"/>
      <c r="J162" s="94"/>
      <c r="K162" s="94"/>
    </row>
    <row r="163" spans="2:11">
      <c r="B163" s="93"/>
      <c r="C163" s="94"/>
      <c r="D163" s="115"/>
      <c r="E163" s="115"/>
      <c r="F163" s="115"/>
      <c r="G163" s="115"/>
      <c r="H163" s="115"/>
      <c r="I163" s="94"/>
      <c r="J163" s="94"/>
      <c r="K163" s="94"/>
    </row>
    <row r="164" spans="2:11">
      <c r="B164" s="93"/>
      <c r="C164" s="94"/>
      <c r="D164" s="115"/>
      <c r="E164" s="115"/>
      <c r="F164" s="115"/>
      <c r="G164" s="115"/>
      <c r="H164" s="115"/>
      <c r="I164" s="94"/>
      <c r="J164" s="94"/>
      <c r="K164" s="94"/>
    </row>
    <row r="165" spans="2:11">
      <c r="B165" s="93"/>
      <c r="C165" s="94"/>
      <c r="D165" s="115"/>
      <c r="E165" s="115"/>
      <c r="F165" s="115"/>
      <c r="G165" s="115"/>
      <c r="H165" s="115"/>
      <c r="I165" s="94"/>
      <c r="J165" s="94"/>
      <c r="K165" s="94"/>
    </row>
    <row r="166" spans="2:11">
      <c r="B166" s="93"/>
      <c r="C166" s="94"/>
      <c r="D166" s="115"/>
      <c r="E166" s="115"/>
      <c r="F166" s="115"/>
      <c r="G166" s="115"/>
      <c r="H166" s="115"/>
      <c r="I166" s="94"/>
      <c r="J166" s="94"/>
      <c r="K166" s="94"/>
    </row>
    <row r="167" spans="2:11">
      <c r="B167" s="93"/>
      <c r="C167" s="94"/>
      <c r="D167" s="115"/>
      <c r="E167" s="115"/>
      <c r="F167" s="115"/>
      <c r="G167" s="115"/>
      <c r="H167" s="115"/>
      <c r="I167" s="94"/>
      <c r="J167" s="94"/>
      <c r="K167" s="94"/>
    </row>
    <row r="168" spans="2:11">
      <c r="B168" s="93"/>
      <c r="C168" s="94"/>
      <c r="D168" s="115"/>
      <c r="E168" s="115"/>
      <c r="F168" s="115"/>
      <c r="G168" s="115"/>
      <c r="H168" s="115"/>
      <c r="I168" s="94"/>
      <c r="J168" s="94"/>
      <c r="K168" s="94"/>
    </row>
    <row r="169" spans="2:11">
      <c r="B169" s="93"/>
      <c r="C169" s="94"/>
      <c r="D169" s="115"/>
      <c r="E169" s="115"/>
      <c r="F169" s="115"/>
      <c r="G169" s="115"/>
      <c r="H169" s="115"/>
      <c r="I169" s="94"/>
      <c r="J169" s="94"/>
      <c r="K169" s="94"/>
    </row>
    <row r="170" spans="2:11">
      <c r="B170" s="93"/>
      <c r="C170" s="94"/>
      <c r="D170" s="115"/>
      <c r="E170" s="115"/>
      <c r="F170" s="115"/>
      <c r="G170" s="115"/>
      <c r="H170" s="115"/>
      <c r="I170" s="94"/>
      <c r="J170" s="94"/>
      <c r="K170" s="94"/>
    </row>
    <row r="171" spans="2:11">
      <c r="B171" s="93"/>
      <c r="C171" s="94"/>
      <c r="D171" s="115"/>
      <c r="E171" s="115"/>
      <c r="F171" s="115"/>
      <c r="G171" s="115"/>
      <c r="H171" s="115"/>
      <c r="I171" s="94"/>
      <c r="J171" s="94"/>
      <c r="K171" s="94"/>
    </row>
    <row r="172" spans="2:11">
      <c r="B172" s="93"/>
      <c r="C172" s="94"/>
      <c r="D172" s="115"/>
      <c r="E172" s="115"/>
      <c r="F172" s="115"/>
      <c r="G172" s="115"/>
      <c r="H172" s="115"/>
      <c r="I172" s="94"/>
      <c r="J172" s="94"/>
      <c r="K172" s="94"/>
    </row>
    <row r="173" spans="2:11">
      <c r="B173" s="93"/>
      <c r="C173" s="94"/>
      <c r="D173" s="115"/>
      <c r="E173" s="115"/>
      <c r="F173" s="115"/>
      <c r="G173" s="115"/>
      <c r="H173" s="115"/>
      <c r="I173" s="94"/>
      <c r="J173" s="94"/>
      <c r="K173" s="94"/>
    </row>
    <row r="174" spans="2:11">
      <c r="B174" s="93"/>
      <c r="C174" s="94"/>
      <c r="D174" s="115"/>
      <c r="E174" s="115"/>
      <c r="F174" s="115"/>
      <c r="G174" s="115"/>
      <c r="H174" s="115"/>
      <c r="I174" s="94"/>
      <c r="J174" s="94"/>
      <c r="K174" s="94"/>
    </row>
    <row r="175" spans="2:11">
      <c r="B175" s="93"/>
      <c r="C175" s="94"/>
      <c r="D175" s="115"/>
      <c r="E175" s="115"/>
      <c r="F175" s="115"/>
      <c r="G175" s="115"/>
      <c r="H175" s="115"/>
      <c r="I175" s="94"/>
      <c r="J175" s="94"/>
      <c r="K175" s="94"/>
    </row>
    <row r="176" spans="2:11">
      <c r="B176" s="93"/>
      <c r="C176" s="94"/>
      <c r="D176" s="115"/>
      <c r="E176" s="115"/>
      <c r="F176" s="115"/>
      <c r="G176" s="115"/>
      <c r="H176" s="115"/>
      <c r="I176" s="94"/>
      <c r="J176" s="94"/>
      <c r="K176" s="94"/>
    </row>
    <row r="177" spans="2:11">
      <c r="B177" s="93"/>
      <c r="C177" s="94"/>
      <c r="D177" s="115"/>
      <c r="E177" s="115"/>
      <c r="F177" s="115"/>
      <c r="G177" s="115"/>
      <c r="H177" s="115"/>
      <c r="I177" s="94"/>
      <c r="J177" s="94"/>
      <c r="K177" s="94"/>
    </row>
    <row r="178" spans="2:11">
      <c r="B178" s="93"/>
      <c r="C178" s="94"/>
      <c r="D178" s="115"/>
      <c r="E178" s="115"/>
      <c r="F178" s="115"/>
      <c r="G178" s="115"/>
      <c r="H178" s="115"/>
      <c r="I178" s="94"/>
      <c r="J178" s="94"/>
      <c r="K178" s="94"/>
    </row>
    <row r="179" spans="2:11">
      <c r="B179" s="93"/>
      <c r="C179" s="94"/>
      <c r="D179" s="115"/>
      <c r="E179" s="115"/>
      <c r="F179" s="115"/>
      <c r="G179" s="115"/>
      <c r="H179" s="115"/>
      <c r="I179" s="94"/>
      <c r="J179" s="94"/>
      <c r="K179" s="94"/>
    </row>
    <row r="180" spans="2:11">
      <c r="B180" s="93"/>
      <c r="C180" s="94"/>
      <c r="D180" s="115"/>
      <c r="E180" s="115"/>
      <c r="F180" s="115"/>
      <c r="G180" s="115"/>
      <c r="H180" s="115"/>
      <c r="I180" s="94"/>
      <c r="J180" s="94"/>
      <c r="K180" s="94"/>
    </row>
    <row r="181" spans="2:11">
      <c r="B181" s="93"/>
      <c r="C181" s="94"/>
      <c r="D181" s="115"/>
      <c r="E181" s="115"/>
      <c r="F181" s="115"/>
      <c r="G181" s="115"/>
      <c r="H181" s="115"/>
      <c r="I181" s="94"/>
      <c r="J181" s="94"/>
      <c r="K181" s="94"/>
    </row>
    <row r="182" spans="2:11">
      <c r="B182" s="93"/>
      <c r="C182" s="94"/>
      <c r="D182" s="115"/>
      <c r="E182" s="115"/>
      <c r="F182" s="115"/>
      <c r="G182" s="115"/>
      <c r="H182" s="115"/>
      <c r="I182" s="94"/>
      <c r="J182" s="94"/>
      <c r="K182" s="94"/>
    </row>
    <row r="183" spans="2:11">
      <c r="B183" s="93"/>
      <c r="C183" s="94"/>
      <c r="D183" s="115"/>
      <c r="E183" s="115"/>
      <c r="F183" s="115"/>
      <c r="G183" s="115"/>
      <c r="H183" s="115"/>
      <c r="I183" s="94"/>
      <c r="J183" s="94"/>
      <c r="K183" s="94"/>
    </row>
    <row r="184" spans="2:11">
      <c r="B184" s="93"/>
      <c r="C184" s="94"/>
      <c r="D184" s="115"/>
      <c r="E184" s="115"/>
      <c r="F184" s="115"/>
      <c r="G184" s="115"/>
      <c r="H184" s="115"/>
      <c r="I184" s="94"/>
      <c r="J184" s="94"/>
      <c r="K184" s="94"/>
    </row>
    <row r="185" spans="2:11">
      <c r="B185" s="93"/>
      <c r="C185" s="94"/>
      <c r="D185" s="115"/>
      <c r="E185" s="115"/>
      <c r="F185" s="115"/>
      <c r="G185" s="115"/>
      <c r="H185" s="115"/>
      <c r="I185" s="94"/>
      <c r="J185" s="94"/>
      <c r="K185" s="94"/>
    </row>
    <row r="186" spans="2:11">
      <c r="B186" s="93"/>
      <c r="C186" s="94"/>
      <c r="D186" s="115"/>
      <c r="E186" s="115"/>
      <c r="F186" s="115"/>
      <c r="G186" s="115"/>
      <c r="H186" s="115"/>
      <c r="I186" s="94"/>
      <c r="J186" s="94"/>
      <c r="K186" s="94"/>
    </row>
    <row r="187" spans="2:11">
      <c r="B187" s="93"/>
      <c r="C187" s="94"/>
      <c r="D187" s="115"/>
      <c r="E187" s="115"/>
      <c r="F187" s="115"/>
      <c r="G187" s="115"/>
      <c r="H187" s="115"/>
      <c r="I187" s="94"/>
      <c r="J187" s="94"/>
      <c r="K187" s="94"/>
    </row>
    <row r="188" spans="2:11">
      <c r="B188" s="93"/>
      <c r="C188" s="94"/>
      <c r="D188" s="115"/>
      <c r="E188" s="115"/>
      <c r="F188" s="115"/>
      <c r="G188" s="115"/>
      <c r="H188" s="115"/>
      <c r="I188" s="94"/>
      <c r="J188" s="94"/>
      <c r="K188" s="94"/>
    </row>
    <row r="189" spans="2:11">
      <c r="B189" s="93"/>
      <c r="C189" s="94"/>
      <c r="D189" s="115"/>
      <c r="E189" s="115"/>
      <c r="F189" s="115"/>
      <c r="G189" s="115"/>
      <c r="H189" s="115"/>
      <c r="I189" s="94"/>
      <c r="J189" s="94"/>
      <c r="K189" s="94"/>
    </row>
    <row r="190" spans="2:11">
      <c r="B190" s="93"/>
      <c r="C190" s="94"/>
      <c r="D190" s="115"/>
      <c r="E190" s="115"/>
      <c r="F190" s="115"/>
      <c r="G190" s="115"/>
      <c r="H190" s="115"/>
      <c r="I190" s="94"/>
      <c r="J190" s="94"/>
      <c r="K190" s="94"/>
    </row>
    <row r="191" spans="2:11">
      <c r="B191" s="93"/>
      <c r="C191" s="94"/>
      <c r="D191" s="115"/>
      <c r="E191" s="115"/>
      <c r="F191" s="115"/>
      <c r="G191" s="115"/>
      <c r="H191" s="115"/>
      <c r="I191" s="94"/>
      <c r="J191" s="94"/>
      <c r="K191" s="94"/>
    </row>
    <row r="192" spans="2:11">
      <c r="B192" s="93"/>
      <c r="C192" s="94"/>
      <c r="D192" s="115"/>
      <c r="E192" s="115"/>
      <c r="F192" s="115"/>
      <c r="G192" s="115"/>
      <c r="H192" s="115"/>
      <c r="I192" s="94"/>
      <c r="J192" s="94"/>
      <c r="K192" s="94"/>
    </row>
    <row r="193" spans="2:11">
      <c r="B193" s="93"/>
      <c r="C193" s="94"/>
      <c r="D193" s="115"/>
      <c r="E193" s="115"/>
      <c r="F193" s="115"/>
      <c r="G193" s="115"/>
      <c r="H193" s="115"/>
      <c r="I193" s="94"/>
      <c r="J193" s="94"/>
      <c r="K193" s="94"/>
    </row>
    <row r="194" spans="2:11">
      <c r="B194" s="93"/>
      <c r="C194" s="94"/>
      <c r="D194" s="115"/>
      <c r="E194" s="115"/>
      <c r="F194" s="115"/>
      <c r="G194" s="115"/>
      <c r="H194" s="115"/>
      <c r="I194" s="94"/>
      <c r="J194" s="94"/>
      <c r="K194" s="94"/>
    </row>
    <row r="195" spans="2:11">
      <c r="B195" s="93"/>
      <c r="C195" s="94"/>
      <c r="D195" s="115"/>
      <c r="E195" s="115"/>
      <c r="F195" s="115"/>
      <c r="G195" s="115"/>
      <c r="H195" s="115"/>
      <c r="I195" s="94"/>
      <c r="J195" s="94"/>
      <c r="K195" s="94"/>
    </row>
    <row r="196" spans="2:11">
      <c r="B196" s="93"/>
      <c r="C196" s="94"/>
      <c r="D196" s="115"/>
      <c r="E196" s="115"/>
      <c r="F196" s="115"/>
      <c r="G196" s="115"/>
      <c r="H196" s="115"/>
      <c r="I196" s="94"/>
      <c r="J196" s="94"/>
      <c r="K196" s="94"/>
    </row>
    <row r="197" spans="2:11">
      <c r="B197" s="93"/>
      <c r="C197" s="94"/>
      <c r="D197" s="115"/>
      <c r="E197" s="115"/>
      <c r="F197" s="115"/>
      <c r="G197" s="115"/>
      <c r="H197" s="115"/>
      <c r="I197" s="94"/>
      <c r="J197" s="94"/>
      <c r="K197" s="94"/>
    </row>
    <row r="198" spans="2:11">
      <c r="B198" s="93"/>
      <c r="C198" s="94"/>
      <c r="D198" s="115"/>
      <c r="E198" s="115"/>
      <c r="F198" s="115"/>
      <c r="G198" s="115"/>
      <c r="H198" s="115"/>
      <c r="I198" s="94"/>
      <c r="J198" s="94"/>
      <c r="K198" s="94"/>
    </row>
    <row r="199" spans="2:11">
      <c r="B199" s="93"/>
      <c r="C199" s="94"/>
      <c r="D199" s="115"/>
      <c r="E199" s="115"/>
      <c r="F199" s="115"/>
      <c r="G199" s="115"/>
      <c r="H199" s="115"/>
      <c r="I199" s="94"/>
      <c r="J199" s="94"/>
      <c r="K199" s="94"/>
    </row>
    <row r="200" spans="2:11">
      <c r="B200" s="93"/>
      <c r="C200" s="94"/>
      <c r="D200" s="115"/>
      <c r="E200" s="115"/>
      <c r="F200" s="115"/>
      <c r="G200" s="115"/>
      <c r="H200" s="115"/>
      <c r="I200" s="94"/>
      <c r="J200" s="94"/>
      <c r="K200" s="94"/>
    </row>
    <row r="201" spans="2:11">
      <c r="B201" s="93"/>
      <c r="C201" s="94"/>
      <c r="D201" s="115"/>
      <c r="E201" s="115"/>
      <c r="F201" s="115"/>
      <c r="G201" s="115"/>
      <c r="H201" s="115"/>
      <c r="I201" s="94"/>
      <c r="J201" s="94"/>
      <c r="K201" s="94"/>
    </row>
    <row r="202" spans="2:11">
      <c r="B202" s="93"/>
      <c r="C202" s="94"/>
      <c r="D202" s="115"/>
      <c r="E202" s="115"/>
      <c r="F202" s="115"/>
      <c r="G202" s="115"/>
      <c r="H202" s="115"/>
      <c r="I202" s="94"/>
      <c r="J202" s="94"/>
      <c r="K202" s="94"/>
    </row>
    <row r="203" spans="2:11">
      <c r="B203" s="93"/>
      <c r="C203" s="94"/>
      <c r="D203" s="115"/>
      <c r="E203" s="115"/>
      <c r="F203" s="115"/>
      <c r="G203" s="115"/>
      <c r="H203" s="115"/>
      <c r="I203" s="94"/>
      <c r="J203" s="94"/>
      <c r="K203" s="94"/>
    </row>
    <row r="204" spans="2:11">
      <c r="B204" s="93"/>
      <c r="C204" s="94"/>
      <c r="D204" s="115"/>
      <c r="E204" s="115"/>
      <c r="F204" s="115"/>
      <c r="G204" s="115"/>
      <c r="H204" s="115"/>
      <c r="I204" s="94"/>
      <c r="J204" s="94"/>
      <c r="K204" s="94"/>
    </row>
    <row r="205" spans="2:11">
      <c r="B205" s="93"/>
      <c r="C205" s="94"/>
      <c r="D205" s="115"/>
      <c r="E205" s="115"/>
      <c r="F205" s="115"/>
      <c r="G205" s="115"/>
      <c r="H205" s="115"/>
      <c r="I205" s="94"/>
      <c r="J205" s="94"/>
      <c r="K205" s="94"/>
    </row>
    <row r="206" spans="2:11">
      <c r="B206" s="93"/>
      <c r="C206" s="94"/>
      <c r="D206" s="115"/>
      <c r="E206" s="115"/>
      <c r="F206" s="115"/>
      <c r="G206" s="115"/>
      <c r="H206" s="115"/>
      <c r="I206" s="94"/>
      <c r="J206" s="94"/>
      <c r="K206" s="94"/>
    </row>
    <row r="207" spans="2:11">
      <c r="B207" s="93"/>
      <c r="C207" s="94"/>
      <c r="D207" s="115"/>
      <c r="E207" s="115"/>
      <c r="F207" s="115"/>
      <c r="G207" s="115"/>
      <c r="H207" s="115"/>
      <c r="I207" s="94"/>
      <c r="J207" s="94"/>
      <c r="K207" s="94"/>
    </row>
    <row r="208" spans="2:11">
      <c r="B208" s="93"/>
      <c r="C208" s="94"/>
      <c r="D208" s="115"/>
      <c r="E208" s="115"/>
      <c r="F208" s="115"/>
      <c r="G208" s="115"/>
      <c r="H208" s="115"/>
      <c r="I208" s="94"/>
      <c r="J208" s="94"/>
      <c r="K208" s="94"/>
    </row>
    <row r="209" spans="2:11">
      <c r="B209" s="93"/>
      <c r="C209" s="94"/>
      <c r="D209" s="115"/>
      <c r="E209" s="115"/>
      <c r="F209" s="115"/>
      <c r="G209" s="115"/>
      <c r="H209" s="115"/>
      <c r="I209" s="94"/>
      <c r="J209" s="94"/>
      <c r="K209" s="94"/>
    </row>
    <row r="210" spans="2:11">
      <c r="B210" s="93"/>
      <c r="C210" s="94"/>
      <c r="D210" s="115"/>
      <c r="E210" s="115"/>
      <c r="F210" s="115"/>
      <c r="G210" s="115"/>
      <c r="H210" s="115"/>
      <c r="I210" s="94"/>
      <c r="J210" s="94"/>
      <c r="K210" s="94"/>
    </row>
    <row r="211" spans="2:11">
      <c r="B211" s="93"/>
      <c r="C211" s="94"/>
      <c r="D211" s="115"/>
      <c r="E211" s="115"/>
      <c r="F211" s="115"/>
      <c r="G211" s="115"/>
      <c r="H211" s="115"/>
      <c r="I211" s="94"/>
      <c r="J211" s="94"/>
      <c r="K211" s="94"/>
    </row>
    <row r="212" spans="2:11">
      <c r="B212" s="93"/>
      <c r="C212" s="94"/>
      <c r="D212" s="115"/>
      <c r="E212" s="115"/>
      <c r="F212" s="115"/>
      <c r="G212" s="115"/>
      <c r="H212" s="115"/>
      <c r="I212" s="94"/>
      <c r="J212" s="94"/>
      <c r="K212" s="94"/>
    </row>
    <row r="213" spans="2:11">
      <c r="B213" s="93"/>
      <c r="C213" s="94"/>
      <c r="D213" s="115"/>
      <c r="E213" s="115"/>
      <c r="F213" s="115"/>
      <c r="G213" s="115"/>
      <c r="H213" s="115"/>
      <c r="I213" s="94"/>
      <c r="J213" s="94"/>
      <c r="K213" s="94"/>
    </row>
    <row r="214" spans="2:11">
      <c r="B214" s="93"/>
      <c r="C214" s="94"/>
      <c r="D214" s="115"/>
      <c r="E214" s="115"/>
      <c r="F214" s="115"/>
      <c r="G214" s="115"/>
      <c r="H214" s="115"/>
      <c r="I214" s="94"/>
      <c r="J214" s="94"/>
      <c r="K214" s="94"/>
    </row>
    <row r="215" spans="2:11">
      <c r="B215" s="93"/>
      <c r="C215" s="94"/>
      <c r="D215" s="115"/>
      <c r="E215" s="115"/>
      <c r="F215" s="115"/>
      <c r="G215" s="115"/>
      <c r="H215" s="115"/>
      <c r="I215" s="94"/>
      <c r="J215" s="94"/>
      <c r="K215" s="94"/>
    </row>
    <row r="216" spans="2:11">
      <c r="B216" s="93"/>
      <c r="C216" s="94"/>
      <c r="D216" s="115"/>
      <c r="E216" s="115"/>
      <c r="F216" s="115"/>
      <c r="G216" s="115"/>
      <c r="H216" s="115"/>
      <c r="I216" s="94"/>
      <c r="J216" s="94"/>
      <c r="K216" s="94"/>
    </row>
    <row r="217" spans="2:11">
      <c r="B217" s="93"/>
      <c r="C217" s="94"/>
      <c r="D217" s="115"/>
      <c r="E217" s="115"/>
      <c r="F217" s="115"/>
      <c r="G217" s="115"/>
      <c r="H217" s="115"/>
      <c r="I217" s="94"/>
      <c r="J217" s="94"/>
      <c r="K217" s="94"/>
    </row>
    <row r="218" spans="2:11">
      <c r="B218" s="93"/>
      <c r="C218" s="94"/>
      <c r="D218" s="115"/>
      <c r="E218" s="115"/>
      <c r="F218" s="115"/>
      <c r="G218" s="115"/>
      <c r="H218" s="115"/>
      <c r="I218" s="94"/>
      <c r="J218" s="94"/>
      <c r="K218" s="94"/>
    </row>
    <row r="219" spans="2:11">
      <c r="B219" s="93"/>
      <c r="C219" s="94"/>
      <c r="D219" s="115"/>
      <c r="E219" s="115"/>
      <c r="F219" s="115"/>
      <c r="G219" s="115"/>
      <c r="H219" s="115"/>
      <c r="I219" s="94"/>
      <c r="J219" s="94"/>
      <c r="K219" s="94"/>
    </row>
    <row r="220" spans="2:11">
      <c r="B220" s="93"/>
      <c r="C220" s="94"/>
      <c r="D220" s="115"/>
      <c r="E220" s="115"/>
      <c r="F220" s="115"/>
      <c r="G220" s="115"/>
      <c r="H220" s="115"/>
      <c r="I220" s="94"/>
      <c r="J220" s="94"/>
      <c r="K220" s="94"/>
    </row>
    <row r="221" spans="2:11">
      <c r="B221" s="93"/>
      <c r="C221" s="94"/>
      <c r="D221" s="115"/>
      <c r="E221" s="115"/>
      <c r="F221" s="115"/>
      <c r="G221" s="115"/>
      <c r="H221" s="115"/>
      <c r="I221" s="94"/>
      <c r="J221" s="94"/>
      <c r="K221" s="94"/>
    </row>
    <row r="222" spans="2:11">
      <c r="B222" s="93"/>
      <c r="C222" s="94"/>
      <c r="D222" s="115"/>
      <c r="E222" s="115"/>
      <c r="F222" s="115"/>
      <c r="G222" s="115"/>
      <c r="H222" s="115"/>
      <c r="I222" s="94"/>
      <c r="J222" s="94"/>
      <c r="K222" s="94"/>
    </row>
    <row r="223" spans="2:11">
      <c r="B223" s="93"/>
      <c r="C223" s="94"/>
      <c r="D223" s="115"/>
      <c r="E223" s="115"/>
      <c r="F223" s="115"/>
      <c r="G223" s="115"/>
      <c r="H223" s="115"/>
      <c r="I223" s="94"/>
      <c r="J223" s="94"/>
      <c r="K223" s="94"/>
    </row>
    <row r="224" spans="2:11">
      <c r="B224" s="93"/>
      <c r="C224" s="94"/>
      <c r="D224" s="115"/>
      <c r="E224" s="115"/>
      <c r="F224" s="115"/>
      <c r="G224" s="115"/>
      <c r="H224" s="115"/>
      <c r="I224" s="94"/>
      <c r="J224" s="94"/>
      <c r="K224" s="94"/>
    </row>
    <row r="225" spans="2:11">
      <c r="B225" s="93"/>
      <c r="C225" s="94"/>
      <c r="D225" s="115"/>
      <c r="E225" s="115"/>
      <c r="F225" s="115"/>
      <c r="G225" s="115"/>
      <c r="H225" s="115"/>
      <c r="I225" s="94"/>
      <c r="J225" s="94"/>
      <c r="K225" s="94"/>
    </row>
    <row r="226" spans="2:11">
      <c r="B226" s="93"/>
      <c r="C226" s="94"/>
      <c r="D226" s="115"/>
      <c r="E226" s="115"/>
      <c r="F226" s="115"/>
      <c r="G226" s="115"/>
      <c r="H226" s="115"/>
      <c r="I226" s="94"/>
      <c r="J226" s="94"/>
      <c r="K226" s="94"/>
    </row>
    <row r="227" spans="2:11">
      <c r="B227" s="93"/>
      <c r="C227" s="94"/>
      <c r="D227" s="115"/>
      <c r="E227" s="115"/>
      <c r="F227" s="115"/>
      <c r="G227" s="115"/>
      <c r="H227" s="115"/>
      <c r="I227" s="94"/>
      <c r="J227" s="94"/>
      <c r="K227" s="94"/>
    </row>
    <row r="228" spans="2:11">
      <c r="B228" s="93"/>
      <c r="C228" s="94"/>
      <c r="D228" s="115"/>
      <c r="E228" s="115"/>
      <c r="F228" s="115"/>
      <c r="G228" s="115"/>
      <c r="H228" s="115"/>
      <c r="I228" s="94"/>
      <c r="J228" s="94"/>
      <c r="K228" s="94"/>
    </row>
    <row r="229" spans="2:11">
      <c r="B229" s="93"/>
      <c r="C229" s="94"/>
      <c r="D229" s="115"/>
      <c r="E229" s="115"/>
      <c r="F229" s="115"/>
      <c r="G229" s="115"/>
      <c r="H229" s="115"/>
      <c r="I229" s="94"/>
      <c r="J229" s="94"/>
      <c r="K229" s="94"/>
    </row>
    <row r="230" spans="2:11">
      <c r="B230" s="93"/>
      <c r="C230" s="94"/>
      <c r="D230" s="115"/>
      <c r="E230" s="115"/>
      <c r="F230" s="115"/>
      <c r="G230" s="115"/>
      <c r="H230" s="115"/>
      <c r="I230" s="94"/>
      <c r="J230" s="94"/>
      <c r="K230" s="94"/>
    </row>
    <row r="231" spans="2:11">
      <c r="B231" s="93"/>
      <c r="C231" s="94"/>
      <c r="D231" s="115"/>
      <c r="E231" s="115"/>
      <c r="F231" s="115"/>
      <c r="G231" s="115"/>
      <c r="H231" s="115"/>
      <c r="I231" s="94"/>
      <c r="J231" s="94"/>
      <c r="K231" s="94"/>
    </row>
    <row r="232" spans="2:11">
      <c r="B232" s="93"/>
      <c r="C232" s="94"/>
      <c r="D232" s="115"/>
      <c r="E232" s="115"/>
      <c r="F232" s="115"/>
      <c r="G232" s="115"/>
      <c r="H232" s="115"/>
      <c r="I232" s="94"/>
      <c r="J232" s="94"/>
      <c r="K232" s="94"/>
    </row>
    <row r="233" spans="2:11">
      <c r="B233" s="93"/>
      <c r="C233" s="94"/>
      <c r="D233" s="115"/>
      <c r="E233" s="115"/>
      <c r="F233" s="115"/>
      <c r="G233" s="115"/>
      <c r="H233" s="115"/>
      <c r="I233" s="94"/>
      <c r="J233" s="94"/>
      <c r="K233" s="94"/>
    </row>
    <row r="234" spans="2:11">
      <c r="B234" s="93"/>
      <c r="C234" s="94"/>
      <c r="D234" s="115"/>
      <c r="E234" s="115"/>
      <c r="F234" s="115"/>
      <c r="G234" s="115"/>
      <c r="H234" s="115"/>
      <c r="I234" s="94"/>
      <c r="J234" s="94"/>
      <c r="K234" s="94"/>
    </row>
    <row r="235" spans="2:11">
      <c r="B235" s="93"/>
      <c r="C235" s="94"/>
      <c r="D235" s="115"/>
      <c r="E235" s="115"/>
      <c r="F235" s="115"/>
      <c r="G235" s="115"/>
      <c r="H235" s="115"/>
      <c r="I235" s="94"/>
      <c r="J235" s="94"/>
      <c r="K235" s="94"/>
    </row>
    <row r="236" spans="2:11">
      <c r="B236" s="93"/>
      <c r="C236" s="94"/>
      <c r="D236" s="115"/>
      <c r="E236" s="115"/>
      <c r="F236" s="115"/>
      <c r="G236" s="115"/>
      <c r="H236" s="115"/>
      <c r="I236" s="94"/>
      <c r="J236" s="94"/>
      <c r="K236" s="94"/>
    </row>
    <row r="237" spans="2:11">
      <c r="B237" s="93"/>
      <c r="C237" s="94"/>
      <c r="D237" s="115"/>
      <c r="E237" s="115"/>
      <c r="F237" s="115"/>
      <c r="G237" s="115"/>
      <c r="H237" s="115"/>
      <c r="I237" s="94"/>
      <c r="J237" s="94"/>
      <c r="K237" s="94"/>
    </row>
    <row r="238" spans="2:11">
      <c r="B238" s="93"/>
      <c r="C238" s="94"/>
      <c r="D238" s="115"/>
      <c r="E238" s="115"/>
      <c r="F238" s="115"/>
      <c r="G238" s="115"/>
      <c r="H238" s="115"/>
      <c r="I238" s="94"/>
      <c r="J238" s="94"/>
      <c r="K238" s="94"/>
    </row>
    <row r="239" spans="2:11">
      <c r="B239" s="93"/>
      <c r="C239" s="94"/>
      <c r="D239" s="115"/>
      <c r="E239" s="115"/>
      <c r="F239" s="115"/>
      <c r="G239" s="115"/>
      <c r="H239" s="115"/>
      <c r="I239" s="94"/>
      <c r="J239" s="94"/>
      <c r="K239" s="94"/>
    </row>
    <row r="240" spans="2:11">
      <c r="B240" s="93"/>
      <c r="C240" s="94"/>
      <c r="D240" s="115"/>
      <c r="E240" s="115"/>
      <c r="F240" s="115"/>
      <c r="G240" s="115"/>
      <c r="H240" s="115"/>
      <c r="I240" s="94"/>
      <c r="J240" s="94"/>
      <c r="K240" s="94"/>
    </row>
    <row r="241" spans="2:11">
      <c r="B241" s="93"/>
      <c r="C241" s="94"/>
      <c r="D241" s="115"/>
      <c r="E241" s="115"/>
      <c r="F241" s="115"/>
      <c r="G241" s="115"/>
      <c r="H241" s="115"/>
      <c r="I241" s="94"/>
      <c r="J241" s="94"/>
      <c r="K241" s="94"/>
    </row>
    <row r="242" spans="2:11">
      <c r="B242" s="93"/>
      <c r="C242" s="94"/>
      <c r="D242" s="115"/>
      <c r="E242" s="115"/>
      <c r="F242" s="115"/>
      <c r="G242" s="115"/>
      <c r="H242" s="115"/>
      <c r="I242" s="94"/>
      <c r="J242" s="94"/>
      <c r="K242" s="94"/>
    </row>
    <row r="243" spans="2:11">
      <c r="B243" s="93"/>
      <c r="C243" s="94"/>
      <c r="D243" s="115"/>
      <c r="E243" s="115"/>
      <c r="F243" s="115"/>
      <c r="G243" s="115"/>
      <c r="H243" s="115"/>
      <c r="I243" s="94"/>
      <c r="J243" s="94"/>
      <c r="K243" s="94"/>
    </row>
    <row r="244" spans="2:11">
      <c r="B244" s="93"/>
      <c r="C244" s="94"/>
      <c r="D244" s="115"/>
      <c r="E244" s="115"/>
      <c r="F244" s="115"/>
      <c r="G244" s="115"/>
      <c r="H244" s="115"/>
      <c r="I244" s="94"/>
      <c r="J244" s="94"/>
      <c r="K244" s="94"/>
    </row>
    <row r="245" spans="2:11">
      <c r="B245" s="93"/>
      <c r="C245" s="94"/>
      <c r="D245" s="115"/>
      <c r="E245" s="115"/>
      <c r="F245" s="115"/>
      <c r="G245" s="115"/>
      <c r="H245" s="115"/>
      <c r="I245" s="94"/>
      <c r="J245" s="94"/>
      <c r="K245" s="94"/>
    </row>
    <row r="246" spans="2:11">
      <c r="B246" s="93"/>
      <c r="C246" s="94"/>
      <c r="D246" s="115"/>
      <c r="E246" s="115"/>
      <c r="F246" s="115"/>
      <c r="G246" s="115"/>
      <c r="H246" s="115"/>
      <c r="I246" s="94"/>
      <c r="J246" s="94"/>
      <c r="K246" s="94"/>
    </row>
    <row r="247" spans="2:11">
      <c r="B247" s="93"/>
      <c r="C247" s="94"/>
      <c r="D247" s="115"/>
      <c r="E247" s="115"/>
      <c r="F247" s="115"/>
      <c r="G247" s="115"/>
      <c r="H247" s="115"/>
      <c r="I247" s="94"/>
      <c r="J247" s="94"/>
      <c r="K247" s="94"/>
    </row>
    <row r="248" spans="2:11">
      <c r="B248" s="93"/>
      <c r="C248" s="94"/>
      <c r="D248" s="115"/>
      <c r="E248" s="115"/>
      <c r="F248" s="115"/>
      <c r="G248" s="115"/>
      <c r="H248" s="115"/>
      <c r="I248" s="94"/>
      <c r="J248" s="94"/>
      <c r="K248" s="94"/>
    </row>
    <row r="249" spans="2:11">
      <c r="B249" s="93"/>
      <c r="C249" s="94"/>
      <c r="D249" s="115"/>
      <c r="E249" s="115"/>
      <c r="F249" s="115"/>
      <c r="G249" s="115"/>
      <c r="H249" s="115"/>
      <c r="I249" s="94"/>
      <c r="J249" s="94"/>
      <c r="K249" s="94"/>
    </row>
    <row r="250" spans="2:11">
      <c r="B250" s="93"/>
      <c r="C250" s="94"/>
      <c r="D250" s="115"/>
      <c r="E250" s="115"/>
      <c r="F250" s="115"/>
      <c r="G250" s="115"/>
      <c r="H250" s="115"/>
      <c r="I250" s="94"/>
      <c r="J250" s="94"/>
      <c r="K250" s="94"/>
    </row>
    <row r="251" spans="2:11">
      <c r="B251" s="93"/>
      <c r="C251" s="94"/>
      <c r="D251" s="115"/>
      <c r="E251" s="115"/>
      <c r="F251" s="115"/>
      <c r="G251" s="115"/>
      <c r="H251" s="115"/>
      <c r="I251" s="94"/>
      <c r="J251" s="94"/>
      <c r="K251" s="94"/>
    </row>
    <row r="252" spans="2:11">
      <c r="B252" s="93"/>
      <c r="C252" s="94"/>
      <c r="D252" s="115"/>
      <c r="E252" s="115"/>
      <c r="F252" s="115"/>
      <c r="G252" s="115"/>
      <c r="H252" s="115"/>
      <c r="I252" s="94"/>
      <c r="J252" s="94"/>
      <c r="K252" s="94"/>
    </row>
    <row r="253" spans="2:11">
      <c r="B253" s="93"/>
      <c r="C253" s="94"/>
      <c r="D253" s="115"/>
      <c r="E253" s="115"/>
      <c r="F253" s="115"/>
      <c r="G253" s="115"/>
      <c r="H253" s="115"/>
      <c r="I253" s="94"/>
      <c r="J253" s="94"/>
      <c r="K253" s="94"/>
    </row>
    <row r="254" spans="2:11">
      <c r="B254" s="93"/>
      <c r="C254" s="94"/>
      <c r="D254" s="115"/>
      <c r="E254" s="115"/>
      <c r="F254" s="115"/>
      <c r="G254" s="115"/>
      <c r="H254" s="115"/>
      <c r="I254" s="94"/>
      <c r="J254" s="94"/>
      <c r="K254" s="94"/>
    </row>
    <row r="255" spans="2:11">
      <c r="B255" s="93"/>
      <c r="C255" s="94"/>
      <c r="D255" s="115"/>
      <c r="E255" s="115"/>
      <c r="F255" s="115"/>
      <c r="G255" s="115"/>
      <c r="H255" s="115"/>
      <c r="I255" s="94"/>
      <c r="J255" s="94"/>
      <c r="K255" s="94"/>
    </row>
    <row r="256" spans="2:11">
      <c r="B256" s="93"/>
      <c r="C256" s="94"/>
      <c r="D256" s="115"/>
      <c r="E256" s="115"/>
      <c r="F256" s="115"/>
      <c r="G256" s="115"/>
      <c r="H256" s="115"/>
      <c r="I256" s="94"/>
      <c r="J256" s="94"/>
      <c r="K256" s="94"/>
    </row>
    <row r="257" spans="2:11">
      <c r="B257" s="93"/>
      <c r="C257" s="94"/>
      <c r="D257" s="115"/>
      <c r="E257" s="115"/>
      <c r="F257" s="115"/>
      <c r="G257" s="115"/>
      <c r="H257" s="115"/>
      <c r="I257" s="94"/>
      <c r="J257" s="94"/>
      <c r="K257" s="94"/>
    </row>
    <row r="258" spans="2:11">
      <c r="B258" s="93"/>
      <c r="C258" s="94"/>
      <c r="D258" s="115"/>
      <c r="E258" s="115"/>
      <c r="F258" s="115"/>
      <c r="G258" s="115"/>
      <c r="H258" s="115"/>
      <c r="I258" s="94"/>
      <c r="J258" s="94"/>
      <c r="K258" s="94"/>
    </row>
    <row r="259" spans="2:11">
      <c r="B259" s="93"/>
      <c r="C259" s="94"/>
      <c r="D259" s="115"/>
      <c r="E259" s="115"/>
      <c r="F259" s="115"/>
      <c r="G259" s="115"/>
      <c r="H259" s="115"/>
      <c r="I259" s="94"/>
      <c r="J259" s="94"/>
      <c r="K259" s="94"/>
    </row>
    <row r="260" spans="2:11">
      <c r="B260" s="93"/>
      <c r="C260" s="94"/>
      <c r="D260" s="115"/>
      <c r="E260" s="115"/>
      <c r="F260" s="115"/>
      <c r="G260" s="115"/>
      <c r="H260" s="115"/>
      <c r="I260" s="94"/>
      <c r="J260" s="94"/>
      <c r="K260" s="94"/>
    </row>
    <row r="261" spans="2:11">
      <c r="B261" s="93"/>
      <c r="C261" s="94"/>
      <c r="D261" s="115"/>
      <c r="E261" s="115"/>
      <c r="F261" s="115"/>
      <c r="G261" s="115"/>
      <c r="H261" s="115"/>
      <c r="I261" s="94"/>
      <c r="J261" s="94"/>
      <c r="K261" s="94"/>
    </row>
    <row r="262" spans="2:11">
      <c r="B262" s="93"/>
      <c r="C262" s="94"/>
      <c r="D262" s="115"/>
      <c r="E262" s="115"/>
      <c r="F262" s="115"/>
      <c r="G262" s="115"/>
      <c r="H262" s="115"/>
      <c r="I262" s="94"/>
      <c r="J262" s="94"/>
      <c r="K262" s="94"/>
    </row>
    <row r="263" spans="2:11">
      <c r="B263" s="93"/>
      <c r="C263" s="94"/>
      <c r="D263" s="115"/>
      <c r="E263" s="115"/>
      <c r="F263" s="115"/>
      <c r="G263" s="115"/>
      <c r="H263" s="115"/>
      <c r="I263" s="94"/>
      <c r="J263" s="94"/>
      <c r="K263" s="94"/>
    </row>
    <row r="264" spans="2:11">
      <c r="B264" s="93"/>
      <c r="C264" s="94"/>
      <c r="D264" s="115"/>
      <c r="E264" s="115"/>
      <c r="F264" s="115"/>
      <c r="G264" s="115"/>
      <c r="H264" s="115"/>
      <c r="I264" s="94"/>
      <c r="J264" s="94"/>
      <c r="K264" s="94"/>
    </row>
    <row r="265" spans="2:11">
      <c r="B265" s="93"/>
      <c r="C265" s="94"/>
      <c r="D265" s="115"/>
      <c r="E265" s="115"/>
      <c r="F265" s="115"/>
      <c r="G265" s="115"/>
      <c r="H265" s="115"/>
      <c r="I265" s="94"/>
      <c r="J265" s="94"/>
      <c r="K265" s="94"/>
    </row>
    <row r="266" spans="2:11">
      <c r="B266" s="93"/>
      <c r="C266" s="94"/>
      <c r="D266" s="115"/>
      <c r="E266" s="115"/>
      <c r="F266" s="115"/>
      <c r="G266" s="115"/>
      <c r="H266" s="115"/>
      <c r="I266" s="94"/>
      <c r="J266" s="94"/>
      <c r="K266" s="94"/>
    </row>
    <row r="267" spans="2:11">
      <c r="B267" s="93"/>
      <c r="C267" s="94"/>
      <c r="D267" s="115"/>
      <c r="E267" s="115"/>
      <c r="F267" s="115"/>
      <c r="G267" s="115"/>
      <c r="H267" s="115"/>
      <c r="I267" s="94"/>
      <c r="J267" s="94"/>
      <c r="K267" s="94"/>
    </row>
    <row r="268" spans="2:11">
      <c r="B268" s="93"/>
      <c r="C268" s="94"/>
      <c r="D268" s="115"/>
      <c r="E268" s="115"/>
      <c r="F268" s="115"/>
      <c r="G268" s="115"/>
      <c r="H268" s="115"/>
      <c r="I268" s="94"/>
      <c r="J268" s="94"/>
      <c r="K268" s="94"/>
    </row>
    <row r="269" spans="2:11">
      <c r="B269" s="93"/>
      <c r="C269" s="94"/>
      <c r="D269" s="115"/>
      <c r="E269" s="115"/>
      <c r="F269" s="115"/>
      <c r="G269" s="115"/>
      <c r="H269" s="115"/>
      <c r="I269" s="94"/>
      <c r="J269" s="94"/>
      <c r="K269" s="94"/>
    </row>
    <row r="270" spans="2:11">
      <c r="B270" s="93"/>
      <c r="C270" s="94"/>
      <c r="D270" s="115"/>
      <c r="E270" s="115"/>
      <c r="F270" s="115"/>
      <c r="G270" s="115"/>
      <c r="H270" s="115"/>
      <c r="I270" s="94"/>
      <c r="J270" s="94"/>
      <c r="K270" s="94"/>
    </row>
    <row r="271" spans="2:11">
      <c r="B271" s="93"/>
      <c r="C271" s="94"/>
      <c r="D271" s="115"/>
      <c r="E271" s="115"/>
      <c r="F271" s="115"/>
      <c r="G271" s="115"/>
      <c r="H271" s="115"/>
      <c r="I271" s="94"/>
      <c r="J271" s="94"/>
      <c r="K271" s="94"/>
    </row>
    <row r="272" spans="2:11">
      <c r="B272" s="93"/>
      <c r="C272" s="94"/>
      <c r="D272" s="115"/>
      <c r="E272" s="115"/>
      <c r="F272" s="115"/>
      <c r="G272" s="115"/>
      <c r="H272" s="115"/>
      <c r="I272" s="94"/>
      <c r="J272" s="94"/>
      <c r="K272" s="94"/>
    </row>
    <row r="273" spans="2:11">
      <c r="B273" s="93"/>
      <c r="C273" s="94"/>
      <c r="D273" s="115"/>
      <c r="E273" s="115"/>
      <c r="F273" s="115"/>
      <c r="G273" s="115"/>
      <c r="H273" s="115"/>
      <c r="I273" s="94"/>
      <c r="J273" s="94"/>
      <c r="K273" s="94"/>
    </row>
    <row r="274" spans="2:11">
      <c r="B274" s="93"/>
      <c r="C274" s="94"/>
      <c r="D274" s="115"/>
      <c r="E274" s="115"/>
      <c r="F274" s="115"/>
      <c r="G274" s="115"/>
      <c r="H274" s="115"/>
      <c r="I274" s="94"/>
      <c r="J274" s="94"/>
      <c r="K274" s="94"/>
    </row>
    <row r="275" spans="2:11">
      <c r="B275" s="93"/>
      <c r="C275" s="94"/>
      <c r="D275" s="115"/>
      <c r="E275" s="115"/>
      <c r="F275" s="115"/>
      <c r="G275" s="115"/>
      <c r="H275" s="115"/>
      <c r="I275" s="94"/>
      <c r="J275" s="94"/>
      <c r="K275" s="94"/>
    </row>
    <row r="276" spans="2:11">
      <c r="B276" s="93"/>
      <c r="C276" s="94"/>
      <c r="D276" s="115"/>
      <c r="E276" s="115"/>
      <c r="F276" s="115"/>
      <c r="G276" s="115"/>
      <c r="H276" s="115"/>
      <c r="I276" s="94"/>
      <c r="J276" s="94"/>
      <c r="K276" s="94"/>
    </row>
    <row r="277" spans="2:11">
      <c r="B277" s="93"/>
      <c r="C277" s="94"/>
      <c r="D277" s="115"/>
      <c r="E277" s="115"/>
      <c r="F277" s="115"/>
      <c r="G277" s="115"/>
      <c r="H277" s="115"/>
      <c r="I277" s="94"/>
      <c r="J277" s="94"/>
      <c r="K277" s="94"/>
    </row>
    <row r="278" spans="2:11">
      <c r="B278" s="93"/>
      <c r="C278" s="94"/>
      <c r="D278" s="115"/>
      <c r="E278" s="115"/>
      <c r="F278" s="115"/>
      <c r="G278" s="115"/>
      <c r="H278" s="115"/>
      <c r="I278" s="94"/>
      <c r="J278" s="94"/>
      <c r="K278" s="94"/>
    </row>
    <row r="279" spans="2:11">
      <c r="B279" s="93"/>
      <c r="C279" s="94"/>
      <c r="D279" s="115"/>
      <c r="E279" s="115"/>
      <c r="F279" s="115"/>
      <c r="G279" s="115"/>
      <c r="H279" s="115"/>
      <c r="I279" s="94"/>
      <c r="J279" s="94"/>
      <c r="K279" s="94"/>
    </row>
    <row r="280" spans="2:11">
      <c r="B280" s="93"/>
      <c r="C280" s="94"/>
      <c r="D280" s="115"/>
      <c r="E280" s="115"/>
      <c r="F280" s="115"/>
      <c r="G280" s="115"/>
      <c r="H280" s="115"/>
      <c r="I280" s="94"/>
      <c r="J280" s="94"/>
      <c r="K280" s="94"/>
    </row>
    <row r="281" spans="2:11">
      <c r="B281" s="93"/>
      <c r="C281" s="94"/>
      <c r="D281" s="115"/>
      <c r="E281" s="115"/>
      <c r="F281" s="115"/>
      <c r="G281" s="115"/>
      <c r="H281" s="115"/>
      <c r="I281" s="94"/>
      <c r="J281" s="94"/>
      <c r="K281" s="94"/>
    </row>
    <row r="282" spans="2:11">
      <c r="B282" s="93"/>
      <c r="C282" s="94"/>
      <c r="D282" s="115"/>
      <c r="E282" s="115"/>
      <c r="F282" s="115"/>
      <c r="G282" s="115"/>
      <c r="H282" s="115"/>
      <c r="I282" s="94"/>
      <c r="J282" s="94"/>
      <c r="K282" s="94"/>
    </row>
    <row r="283" spans="2:11">
      <c r="B283" s="93"/>
      <c r="C283" s="94"/>
      <c r="D283" s="115"/>
      <c r="E283" s="115"/>
      <c r="F283" s="115"/>
      <c r="G283" s="115"/>
      <c r="H283" s="115"/>
      <c r="I283" s="94"/>
      <c r="J283" s="94"/>
      <c r="K283" s="94"/>
    </row>
    <row r="284" spans="2:11">
      <c r="B284" s="93"/>
      <c r="C284" s="94"/>
      <c r="D284" s="115"/>
      <c r="E284" s="115"/>
      <c r="F284" s="115"/>
      <c r="G284" s="115"/>
      <c r="H284" s="115"/>
      <c r="I284" s="94"/>
      <c r="J284" s="94"/>
      <c r="K284" s="94"/>
    </row>
    <row r="285" spans="2:11">
      <c r="B285" s="93"/>
      <c r="C285" s="94"/>
      <c r="D285" s="115"/>
      <c r="E285" s="115"/>
      <c r="F285" s="115"/>
      <c r="G285" s="115"/>
      <c r="H285" s="115"/>
      <c r="I285" s="94"/>
      <c r="J285" s="94"/>
      <c r="K285" s="94"/>
    </row>
    <row r="286" spans="2:11">
      <c r="B286" s="93"/>
      <c r="C286" s="94"/>
      <c r="D286" s="115"/>
      <c r="E286" s="115"/>
      <c r="F286" s="115"/>
      <c r="G286" s="115"/>
      <c r="H286" s="115"/>
      <c r="I286" s="94"/>
      <c r="J286" s="94"/>
      <c r="K286" s="94"/>
    </row>
    <row r="287" spans="2:11">
      <c r="B287" s="93"/>
      <c r="C287" s="94"/>
      <c r="D287" s="115"/>
      <c r="E287" s="115"/>
      <c r="F287" s="115"/>
      <c r="G287" s="115"/>
      <c r="H287" s="115"/>
      <c r="I287" s="94"/>
      <c r="J287" s="94"/>
      <c r="K287" s="94"/>
    </row>
    <row r="288" spans="2:11">
      <c r="B288" s="93"/>
      <c r="C288" s="94"/>
      <c r="D288" s="115"/>
      <c r="E288" s="115"/>
      <c r="F288" s="115"/>
      <c r="G288" s="115"/>
      <c r="H288" s="115"/>
      <c r="I288" s="94"/>
      <c r="J288" s="94"/>
      <c r="K288" s="94"/>
    </row>
    <row r="289" spans="2:11">
      <c r="B289" s="93"/>
      <c r="C289" s="94"/>
      <c r="D289" s="115"/>
      <c r="E289" s="115"/>
      <c r="F289" s="115"/>
      <c r="G289" s="115"/>
      <c r="H289" s="115"/>
      <c r="I289" s="94"/>
      <c r="J289" s="94"/>
      <c r="K289" s="94"/>
    </row>
    <row r="290" spans="2:11">
      <c r="B290" s="93"/>
      <c r="C290" s="94"/>
      <c r="D290" s="115"/>
      <c r="E290" s="115"/>
      <c r="F290" s="115"/>
      <c r="G290" s="115"/>
      <c r="H290" s="115"/>
      <c r="I290" s="94"/>
      <c r="J290" s="94"/>
      <c r="K290" s="94"/>
    </row>
    <row r="291" spans="2:11">
      <c r="B291" s="93"/>
      <c r="C291" s="94"/>
      <c r="D291" s="115"/>
      <c r="E291" s="115"/>
      <c r="F291" s="115"/>
      <c r="G291" s="115"/>
      <c r="H291" s="115"/>
      <c r="I291" s="94"/>
      <c r="J291" s="94"/>
      <c r="K291" s="94"/>
    </row>
    <row r="292" spans="2:11">
      <c r="B292" s="93"/>
      <c r="C292" s="94"/>
      <c r="D292" s="115"/>
      <c r="E292" s="115"/>
      <c r="F292" s="115"/>
      <c r="G292" s="115"/>
      <c r="H292" s="115"/>
      <c r="I292" s="94"/>
      <c r="J292" s="94"/>
      <c r="K292" s="94"/>
    </row>
    <row r="293" spans="2:11">
      <c r="B293" s="93"/>
      <c r="C293" s="94"/>
      <c r="D293" s="115"/>
      <c r="E293" s="115"/>
      <c r="F293" s="115"/>
      <c r="G293" s="115"/>
      <c r="H293" s="115"/>
      <c r="I293" s="94"/>
      <c r="J293" s="94"/>
      <c r="K293" s="94"/>
    </row>
    <row r="294" spans="2:11">
      <c r="B294" s="93"/>
      <c r="C294" s="94"/>
      <c r="D294" s="115"/>
      <c r="E294" s="115"/>
      <c r="F294" s="115"/>
      <c r="G294" s="115"/>
      <c r="H294" s="115"/>
      <c r="I294" s="94"/>
      <c r="J294" s="94"/>
      <c r="K294" s="94"/>
    </row>
    <row r="295" spans="2:11">
      <c r="B295" s="93"/>
      <c r="C295" s="94"/>
      <c r="D295" s="115"/>
      <c r="E295" s="115"/>
      <c r="F295" s="115"/>
      <c r="G295" s="115"/>
      <c r="H295" s="115"/>
      <c r="I295" s="94"/>
      <c r="J295" s="94"/>
      <c r="K295" s="94"/>
    </row>
    <row r="296" spans="2:11">
      <c r="B296" s="93"/>
      <c r="C296" s="94"/>
      <c r="D296" s="115"/>
      <c r="E296" s="115"/>
      <c r="F296" s="115"/>
      <c r="G296" s="115"/>
      <c r="H296" s="115"/>
      <c r="I296" s="94"/>
      <c r="J296" s="94"/>
      <c r="K296" s="94"/>
    </row>
    <row r="297" spans="2:11">
      <c r="B297" s="93"/>
      <c r="C297" s="94"/>
      <c r="D297" s="115"/>
      <c r="E297" s="115"/>
      <c r="F297" s="115"/>
      <c r="G297" s="115"/>
      <c r="H297" s="115"/>
      <c r="I297" s="94"/>
      <c r="J297" s="94"/>
      <c r="K297" s="94"/>
    </row>
    <row r="298" spans="2:11">
      <c r="B298" s="93"/>
      <c r="C298" s="94"/>
      <c r="D298" s="115"/>
      <c r="E298" s="115"/>
      <c r="F298" s="115"/>
      <c r="G298" s="115"/>
      <c r="H298" s="115"/>
      <c r="I298" s="94"/>
      <c r="J298" s="94"/>
      <c r="K298" s="94"/>
    </row>
    <row r="299" spans="2:11">
      <c r="B299" s="93"/>
      <c r="C299" s="94"/>
      <c r="D299" s="115"/>
      <c r="E299" s="115"/>
      <c r="F299" s="115"/>
      <c r="G299" s="115"/>
      <c r="H299" s="115"/>
      <c r="I299" s="94"/>
      <c r="J299" s="94"/>
      <c r="K299" s="94"/>
    </row>
    <row r="300" spans="2:11">
      <c r="B300" s="93"/>
      <c r="C300" s="94"/>
      <c r="D300" s="115"/>
      <c r="E300" s="115"/>
      <c r="F300" s="115"/>
      <c r="G300" s="115"/>
      <c r="H300" s="115"/>
      <c r="I300" s="94"/>
      <c r="J300" s="94"/>
      <c r="K300" s="94"/>
    </row>
    <row r="301" spans="2:11">
      <c r="B301" s="93"/>
      <c r="C301" s="94"/>
      <c r="D301" s="115"/>
      <c r="E301" s="115"/>
      <c r="F301" s="115"/>
      <c r="G301" s="115"/>
      <c r="H301" s="115"/>
      <c r="I301" s="94"/>
      <c r="J301" s="94"/>
      <c r="K301" s="94"/>
    </row>
    <row r="302" spans="2:11">
      <c r="B302" s="93"/>
      <c r="C302" s="94"/>
      <c r="D302" s="115"/>
      <c r="E302" s="115"/>
      <c r="F302" s="115"/>
      <c r="G302" s="115"/>
      <c r="H302" s="115"/>
      <c r="I302" s="94"/>
      <c r="J302" s="94"/>
      <c r="K302" s="94"/>
    </row>
    <row r="303" spans="2:11">
      <c r="B303" s="93"/>
      <c r="C303" s="94"/>
      <c r="D303" s="115"/>
      <c r="E303" s="115"/>
      <c r="F303" s="115"/>
      <c r="G303" s="115"/>
      <c r="H303" s="115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E602" s="20"/>
      <c r="G602" s="20"/>
    </row>
    <row r="603" spans="4:8">
      <c r="E603" s="20"/>
      <c r="G603" s="20"/>
    </row>
    <row r="604" spans="4:8">
      <c r="E604" s="20"/>
      <c r="G604" s="20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</sheetData>
  <sheetProtection sheet="1" objects="1" scenarios="1"/>
  <mergeCells count="1">
    <mergeCell ref="B6:K6"/>
  </mergeCells>
  <phoneticPr fontId="4" type="noConversion"/>
  <dataValidations count="1">
    <dataValidation allowBlank="1" showInputMessage="1" showErrorMessage="1" sqref="B1:B13 C5:C13 B14:C1048576 A1:A1048576 D15:H15 D1:XFD14 J15:XFD15 D16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F12" sqref="F12"/>
    </sheetView>
  </sheetViews>
  <sheetFormatPr defaultColWidth="9.140625" defaultRowHeight="18"/>
  <cols>
    <col min="1" max="1" width="6.28515625" style="1" customWidth="1"/>
    <col min="2" max="2" width="50.85546875" style="2" bestFit="1" customWidth="1"/>
    <col min="3" max="3" width="51.5703125" style="1" bestFit="1" customWidth="1"/>
    <col min="4" max="4" width="11.85546875" style="1" customWidth="1"/>
    <col min="5" max="16384" width="9.140625" style="1"/>
  </cols>
  <sheetData>
    <row r="1" spans="2:6">
      <c r="B1" s="46" t="s">
        <v>126</v>
      </c>
      <c r="C1" s="46" t="s" vm="1">
        <v>205</v>
      </c>
    </row>
    <row r="2" spans="2:6">
      <c r="B2" s="46" t="s">
        <v>125</v>
      </c>
      <c r="C2" s="46" t="s">
        <v>206</v>
      </c>
    </row>
    <row r="3" spans="2:6">
      <c r="B3" s="46" t="s">
        <v>127</v>
      </c>
      <c r="C3" s="46" t="s">
        <v>207</v>
      </c>
    </row>
    <row r="4" spans="2:6">
      <c r="B4" s="46" t="s">
        <v>128</v>
      </c>
      <c r="C4" s="46">
        <v>2146</v>
      </c>
    </row>
    <row r="6" spans="2:6" ht="26.25" customHeight="1">
      <c r="B6" s="127" t="s">
        <v>160</v>
      </c>
      <c r="C6" s="128"/>
      <c r="D6" s="129"/>
    </row>
    <row r="7" spans="2:6" s="3" customFormat="1" ht="31.5">
      <c r="B7" s="47" t="s">
        <v>97</v>
      </c>
      <c r="C7" s="52" t="s">
        <v>89</v>
      </c>
      <c r="D7" s="53" t="s">
        <v>88</v>
      </c>
    </row>
    <row r="8" spans="2:6" s="3" customFormat="1">
      <c r="B8" s="14"/>
      <c r="C8" s="31" t="s">
        <v>186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0" t="s">
        <v>1727</v>
      </c>
      <c r="C10" s="83">
        <v>965.75279195736346</v>
      </c>
      <c r="D10" s="80"/>
    </row>
    <row r="11" spans="2:6">
      <c r="B11" s="79" t="s">
        <v>24</v>
      </c>
      <c r="C11" s="83">
        <v>278.96497115213481</v>
      </c>
      <c r="D11" s="99"/>
    </row>
    <row r="12" spans="2:6">
      <c r="B12" s="86" t="s">
        <v>1117</v>
      </c>
      <c r="C12" s="90">
        <v>24.866621288081056</v>
      </c>
      <c r="D12" s="97">
        <v>48274</v>
      </c>
      <c r="E12" s="3"/>
      <c r="F12" s="3"/>
    </row>
    <row r="13" spans="2:6">
      <c r="B13" s="86" t="s">
        <v>1118</v>
      </c>
      <c r="C13" s="90">
        <v>13.0910724798013</v>
      </c>
      <c r="D13" s="97">
        <v>48274</v>
      </c>
      <c r="E13" s="3"/>
      <c r="F13" s="3"/>
    </row>
    <row r="14" spans="2:6">
      <c r="B14" s="86" t="s">
        <v>1731</v>
      </c>
      <c r="C14" s="90">
        <v>5.8426710526054322</v>
      </c>
      <c r="D14" s="97">
        <v>46054</v>
      </c>
    </row>
    <row r="15" spans="2:6">
      <c r="B15" s="86" t="s">
        <v>1732</v>
      </c>
      <c r="C15" s="90">
        <v>73.544111154048267</v>
      </c>
      <c r="D15" s="97">
        <v>48297</v>
      </c>
      <c r="E15" s="3"/>
      <c r="F15" s="3"/>
    </row>
    <row r="16" spans="2:6">
      <c r="B16" s="86" t="s">
        <v>1733</v>
      </c>
      <c r="C16" s="90">
        <v>57.441299052653825</v>
      </c>
      <c r="D16" s="97">
        <v>47308</v>
      </c>
      <c r="E16" s="3"/>
      <c r="F16" s="3"/>
    </row>
    <row r="17" spans="2:4">
      <c r="B17" s="86" t="s">
        <v>1122</v>
      </c>
      <c r="C17" s="90">
        <v>6.6442469207707964</v>
      </c>
      <c r="D17" s="97">
        <v>46752</v>
      </c>
    </row>
    <row r="18" spans="2:4">
      <c r="B18" s="86" t="s">
        <v>1123</v>
      </c>
      <c r="C18" s="90">
        <v>60.646430741247883</v>
      </c>
      <c r="D18" s="97">
        <v>48233</v>
      </c>
    </row>
    <row r="19" spans="2:4">
      <c r="B19" s="86" t="s">
        <v>1124</v>
      </c>
      <c r="C19" s="90">
        <v>3.7709531834582215</v>
      </c>
      <c r="D19" s="97">
        <v>45230</v>
      </c>
    </row>
    <row r="20" spans="2:4">
      <c r="B20" s="86" t="s">
        <v>1734</v>
      </c>
      <c r="C20" s="90">
        <v>19.023574142780895</v>
      </c>
      <c r="D20" s="97">
        <v>48212</v>
      </c>
    </row>
    <row r="21" spans="2:4">
      <c r="B21" s="86" t="s">
        <v>1735</v>
      </c>
      <c r="C21" s="90">
        <v>14.093991136687119</v>
      </c>
      <c r="D21" s="97">
        <v>48212</v>
      </c>
    </row>
    <row r="22" spans="2:4">
      <c r="B22" s="79" t="s">
        <v>32</v>
      </c>
      <c r="C22" s="83">
        <v>686.78782080522865</v>
      </c>
      <c r="D22" s="99"/>
    </row>
    <row r="23" spans="2:4">
      <c r="B23" s="86" t="s">
        <v>1141</v>
      </c>
      <c r="C23" s="90">
        <v>24.3795286835357</v>
      </c>
      <c r="D23" s="97">
        <v>47848</v>
      </c>
    </row>
    <row r="24" spans="2:4">
      <c r="B24" s="86" t="s">
        <v>1142</v>
      </c>
      <c r="C24" s="90">
        <v>46.696637518686487</v>
      </c>
      <c r="D24" s="97">
        <v>48757</v>
      </c>
    </row>
    <row r="25" spans="2:4">
      <c r="B25" s="86" t="s">
        <v>1736</v>
      </c>
      <c r="C25" s="90">
        <v>0.22086192352795617</v>
      </c>
      <c r="D25" s="97">
        <v>48122</v>
      </c>
    </row>
    <row r="26" spans="2:4">
      <c r="B26" s="86" t="s">
        <v>1737</v>
      </c>
      <c r="C26" s="90">
        <v>61.286768479688504</v>
      </c>
      <c r="D26" s="97">
        <v>48395</v>
      </c>
    </row>
    <row r="27" spans="2:4">
      <c r="B27" s="86" t="s">
        <v>1128</v>
      </c>
      <c r="C27" s="90">
        <v>19.837538147109743</v>
      </c>
      <c r="D27" s="97">
        <v>48395</v>
      </c>
    </row>
    <row r="28" spans="2:4">
      <c r="B28" s="86" t="s">
        <v>1738</v>
      </c>
      <c r="C28" s="90">
        <v>87.483180336094435</v>
      </c>
      <c r="D28" s="97">
        <v>48669</v>
      </c>
    </row>
    <row r="29" spans="2:4">
      <c r="B29" s="86" t="s">
        <v>1739</v>
      </c>
      <c r="C29" s="90">
        <v>132.99831590232688</v>
      </c>
      <c r="D29" s="97">
        <v>48693</v>
      </c>
    </row>
    <row r="30" spans="2:4">
      <c r="B30" s="86" t="s">
        <v>1740</v>
      </c>
      <c r="C30" s="90">
        <v>96.518383403561444</v>
      </c>
      <c r="D30" s="97">
        <v>48332</v>
      </c>
    </row>
    <row r="31" spans="2:4">
      <c r="B31" s="86" t="s">
        <v>1741</v>
      </c>
      <c r="C31" s="90">
        <v>0.37893251152844298</v>
      </c>
      <c r="D31" s="97">
        <v>48944</v>
      </c>
    </row>
    <row r="32" spans="2:4">
      <c r="B32" s="86" t="s">
        <v>1130</v>
      </c>
      <c r="C32" s="90">
        <v>57.936637360854171</v>
      </c>
      <c r="D32" s="97">
        <v>48760</v>
      </c>
    </row>
    <row r="33" spans="2:4">
      <c r="B33" s="86" t="s">
        <v>1145</v>
      </c>
      <c r="C33" s="90">
        <v>62.508198988388664</v>
      </c>
      <c r="D33" s="97">
        <v>48180</v>
      </c>
    </row>
    <row r="34" spans="2:4">
      <c r="B34" s="86" t="s">
        <v>1742</v>
      </c>
      <c r="C34" s="90">
        <v>57.419706023984503</v>
      </c>
      <c r="D34" s="97">
        <v>47848</v>
      </c>
    </row>
    <row r="35" spans="2:4">
      <c r="B35" s="86" t="s">
        <v>1743</v>
      </c>
      <c r="C35" s="90">
        <v>0.23160112226616111</v>
      </c>
      <c r="D35" s="97">
        <v>46082</v>
      </c>
    </row>
    <row r="36" spans="2:4">
      <c r="B36" s="86" t="s">
        <v>1744</v>
      </c>
      <c r="C36" s="90">
        <v>38.891530403675404</v>
      </c>
      <c r="D36" s="97">
        <v>47236</v>
      </c>
    </row>
    <row r="37" spans="2:4">
      <c r="B37" s="87"/>
      <c r="C37" s="87"/>
      <c r="D37" s="87"/>
    </row>
    <row r="38" spans="2:4">
      <c r="B38" s="87"/>
      <c r="C38" s="87"/>
      <c r="D38" s="87"/>
    </row>
    <row r="39" spans="2:4">
      <c r="B39" s="87"/>
      <c r="C39" s="87"/>
      <c r="D39" s="87"/>
    </row>
    <row r="40" spans="2:4">
      <c r="B40" s="87"/>
      <c r="C40" s="87"/>
      <c r="D40" s="87"/>
    </row>
    <row r="41" spans="2:4">
      <c r="B41" s="87"/>
      <c r="C41" s="87"/>
      <c r="D41" s="87"/>
    </row>
    <row r="42" spans="2:4">
      <c r="B42" s="87"/>
      <c r="C42" s="87"/>
      <c r="D42" s="87"/>
    </row>
    <row r="43" spans="2:4">
      <c r="B43" s="87"/>
      <c r="C43" s="87"/>
      <c r="D43" s="87"/>
    </row>
    <row r="44" spans="2:4">
      <c r="B44" s="87"/>
      <c r="C44" s="87"/>
      <c r="D44" s="87"/>
    </row>
    <row r="45" spans="2:4">
      <c r="B45" s="87"/>
      <c r="C45" s="87"/>
      <c r="D45" s="87"/>
    </row>
    <row r="46" spans="2:4">
      <c r="B46" s="87"/>
      <c r="C46" s="87"/>
      <c r="D46" s="87"/>
    </row>
    <row r="47" spans="2:4">
      <c r="B47" s="87"/>
      <c r="C47" s="87"/>
      <c r="D47" s="87"/>
    </row>
    <row r="48" spans="2:4">
      <c r="B48" s="87"/>
      <c r="C48" s="87"/>
      <c r="D48" s="87"/>
    </row>
    <row r="49" spans="2:4">
      <c r="B49" s="87"/>
      <c r="C49" s="87"/>
      <c r="D49" s="87"/>
    </row>
    <row r="50" spans="2:4">
      <c r="B50" s="87"/>
      <c r="C50" s="87"/>
      <c r="D50" s="87"/>
    </row>
    <row r="51" spans="2:4">
      <c r="B51" s="87"/>
      <c r="C51" s="87"/>
      <c r="D51" s="87"/>
    </row>
    <row r="52" spans="2:4">
      <c r="B52" s="87"/>
      <c r="C52" s="87"/>
      <c r="D52" s="87"/>
    </row>
    <row r="53" spans="2:4">
      <c r="B53" s="87"/>
      <c r="C53" s="87"/>
      <c r="D53" s="87"/>
    </row>
    <row r="54" spans="2:4">
      <c r="B54" s="87"/>
      <c r="C54" s="87"/>
      <c r="D54" s="87"/>
    </row>
    <row r="55" spans="2:4">
      <c r="B55" s="87"/>
      <c r="C55" s="87"/>
      <c r="D55" s="87"/>
    </row>
    <row r="56" spans="2:4">
      <c r="B56" s="87"/>
      <c r="C56" s="87"/>
      <c r="D56" s="87"/>
    </row>
    <row r="57" spans="2:4">
      <c r="B57" s="87"/>
      <c r="C57" s="87"/>
      <c r="D57" s="87"/>
    </row>
    <row r="58" spans="2:4">
      <c r="B58" s="87"/>
      <c r="C58" s="87"/>
      <c r="D58" s="87"/>
    </row>
    <row r="59" spans="2:4">
      <c r="B59" s="87"/>
      <c r="C59" s="87"/>
      <c r="D59" s="87"/>
    </row>
    <row r="60" spans="2:4">
      <c r="B60" s="87"/>
      <c r="C60" s="87"/>
      <c r="D60" s="87"/>
    </row>
    <row r="61" spans="2:4">
      <c r="B61" s="87"/>
      <c r="C61" s="87"/>
      <c r="D61" s="87"/>
    </row>
    <row r="62" spans="2:4">
      <c r="B62" s="87"/>
      <c r="C62" s="87"/>
      <c r="D62" s="87"/>
    </row>
    <row r="63" spans="2:4">
      <c r="B63" s="87"/>
      <c r="C63" s="87"/>
      <c r="D63" s="87"/>
    </row>
    <row r="64" spans="2:4">
      <c r="B64" s="87"/>
      <c r="C64" s="87"/>
      <c r="D64" s="87"/>
    </row>
    <row r="65" spans="2:4">
      <c r="B65" s="87"/>
      <c r="C65" s="87"/>
      <c r="D65" s="87"/>
    </row>
    <row r="66" spans="2:4">
      <c r="B66" s="87"/>
      <c r="C66" s="87"/>
      <c r="D66" s="87"/>
    </row>
    <row r="67" spans="2:4">
      <c r="B67" s="87"/>
      <c r="C67" s="87"/>
      <c r="D67" s="87"/>
    </row>
    <row r="68" spans="2:4">
      <c r="B68" s="87"/>
      <c r="C68" s="87"/>
      <c r="D68" s="87"/>
    </row>
    <row r="69" spans="2:4">
      <c r="B69" s="87"/>
      <c r="C69" s="87"/>
      <c r="D69" s="87"/>
    </row>
    <row r="70" spans="2:4">
      <c r="B70" s="87"/>
      <c r="C70" s="87"/>
      <c r="D70" s="87"/>
    </row>
    <row r="71" spans="2:4">
      <c r="B71" s="87"/>
      <c r="C71" s="87"/>
      <c r="D71" s="87"/>
    </row>
    <row r="72" spans="2:4">
      <c r="B72" s="87"/>
      <c r="C72" s="87"/>
      <c r="D72" s="87"/>
    </row>
    <row r="73" spans="2:4">
      <c r="B73" s="87"/>
      <c r="C73" s="87"/>
      <c r="D73" s="87"/>
    </row>
    <row r="74" spans="2:4">
      <c r="B74" s="87"/>
      <c r="C74" s="87"/>
      <c r="D74" s="87"/>
    </row>
    <row r="75" spans="2:4">
      <c r="B75" s="87"/>
      <c r="C75" s="87"/>
      <c r="D75" s="87"/>
    </row>
    <row r="76" spans="2:4">
      <c r="B76" s="87"/>
      <c r="C76" s="87"/>
      <c r="D76" s="87"/>
    </row>
    <row r="77" spans="2:4">
      <c r="B77" s="87"/>
      <c r="C77" s="87"/>
      <c r="D77" s="87"/>
    </row>
    <row r="78" spans="2:4">
      <c r="B78" s="87"/>
      <c r="C78" s="87"/>
      <c r="D78" s="87"/>
    </row>
    <row r="79" spans="2:4">
      <c r="B79" s="87"/>
      <c r="C79" s="87"/>
      <c r="D79" s="87"/>
    </row>
    <row r="80" spans="2:4">
      <c r="B80" s="87"/>
      <c r="C80" s="87"/>
      <c r="D80" s="87"/>
    </row>
    <row r="81" spans="2:4">
      <c r="B81" s="87"/>
      <c r="C81" s="87"/>
      <c r="D81" s="87"/>
    </row>
    <row r="82" spans="2:4">
      <c r="B82" s="87"/>
      <c r="C82" s="87"/>
      <c r="D82" s="87"/>
    </row>
    <row r="83" spans="2:4">
      <c r="B83" s="87"/>
      <c r="C83" s="87"/>
      <c r="D83" s="87"/>
    </row>
    <row r="84" spans="2:4">
      <c r="B84" s="87"/>
      <c r="C84" s="87"/>
      <c r="D84" s="87"/>
    </row>
    <row r="85" spans="2:4">
      <c r="B85" s="87"/>
      <c r="C85" s="87"/>
      <c r="D85" s="87"/>
    </row>
    <row r="86" spans="2:4">
      <c r="B86" s="87"/>
      <c r="C86" s="87"/>
      <c r="D86" s="87"/>
    </row>
    <row r="87" spans="2:4">
      <c r="B87" s="87"/>
      <c r="C87" s="87"/>
      <c r="D87" s="87"/>
    </row>
    <row r="88" spans="2:4">
      <c r="B88" s="87"/>
      <c r="C88" s="87"/>
      <c r="D88" s="87"/>
    </row>
    <row r="89" spans="2:4">
      <c r="B89" s="87"/>
      <c r="C89" s="87"/>
      <c r="D89" s="87"/>
    </row>
    <row r="90" spans="2:4">
      <c r="B90" s="87"/>
      <c r="C90" s="87"/>
      <c r="D90" s="87"/>
    </row>
    <row r="91" spans="2:4">
      <c r="B91" s="87"/>
      <c r="C91" s="87"/>
      <c r="D91" s="87"/>
    </row>
    <row r="92" spans="2:4">
      <c r="B92" s="87"/>
      <c r="C92" s="87"/>
      <c r="D92" s="87"/>
    </row>
    <row r="93" spans="2:4">
      <c r="B93" s="87"/>
      <c r="C93" s="87"/>
      <c r="D93" s="87"/>
    </row>
    <row r="94" spans="2:4">
      <c r="B94" s="87"/>
      <c r="C94" s="87"/>
      <c r="D94" s="87"/>
    </row>
    <row r="95" spans="2:4">
      <c r="B95" s="87"/>
      <c r="C95" s="87"/>
      <c r="D95" s="87"/>
    </row>
    <row r="96" spans="2:4">
      <c r="B96" s="87"/>
      <c r="C96" s="87"/>
      <c r="D96" s="87"/>
    </row>
    <row r="97" spans="2:4">
      <c r="B97" s="87"/>
      <c r="C97" s="87"/>
      <c r="D97" s="87"/>
    </row>
    <row r="98" spans="2:4">
      <c r="B98" s="87"/>
      <c r="C98" s="87"/>
      <c r="D98" s="87"/>
    </row>
    <row r="99" spans="2:4">
      <c r="B99" s="87"/>
      <c r="C99" s="87"/>
      <c r="D99" s="87"/>
    </row>
    <row r="100" spans="2:4">
      <c r="B100" s="87"/>
      <c r="C100" s="87"/>
      <c r="D100" s="87"/>
    </row>
    <row r="101" spans="2:4">
      <c r="B101" s="87"/>
      <c r="C101" s="87"/>
      <c r="D101" s="87"/>
    </row>
    <row r="102" spans="2:4">
      <c r="B102" s="87"/>
      <c r="C102" s="87"/>
      <c r="D102" s="87"/>
    </row>
    <row r="103" spans="2:4">
      <c r="B103" s="87"/>
      <c r="C103" s="87"/>
      <c r="D103" s="87"/>
    </row>
    <row r="104" spans="2:4">
      <c r="B104" s="87"/>
      <c r="C104" s="87"/>
      <c r="D104" s="87"/>
    </row>
    <row r="105" spans="2:4">
      <c r="B105" s="87"/>
      <c r="C105" s="87"/>
      <c r="D105" s="87"/>
    </row>
    <row r="106" spans="2:4">
      <c r="B106" s="87"/>
      <c r="C106" s="87"/>
      <c r="D106" s="87"/>
    </row>
    <row r="107" spans="2:4">
      <c r="B107" s="87"/>
      <c r="C107" s="87"/>
      <c r="D107" s="87"/>
    </row>
    <row r="108" spans="2:4">
      <c r="B108" s="87"/>
      <c r="C108" s="87"/>
      <c r="D108" s="87"/>
    </row>
    <row r="109" spans="2:4">
      <c r="B109" s="87"/>
      <c r="C109" s="87"/>
      <c r="D109" s="87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3"/>
      <c r="C113" s="94"/>
      <c r="D113" s="94"/>
    </row>
    <row r="114" spans="2:4">
      <c r="B114" s="93"/>
      <c r="C114" s="94"/>
      <c r="D114" s="94"/>
    </row>
    <row r="115" spans="2:4">
      <c r="B115" s="93"/>
      <c r="C115" s="94"/>
      <c r="D115" s="94"/>
    </row>
    <row r="116" spans="2:4">
      <c r="B116" s="93"/>
      <c r="C116" s="94"/>
      <c r="D116" s="94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2146</v>
      </c>
    </row>
    <row r="6" spans="2:16" ht="26.25" customHeight="1">
      <c r="B6" s="127" t="s">
        <v>163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63">
      <c r="B7" s="21" t="s">
        <v>97</v>
      </c>
      <c r="C7" s="29" t="s">
        <v>36</v>
      </c>
      <c r="D7" s="29" t="s">
        <v>51</v>
      </c>
      <c r="E7" s="29" t="s">
        <v>14</v>
      </c>
      <c r="F7" s="29" t="s">
        <v>52</v>
      </c>
      <c r="G7" s="29" t="s">
        <v>85</v>
      </c>
      <c r="H7" s="29" t="s">
        <v>17</v>
      </c>
      <c r="I7" s="29" t="s">
        <v>84</v>
      </c>
      <c r="J7" s="29" t="s">
        <v>16</v>
      </c>
      <c r="K7" s="29" t="s">
        <v>161</v>
      </c>
      <c r="L7" s="29" t="s">
        <v>188</v>
      </c>
      <c r="M7" s="29" t="s">
        <v>162</v>
      </c>
      <c r="N7" s="29" t="s">
        <v>47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1728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12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93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2146</v>
      </c>
    </row>
    <row r="6" spans="2:16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63">
      <c r="B7" s="21" t="s">
        <v>97</v>
      </c>
      <c r="C7" s="29" t="s">
        <v>36</v>
      </c>
      <c r="D7" s="29" t="s">
        <v>51</v>
      </c>
      <c r="E7" s="29" t="s">
        <v>14</v>
      </c>
      <c r="F7" s="29" t="s">
        <v>52</v>
      </c>
      <c r="G7" s="29" t="s">
        <v>85</v>
      </c>
      <c r="H7" s="29" t="s">
        <v>17</v>
      </c>
      <c r="I7" s="29" t="s">
        <v>84</v>
      </c>
      <c r="J7" s="29" t="s">
        <v>16</v>
      </c>
      <c r="K7" s="29" t="s">
        <v>161</v>
      </c>
      <c r="L7" s="29" t="s">
        <v>183</v>
      </c>
      <c r="M7" s="29" t="s">
        <v>162</v>
      </c>
      <c r="N7" s="29" t="s">
        <v>47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1729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12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93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4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4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5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7.8554687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126</v>
      </c>
      <c r="C1" s="46" t="s" vm="1">
        <v>205</v>
      </c>
    </row>
    <row r="2" spans="2:18">
      <c r="B2" s="46" t="s">
        <v>125</v>
      </c>
      <c r="C2" s="46" t="s">
        <v>206</v>
      </c>
    </row>
    <row r="3" spans="2:18">
      <c r="B3" s="46" t="s">
        <v>127</v>
      </c>
      <c r="C3" s="46" t="s">
        <v>207</v>
      </c>
    </row>
    <row r="4" spans="2:18">
      <c r="B4" s="46" t="s">
        <v>128</v>
      </c>
      <c r="C4" s="46">
        <v>2146</v>
      </c>
    </row>
    <row r="6" spans="2:18" ht="21.75" customHeight="1">
      <c r="B6" s="130" t="s">
        <v>153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70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96</v>
      </c>
      <c r="C8" s="29" t="s">
        <v>36</v>
      </c>
      <c r="D8" s="29" t="s">
        <v>100</v>
      </c>
      <c r="E8" s="29" t="s">
        <v>14</v>
      </c>
      <c r="F8" s="29" t="s">
        <v>52</v>
      </c>
      <c r="G8" s="29" t="s">
        <v>85</v>
      </c>
      <c r="H8" s="29" t="s">
        <v>17</v>
      </c>
      <c r="I8" s="29" t="s">
        <v>84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48</v>
      </c>
      <c r="P8" s="29" t="s">
        <v>185</v>
      </c>
      <c r="Q8" s="29" t="s">
        <v>129</v>
      </c>
      <c r="R8" s="59" t="s">
        <v>131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9" t="s">
        <v>95</v>
      </c>
    </row>
    <row r="11" spans="2:18" s="4" customFormat="1" ht="18" customHeight="1">
      <c r="B11" s="87" t="s">
        <v>25</v>
      </c>
      <c r="C11" s="87"/>
      <c r="D11" s="88"/>
      <c r="E11" s="87"/>
      <c r="F11" s="87"/>
      <c r="G11" s="97"/>
      <c r="H11" s="90">
        <v>0.39525175064481483</v>
      </c>
      <c r="I11" s="88"/>
      <c r="J11" s="89"/>
      <c r="K11" s="91">
        <v>4.7920284417614818E-2</v>
      </c>
      <c r="L11" s="90"/>
      <c r="M11" s="98"/>
      <c r="N11" s="90"/>
      <c r="O11" s="90">
        <v>8207.5752293510013</v>
      </c>
      <c r="P11" s="91"/>
      <c r="Q11" s="91">
        <f>IFERROR(O11/$O$11,0)</f>
        <v>1</v>
      </c>
      <c r="R11" s="91">
        <f>O11/'סכום נכסי הקרן'!$C$42</f>
        <v>4.8656867578707026E-2</v>
      </c>
    </row>
    <row r="12" spans="2:18" ht="22.5" customHeight="1">
      <c r="B12" s="79" t="s">
        <v>177</v>
      </c>
      <c r="C12" s="80"/>
      <c r="D12" s="81"/>
      <c r="E12" s="80"/>
      <c r="F12" s="80"/>
      <c r="G12" s="99"/>
      <c r="H12" s="83">
        <v>0.39525175064481477</v>
      </c>
      <c r="I12" s="81"/>
      <c r="J12" s="82"/>
      <c r="K12" s="84">
        <v>4.7920284417614811E-2</v>
      </c>
      <c r="L12" s="83"/>
      <c r="M12" s="100"/>
      <c r="N12" s="83"/>
      <c r="O12" s="83">
        <v>8207.5752293510013</v>
      </c>
      <c r="P12" s="84"/>
      <c r="Q12" s="84">
        <f t="shared" ref="Q12:Q25" si="0">IFERROR(O12/$O$11,0)</f>
        <v>1</v>
      </c>
      <c r="R12" s="84">
        <f>O12/'סכום נכסי הקרן'!$C$42</f>
        <v>4.8656867578707026E-2</v>
      </c>
    </row>
    <row r="13" spans="2:18">
      <c r="B13" s="92" t="s">
        <v>37</v>
      </c>
      <c r="C13" s="87"/>
      <c r="D13" s="88"/>
      <c r="E13" s="87"/>
      <c r="F13" s="87"/>
      <c r="G13" s="97"/>
      <c r="H13" s="90">
        <v>0.39525175064481477</v>
      </c>
      <c r="I13" s="88"/>
      <c r="J13" s="89"/>
      <c r="K13" s="91">
        <v>4.7920284417614811E-2</v>
      </c>
      <c r="L13" s="90"/>
      <c r="M13" s="98"/>
      <c r="N13" s="90"/>
      <c r="O13" s="90">
        <v>8207.5752293510013</v>
      </c>
      <c r="P13" s="91"/>
      <c r="Q13" s="91">
        <f t="shared" si="0"/>
        <v>1</v>
      </c>
      <c r="R13" s="91">
        <f>O13/'סכום נכסי הקרן'!$C$42</f>
        <v>4.8656867578707026E-2</v>
      </c>
    </row>
    <row r="14" spans="2:18">
      <c r="B14" s="101" t="s">
        <v>22</v>
      </c>
      <c r="C14" s="80"/>
      <c r="D14" s="81"/>
      <c r="E14" s="80"/>
      <c r="F14" s="80"/>
      <c r="G14" s="99"/>
      <c r="H14" s="83">
        <v>0.39532924271374204</v>
      </c>
      <c r="I14" s="81"/>
      <c r="J14" s="82"/>
      <c r="K14" s="84">
        <v>4.7921633090599512E-2</v>
      </c>
      <c r="L14" s="83"/>
      <c r="M14" s="100"/>
      <c r="N14" s="83"/>
      <c r="O14" s="83">
        <v>8204.7525953340009</v>
      </c>
      <c r="P14" s="84"/>
      <c r="Q14" s="84">
        <f t="shared" si="0"/>
        <v>0.99965609404262223</v>
      </c>
      <c r="R14" s="84">
        <f>O14/'סכום נכסי הקרן'!$C$42</f>
        <v>4.8640134192079361E-2</v>
      </c>
    </row>
    <row r="15" spans="2:18">
      <c r="B15" s="102" t="s">
        <v>208</v>
      </c>
      <c r="C15" s="87" t="s">
        <v>209</v>
      </c>
      <c r="D15" s="88" t="s">
        <v>101</v>
      </c>
      <c r="E15" s="87" t="s">
        <v>210</v>
      </c>
      <c r="F15" s="87"/>
      <c r="G15" s="97"/>
      <c r="H15" s="90">
        <v>0.50999999999641554</v>
      </c>
      <c r="I15" s="88" t="s">
        <v>113</v>
      </c>
      <c r="J15" s="89">
        <v>0</v>
      </c>
      <c r="K15" s="91">
        <v>4.7700000000000957E-2</v>
      </c>
      <c r="L15" s="90">
        <v>105720.50521000002</v>
      </c>
      <c r="M15" s="98">
        <v>97.64</v>
      </c>
      <c r="N15" s="90"/>
      <c r="O15" s="90">
        <v>103.22550128700003</v>
      </c>
      <c r="P15" s="91">
        <v>5.2860252605000006E-6</v>
      </c>
      <c r="Q15" s="91">
        <f t="shared" si="0"/>
        <v>1.257685715969519E-2</v>
      </c>
      <c r="R15" s="91">
        <f>O15/'סכום נכסי הקרן'!$C$42</f>
        <v>6.1195047337560217E-4</v>
      </c>
    </row>
    <row r="16" spans="2:18">
      <c r="B16" s="102" t="s">
        <v>211</v>
      </c>
      <c r="C16" s="87" t="s">
        <v>212</v>
      </c>
      <c r="D16" s="88" t="s">
        <v>101</v>
      </c>
      <c r="E16" s="87" t="s">
        <v>210</v>
      </c>
      <c r="F16" s="87"/>
      <c r="G16" s="97"/>
      <c r="H16" s="90">
        <v>0.25999999999989909</v>
      </c>
      <c r="I16" s="88" t="s">
        <v>113</v>
      </c>
      <c r="J16" s="89">
        <v>0</v>
      </c>
      <c r="K16" s="91">
        <v>4.7799999999996977E-2</v>
      </c>
      <c r="L16" s="90">
        <v>4413572.1034560008</v>
      </c>
      <c r="M16" s="98">
        <v>98.78</v>
      </c>
      <c r="N16" s="90"/>
      <c r="O16" s="90">
        <v>4359.726523794001</v>
      </c>
      <c r="P16" s="91">
        <v>1.2981094421929415E-4</v>
      </c>
      <c r="Q16" s="91">
        <f t="shared" si="0"/>
        <v>0.53118325473316896</v>
      </c>
      <c r="R16" s="91">
        <f>O16/'סכום נכסי הקרן'!$C$42</f>
        <v>2.5845713285578404E-2</v>
      </c>
    </row>
    <row r="17" spans="2:18">
      <c r="B17" s="102" t="s">
        <v>213</v>
      </c>
      <c r="C17" s="87" t="s">
        <v>214</v>
      </c>
      <c r="D17" s="88" t="s">
        <v>101</v>
      </c>
      <c r="E17" s="87" t="s">
        <v>210</v>
      </c>
      <c r="F17" s="87"/>
      <c r="G17" s="97"/>
      <c r="H17" s="90">
        <v>0.18999999928688346</v>
      </c>
      <c r="I17" s="88" t="s">
        <v>113</v>
      </c>
      <c r="J17" s="89">
        <v>0</v>
      </c>
      <c r="K17" s="91">
        <v>4.6900000003056205E-2</v>
      </c>
      <c r="L17" s="90">
        <v>495.01093600000007</v>
      </c>
      <c r="M17" s="98">
        <v>99.15</v>
      </c>
      <c r="N17" s="90"/>
      <c r="O17" s="90">
        <v>0.49080336500000005</v>
      </c>
      <c r="P17" s="91">
        <v>1.0102264000000002E-8</v>
      </c>
      <c r="Q17" s="91">
        <f t="shared" si="0"/>
        <v>5.9798826241012646E-5</v>
      </c>
      <c r="R17" s="91">
        <f>O17/'סכום נכסי הקרן'!$C$42</f>
        <v>2.9096235697710629E-6</v>
      </c>
    </row>
    <row r="18" spans="2:18">
      <c r="B18" s="102" t="s">
        <v>215</v>
      </c>
      <c r="C18" s="87" t="s">
        <v>216</v>
      </c>
      <c r="D18" s="88" t="s">
        <v>101</v>
      </c>
      <c r="E18" s="87" t="s">
        <v>210</v>
      </c>
      <c r="F18" s="87"/>
      <c r="G18" s="97"/>
      <c r="H18" s="90">
        <v>0.36000000000042021</v>
      </c>
      <c r="I18" s="88" t="s">
        <v>113</v>
      </c>
      <c r="J18" s="89">
        <v>0</v>
      </c>
      <c r="K18" s="91">
        <v>4.8000000000004844E-2</v>
      </c>
      <c r="L18" s="90">
        <v>1258444.1723460003</v>
      </c>
      <c r="M18" s="98">
        <v>98.33</v>
      </c>
      <c r="N18" s="90"/>
      <c r="O18" s="90">
        <v>1237.4281546680004</v>
      </c>
      <c r="P18" s="91">
        <v>3.9326380385812512E-5</v>
      </c>
      <c r="Q18" s="91">
        <f t="shared" si="0"/>
        <v>0.15076659306671353</v>
      </c>
      <c r="R18" s="91">
        <f>O18/'סכום נכסי הקרן'!$C$42</f>
        <v>7.335830154139889E-3</v>
      </c>
    </row>
    <row r="19" spans="2:18">
      <c r="B19" s="102" t="s">
        <v>217</v>
      </c>
      <c r="C19" s="87" t="s">
        <v>218</v>
      </c>
      <c r="D19" s="88" t="s">
        <v>101</v>
      </c>
      <c r="E19" s="87" t="s">
        <v>210</v>
      </c>
      <c r="F19" s="87"/>
      <c r="G19" s="97"/>
      <c r="H19" s="90">
        <v>0.43999999999967887</v>
      </c>
      <c r="I19" s="88" t="s">
        <v>113</v>
      </c>
      <c r="J19" s="89">
        <v>0</v>
      </c>
      <c r="K19" s="91">
        <v>4.8199999999986719E-2</v>
      </c>
      <c r="L19" s="90">
        <v>1398109.7980000002</v>
      </c>
      <c r="M19" s="98">
        <v>97.97</v>
      </c>
      <c r="N19" s="90"/>
      <c r="O19" s="90">
        <v>1369.728169101</v>
      </c>
      <c r="P19" s="91">
        <v>4.5100316064516138E-5</v>
      </c>
      <c r="Q19" s="91">
        <f t="shared" si="0"/>
        <v>0.16688585006235865</v>
      </c>
      <c r="R19" s="91">
        <f>O19/'סכום נכסי הקרן'!$C$42</f>
        <v>8.1201427072441403E-3</v>
      </c>
    </row>
    <row r="20" spans="2:18">
      <c r="B20" s="102" t="s">
        <v>219</v>
      </c>
      <c r="C20" s="87" t="s">
        <v>220</v>
      </c>
      <c r="D20" s="88" t="s">
        <v>101</v>
      </c>
      <c r="E20" s="87" t="s">
        <v>210</v>
      </c>
      <c r="F20" s="87"/>
      <c r="G20" s="97"/>
      <c r="H20" s="90">
        <v>0.6099999999866369</v>
      </c>
      <c r="I20" s="88" t="s">
        <v>113</v>
      </c>
      <c r="J20" s="89">
        <v>0</v>
      </c>
      <c r="K20" s="91">
        <v>4.7799999999933174E-2</v>
      </c>
      <c r="L20" s="90">
        <v>30795.370000000006</v>
      </c>
      <c r="M20" s="98">
        <v>97.2</v>
      </c>
      <c r="N20" s="90"/>
      <c r="O20" s="90">
        <v>29.933099640000009</v>
      </c>
      <c r="P20" s="91">
        <v>1.7108538888888893E-6</v>
      </c>
      <c r="Q20" s="91">
        <f t="shared" si="0"/>
        <v>3.6470088672421359E-3</v>
      </c>
      <c r="R20" s="91">
        <f>O20/'סכום נכסי הקרן'!$C$42</f>
        <v>1.7745202751177092E-4</v>
      </c>
    </row>
    <row r="21" spans="2:18">
      <c r="B21" s="102" t="s">
        <v>221</v>
      </c>
      <c r="C21" s="87" t="s">
        <v>222</v>
      </c>
      <c r="D21" s="88" t="s">
        <v>101</v>
      </c>
      <c r="E21" s="87" t="s">
        <v>210</v>
      </c>
      <c r="F21" s="87"/>
      <c r="G21" s="97"/>
      <c r="H21" s="90">
        <v>0.85999999999972809</v>
      </c>
      <c r="I21" s="88" t="s">
        <v>113</v>
      </c>
      <c r="J21" s="89">
        <v>0</v>
      </c>
      <c r="K21" s="91">
        <v>4.8099999999996319E-2</v>
      </c>
      <c r="L21" s="90">
        <v>535839.43800000008</v>
      </c>
      <c r="M21" s="98">
        <v>96.05</v>
      </c>
      <c r="N21" s="90"/>
      <c r="O21" s="90">
        <v>514.67378019900002</v>
      </c>
      <c r="P21" s="91">
        <v>2.9768857666666671E-5</v>
      </c>
      <c r="Q21" s="91">
        <f t="shared" si="0"/>
        <v>6.2707165736170398E-2</v>
      </c>
      <c r="R21" s="91">
        <f>O21/'סכום נכסי הקרן'!$C$42</f>
        <v>3.0511342594608773E-3</v>
      </c>
    </row>
    <row r="22" spans="2:18">
      <c r="B22" s="102" t="s">
        <v>223</v>
      </c>
      <c r="C22" s="87" t="s">
        <v>224</v>
      </c>
      <c r="D22" s="88" t="s">
        <v>101</v>
      </c>
      <c r="E22" s="87" t="s">
        <v>210</v>
      </c>
      <c r="F22" s="87"/>
      <c r="G22" s="97"/>
      <c r="H22" s="90">
        <v>0.92999999999932159</v>
      </c>
      <c r="I22" s="88" t="s">
        <v>113</v>
      </c>
      <c r="J22" s="89">
        <v>0</v>
      </c>
      <c r="K22" s="91">
        <v>4.7899999999996598E-2</v>
      </c>
      <c r="L22" s="90">
        <v>615907.4</v>
      </c>
      <c r="M22" s="98">
        <v>95.72</v>
      </c>
      <c r="N22" s="90"/>
      <c r="O22" s="90">
        <v>589.5465632800001</v>
      </c>
      <c r="P22" s="91">
        <v>3.4217077777777777E-5</v>
      </c>
      <c r="Q22" s="91">
        <f t="shared" si="0"/>
        <v>7.1829565591032346E-2</v>
      </c>
      <c r="R22" s="91">
        <f>O22/'סכום נכסי הקרן'!$C$42</f>
        <v>3.4950016611989113E-3</v>
      </c>
    </row>
    <row r="23" spans="2:18">
      <c r="B23" s="86"/>
      <c r="C23" s="87"/>
      <c r="D23" s="87"/>
      <c r="E23" s="87"/>
      <c r="F23" s="87"/>
      <c r="G23" s="87"/>
      <c r="H23" s="87"/>
      <c r="I23" s="87"/>
      <c r="J23" s="87"/>
      <c r="K23" s="91"/>
      <c r="L23" s="90"/>
      <c r="M23" s="98"/>
      <c r="N23" s="87"/>
      <c r="O23" s="87"/>
      <c r="P23" s="87"/>
      <c r="Q23" s="91"/>
      <c r="R23" s="87"/>
    </row>
    <row r="24" spans="2:18">
      <c r="B24" s="101" t="s">
        <v>23</v>
      </c>
      <c r="C24" s="80"/>
      <c r="D24" s="81"/>
      <c r="E24" s="80"/>
      <c r="F24" s="80"/>
      <c r="G24" s="99"/>
      <c r="H24" s="83">
        <v>0.1700000000389707</v>
      </c>
      <c r="I24" s="81"/>
      <c r="J24" s="82"/>
      <c r="K24" s="84">
        <v>4.399999999362298E-2</v>
      </c>
      <c r="L24" s="83"/>
      <c r="M24" s="100"/>
      <c r="N24" s="83"/>
      <c r="O24" s="83">
        <v>2.8226340170000004</v>
      </c>
      <c r="P24" s="84"/>
      <c r="Q24" s="84">
        <f t="shared" si="0"/>
        <v>3.4390595737776683E-4</v>
      </c>
      <c r="R24" s="84">
        <f>O24/'סכום נכסי הקרן'!$C$42</f>
        <v>1.6733386627658464E-5</v>
      </c>
    </row>
    <row r="25" spans="2:18">
      <c r="B25" s="102" t="s">
        <v>225</v>
      </c>
      <c r="C25" s="87" t="s">
        <v>226</v>
      </c>
      <c r="D25" s="88" t="s">
        <v>101</v>
      </c>
      <c r="E25" s="87" t="s">
        <v>210</v>
      </c>
      <c r="F25" s="87"/>
      <c r="G25" s="97"/>
      <c r="H25" s="90">
        <v>0.1700000000389707</v>
      </c>
      <c r="I25" s="88" t="s">
        <v>113</v>
      </c>
      <c r="J25" s="89">
        <v>1.4999999999999999E-2</v>
      </c>
      <c r="K25" s="91">
        <v>4.399999999362298E-2</v>
      </c>
      <c r="L25" s="90">
        <v>2801.3439460000004</v>
      </c>
      <c r="M25" s="98">
        <v>100.76</v>
      </c>
      <c r="N25" s="90"/>
      <c r="O25" s="90">
        <v>2.8226340170000004</v>
      </c>
      <c r="P25" s="91">
        <v>2.1076229501604312E-7</v>
      </c>
      <c r="Q25" s="91">
        <f t="shared" si="0"/>
        <v>3.4390595737776683E-4</v>
      </c>
      <c r="R25" s="91">
        <f>O25/'סכום נכסי הקרן'!$C$42</f>
        <v>1.6733386627658464E-5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98"/>
      <c r="N26" s="87"/>
      <c r="O26" s="87"/>
      <c r="P26" s="87"/>
      <c r="Q26" s="91"/>
      <c r="R26" s="87"/>
    </row>
    <row r="27" spans="2:18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2:18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2:18">
      <c r="B29" s="95" t="s">
        <v>93</v>
      </c>
      <c r="C29" s="103"/>
      <c r="D29" s="103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2:18">
      <c r="B30" s="95" t="s">
        <v>181</v>
      </c>
      <c r="C30" s="103"/>
      <c r="D30" s="103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2:18">
      <c r="B31" s="136" t="s">
        <v>189</v>
      </c>
      <c r="C31" s="136"/>
      <c r="D31" s="13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2:18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2:18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2:18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2:18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2:18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2:18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2:18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2:18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2:18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2:18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2:18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2:18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2:18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2:18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2:18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2:18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2:18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2:18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2:18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2:18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2:18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2:18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2:18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2:18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2:18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2:18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2:18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2:18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2:18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2:18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8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2:18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2:18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2:18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2:18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8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2:18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18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2:18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2:18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8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2:18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2:18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2:18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2:18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2:18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2:18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2:18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2:18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2:18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2:18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2:18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2:18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2:18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2:18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2:18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2:18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2:18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2:18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2:18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2:18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2:18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2:18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2:18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2:18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2:18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2:18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2:18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2:18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2:18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2:18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2:18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2:18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2:18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2:18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2:18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2:18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2:18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2:18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2:18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2:18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2:18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2:18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2:18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2:18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2:18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2:18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4" type="noConversion"/>
  <dataValidations count="1">
    <dataValidation allowBlank="1" showInputMessage="1" showErrorMessage="1" sqref="N10:Q10 N9 N1:N7 N32:N1048576 C5:C28 O1:Q9 O11:Q1048576 C32:I1048576 J1:M1048576 E1:I30 D1:D28 C29:D30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126</v>
      </c>
      <c r="C1" s="46" t="s" vm="1">
        <v>205</v>
      </c>
    </row>
    <row r="2" spans="2:16">
      <c r="B2" s="46" t="s">
        <v>125</v>
      </c>
      <c r="C2" s="46" t="s">
        <v>206</v>
      </c>
    </row>
    <row r="3" spans="2:16">
      <c r="B3" s="46" t="s">
        <v>127</v>
      </c>
      <c r="C3" s="46" t="s">
        <v>207</v>
      </c>
    </row>
    <row r="4" spans="2:16">
      <c r="B4" s="46" t="s">
        <v>128</v>
      </c>
      <c r="C4" s="46">
        <v>2146</v>
      </c>
    </row>
    <row r="6" spans="2:16" ht="26.25" customHeight="1">
      <c r="B6" s="127" t="s">
        <v>166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63">
      <c r="B7" s="21" t="s">
        <v>97</v>
      </c>
      <c r="C7" s="29" t="s">
        <v>36</v>
      </c>
      <c r="D7" s="29" t="s">
        <v>51</v>
      </c>
      <c r="E7" s="29" t="s">
        <v>14</v>
      </c>
      <c r="F7" s="29" t="s">
        <v>52</v>
      </c>
      <c r="G7" s="29" t="s">
        <v>85</v>
      </c>
      <c r="H7" s="29" t="s">
        <v>17</v>
      </c>
      <c r="I7" s="29" t="s">
        <v>84</v>
      </c>
      <c r="J7" s="29" t="s">
        <v>16</v>
      </c>
      <c r="K7" s="29" t="s">
        <v>161</v>
      </c>
      <c r="L7" s="29" t="s">
        <v>183</v>
      </c>
      <c r="M7" s="29" t="s">
        <v>162</v>
      </c>
      <c r="N7" s="29" t="s">
        <v>47</v>
      </c>
      <c r="O7" s="29" t="s">
        <v>129</v>
      </c>
      <c r="P7" s="30" t="s">
        <v>131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4" t="s">
        <v>1730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12" t="s">
        <v>198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12" t="s">
        <v>93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12" t="s">
        <v>189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4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4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5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126</v>
      </c>
      <c r="C1" s="46" t="s" vm="1">
        <v>205</v>
      </c>
    </row>
    <row r="2" spans="2:20">
      <c r="B2" s="46" t="s">
        <v>125</v>
      </c>
      <c r="C2" s="46" t="s">
        <v>206</v>
      </c>
    </row>
    <row r="3" spans="2:20">
      <c r="B3" s="46" t="s">
        <v>127</v>
      </c>
      <c r="C3" s="46" t="s">
        <v>207</v>
      </c>
    </row>
    <row r="4" spans="2:20">
      <c r="B4" s="46" t="s">
        <v>128</v>
      </c>
      <c r="C4" s="46">
        <v>2146</v>
      </c>
    </row>
    <row r="6" spans="2:20" ht="26.25" customHeight="1">
      <c r="B6" s="133" t="s">
        <v>153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71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63">
      <c r="B8" s="36" t="s">
        <v>96</v>
      </c>
      <c r="C8" s="12" t="s">
        <v>36</v>
      </c>
      <c r="D8" s="12" t="s">
        <v>100</v>
      </c>
      <c r="E8" s="12" t="s">
        <v>169</v>
      </c>
      <c r="F8" s="12" t="s">
        <v>98</v>
      </c>
      <c r="G8" s="12" t="s">
        <v>51</v>
      </c>
      <c r="H8" s="12" t="s">
        <v>14</v>
      </c>
      <c r="I8" s="12" t="s">
        <v>52</v>
      </c>
      <c r="J8" s="12" t="s">
        <v>85</v>
      </c>
      <c r="K8" s="12" t="s">
        <v>17</v>
      </c>
      <c r="L8" s="12" t="s">
        <v>84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48</v>
      </c>
      <c r="R8" s="12" t="s">
        <v>47</v>
      </c>
      <c r="S8" s="12" t="s">
        <v>129</v>
      </c>
      <c r="T8" s="37" t="s">
        <v>131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94</v>
      </c>
      <c r="R10" s="18" t="s">
        <v>95</v>
      </c>
      <c r="S10" s="43" t="s">
        <v>132</v>
      </c>
      <c r="T10" s="60" t="s">
        <v>170</v>
      </c>
    </row>
    <row r="11" spans="2:20" s="4" customFormat="1" ht="18" customHeight="1">
      <c r="B11" s="104" t="s">
        <v>1718</v>
      </c>
      <c r="C11" s="80"/>
      <c r="D11" s="81"/>
      <c r="E11" s="81"/>
      <c r="F11" s="80"/>
      <c r="G11" s="81"/>
      <c r="H11" s="80"/>
      <c r="I11" s="80"/>
      <c r="J11" s="99"/>
      <c r="K11" s="83"/>
      <c r="L11" s="81"/>
      <c r="M11" s="82"/>
      <c r="N11" s="82"/>
      <c r="O11" s="105"/>
      <c r="P11" s="106"/>
      <c r="Q11" s="107">
        <v>0</v>
      </c>
      <c r="R11" s="84"/>
      <c r="S11" s="108">
        <v>0</v>
      </c>
      <c r="T11" s="108">
        <v>0</v>
      </c>
    </row>
    <row r="12" spans="2:20">
      <c r="B12" s="109"/>
      <c r="C12" s="87"/>
      <c r="D12" s="88"/>
      <c r="E12" s="88"/>
      <c r="F12" s="87"/>
      <c r="G12" s="88"/>
      <c r="H12" s="87"/>
      <c r="I12" s="87"/>
      <c r="J12" s="97"/>
      <c r="K12" s="90"/>
      <c r="L12" s="88"/>
      <c r="M12" s="89"/>
      <c r="N12" s="89"/>
      <c r="O12" s="110"/>
      <c r="P12" s="111"/>
      <c r="Q12" s="90"/>
      <c r="R12" s="91"/>
      <c r="S12" s="91"/>
      <c r="T12" s="91"/>
    </row>
    <row r="13" spans="2:20">
      <c r="B13" s="92"/>
      <c r="C13" s="87"/>
      <c r="D13" s="88"/>
      <c r="E13" s="88"/>
      <c r="F13" s="87"/>
      <c r="G13" s="88"/>
      <c r="H13" s="87"/>
      <c r="I13" s="87"/>
      <c r="J13" s="97"/>
      <c r="K13" s="90"/>
      <c r="L13" s="88"/>
      <c r="M13" s="89"/>
      <c r="N13" s="89"/>
      <c r="O13" s="110"/>
      <c r="P13" s="111"/>
      <c r="Q13" s="90"/>
      <c r="R13" s="91"/>
      <c r="S13" s="91"/>
      <c r="T13" s="91"/>
    </row>
    <row r="14" spans="2:20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112" t="s">
        <v>198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112" t="s">
        <v>93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112" t="s">
        <v>181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112" t="s">
        <v>189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9:B20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34:I487 I12:I32 G34:G705 G12:G32 L12:L487 E34:E204 E12:E32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5703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126</v>
      </c>
      <c r="C1" s="46" t="s" vm="1">
        <v>205</v>
      </c>
    </row>
    <row r="2" spans="2:21">
      <c r="B2" s="46" t="s">
        <v>125</v>
      </c>
      <c r="C2" s="46" t="s">
        <v>206</v>
      </c>
    </row>
    <row r="3" spans="2:21">
      <c r="B3" s="46" t="s">
        <v>127</v>
      </c>
      <c r="C3" s="46" t="s">
        <v>207</v>
      </c>
    </row>
    <row r="4" spans="2:21">
      <c r="B4" s="46" t="s">
        <v>128</v>
      </c>
      <c r="C4" s="46">
        <v>2146</v>
      </c>
    </row>
    <row r="6" spans="2:21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72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96</v>
      </c>
      <c r="C8" s="29" t="s">
        <v>36</v>
      </c>
      <c r="D8" s="29" t="s">
        <v>100</v>
      </c>
      <c r="E8" s="29" t="s">
        <v>169</v>
      </c>
      <c r="F8" s="29" t="s">
        <v>98</v>
      </c>
      <c r="G8" s="29" t="s">
        <v>51</v>
      </c>
      <c r="H8" s="29" t="s">
        <v>14</v>
      </c>
      <c r="I8" s="29" t="s">
        <v>52</v>
      </c>
      <c r="J8" s="29" t="s">
        <v>85</v>
      </c>
      <c r="K8" s="29" t="s">
        <v>17</v>
      </c>
      <c r="L8" s="29" t="s">
        <v>84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48</v>
      </c>
      <c r="S8" s="12" t="s">
        <v>47</v>
      </c>
      <c r="T8" s="29" t="s">
        <v>129</v>
      </c>
      <c r="U8" s="13" t="s">
        <v>131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94</v>
      </c>
      <c r="R10" s="18" t="s">
        <v>95</v>
      </c>
      <c r="S10" s="18" t="s">
        <v>132</v>
      </c>
      <c r="T10" s="18" t="s">
        <v>170</v>
      </c>
      <c r="U10" s="19" t="s">
        <v>192</v>
      </c>
    </row>
    <row r="11" spans="2:21" s="4" customFormat="1" ht="18" customHeight="1">
      <c r="B11" s="104" t="s">
        <v>1719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107">
        <v>0</v>
      </c>
      <c r="S11" s="87"/>
      <c r="T11" s="108">
        <v>0</v>
      </c>
      <c r="U11" s="108">
        <v>0</v>
      </c>
    </row>
    <row r="12" spans="2:21">
      <c r="B12" s="95" t="s">
        <v>198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2:21">
      <c r="B13" s="95" t="s">
        <v>93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2:21">
      <c r="B14" s="95" t="s">
        <v>181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2:21">
      <c r="B15" s="95" t="s">
        <v>189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87"/>
      <c r="M15" s="87"/>
      <c r="N15" s="87"/>
      <c r="O15" s="87"/>
      <c r="P15" s="87"/>
      <c r="Q15" s="87"/>
      <c r="R15" s="87"/>
      <c r="S15" s="87"/>
      <c r="T15" s="87"/>
      <c r="U15" s="87"/>
    </row>
    <row r="16" spans="2:21">
      <c r="B16" s="136" t="s">
        <v>194</v>
      </c>
      <c r="C16" s="136"/>
      <c r="D16" s="136"/>
      <c r="E16" s="136"/>
      <c r="F16" s="136"/>
      <c r="G16" s="136"/>
      <c r="H16" s="136"/>
      <c r="I16" s="136"/>
      <c r="J16" s="136"/>
      <c r="K16" s="136"/>
      <c r="L16" s="87"/>
      <c r="M16" s="87"/>
      <c r="N16" s="87"/>
      <c r="O16" s="87"/>
      <c r="P16" s="87"/>
      <c r="Q16" s="87"/>
      <c r="R16" s="87"/>
      <c r="S16" s="87"/>
      <c r="T16" s="87"/>
      <c r="U16" s="87"/>
    </row>
    <row r="17" spans="2:2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2:2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</row>
    <row r="19" spans="2:21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</row>
    <row r="20" spans="2:21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spans="2:21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2:21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</row>
    <row r="23" spans="2:21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</row>
    <row r="24" spans="2:21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</row>
    <row r="25" spans="2:21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</row>
    <row r="26" spans="2:2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2:21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2:2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2:2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2:2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2:2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2:21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2:2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2:2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2:2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2:2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2:2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2:2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2:2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2:2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2:2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2:2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</row>
    <row r="45" spans="2:2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</row>
    <row r="46" spans="2:2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</row>
    <row r="47" spans="2:2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2:21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  <row r="49" spans="2:21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2:2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</row>
    <row r="51" spans="2:2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  <row r="52" spans="2:2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  <row r="53" spans="2:21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</row>
    <row r="54" spans="2:2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2:2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2:2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2:2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</row>
    <row r="58" spans="2:2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</row>
    <row r="59" spans="2:21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</row>
    <row r="60" spans="2:21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</row>
    <row r="61" spans="2:21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</row>
    <row r="62" spans="2:21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</row>
    <row r="63" spans="2:21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</row>
    <row r="64" spans="2:2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spans="2:21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</row>
    <row r="66" spans="2:21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</row>
    <row r="67" spans="2:21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</row>
    <row r="68" spans="2:21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</row>
    <row r="69" spans="2:2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</row>
    <row r="70" spans="2:2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</row>
    <row r="71" spans="2:21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</row>
    <row r="72" spans="2:21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3" spans="2:21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</row>
    <row r="74" spans="2:21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</row>
    <row r="75" spans="2:21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</row>
    <row r="76" spans="2:21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</row>
    <row r="77" spans="2:21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</row>
    <row r="78" spans="2:21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</row>
    <row r="79" spans="2:21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</row>
    <row r="80" spans="2:21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2:21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2:21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2:21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2:21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2:21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2:21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2:21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2:21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2:21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2:21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2:21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2:21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2:21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2:21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2:21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2:21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2:21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2:21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2:21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2:21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2:21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2:21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2:21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2:21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2:21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2:21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2:2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2:21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2:21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2:21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2:21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2:21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2:21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2:21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2:21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2:2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2:21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2:21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2:21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2:21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2:21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2:21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2:21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2:21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2:21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2:21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</row>
    <row r="127" spans="2:21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2:21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2:21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2:21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2:2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  <row r="132" spans="2:21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</row>
    <row r="133" spans="2:21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</row>
    <row r="134" spans="2:21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</row>
    <row r="135" spans="2:21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2:21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</row>
    <row r="137" spans="2:21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</row>
    <row r="138" spans="2:21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</row>
    <row r="139" spans="2:21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</row>
    <row r="140" spans="2:21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</row>
    <row r="141" spans="2:21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</row>
    <row r="142" spans="2:21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</row>
    <row r="143" spans="2:21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</row>
    <row r="144" spans="2:21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</row>
    <row r="145" spans="2:21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</row>
    <row r="146" spans="2:21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</row>
    <row r="147" spans="2:21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</row>
    <row r="148" spans="2:21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</row>
    <row r="149" spans="2:21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</row>
    <row r="150" spans="2:21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</row>
    <row r="151" spans="2:21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</row>
    <row r="152" spans="2:21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</row>
    <row r="153" spans="2:21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</row>
    <row r="154" spans="2:21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</row>
    <row r="155" spans="2:21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</row>
    <row r="156" spans="2:21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</row>
    <row r="157" spans="2:21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2:21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</row>
    <row r="159" spans="2:21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2:21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2:21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</row>
    <row r="162" spans="2:21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</row>
    <row r="163" spans="2:21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</row>
    <row r="164" spans="2:21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2:21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</row>
    <row r="166" spans="2:21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2:21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</row>
    <row r="168" spans="2:21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</row>
    <row r="169" spans="2:21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</row>
    <row r="170" spans="2:21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</row>
    <row r="171" spans="2:21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2:21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</row>
    <row r="173" spans="2:21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2:21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2:21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</row>
    <row r="176" spans="2:21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</row>
    <row r="177" spans="2:21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</row>
    <row r="178" spans="2:21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</row>
    <row r="179" spans="2:21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</row>
    <row r="180" spans="2:21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</row>
    <row r="181" spans="2:21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</row>
    <row r="182" spans="2:21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</row>
    <row r="183" spans="2:21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</row>
    <row r="184" spans="2:21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</row>
    <row r="185" spans="2:21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</row>
    <row r="186" spans="2:21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</row>
    <row r="187" spans="2:21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</row>
    <row r="188" spans="2:21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</row>
    <row r="189" spans="2:21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</row>
    <row r="190" spans="2:21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</row>
    <row r="191" spans="2:21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</row>
    <row r="192" spans="2:21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</row>
    <row r="193" spans="2:21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</row>
    <row r="194" spans="2:21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</row>
    <row r="195" spans="2:21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</row>
    <row r="196" spans="2:21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</row>
    <row r="197" spans="2:21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</row>
    <row r="198" spans="2:21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</row>
    <row r="199" spans="2:21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</row>
    <row r="200" spans="2:21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</row>
    <row r="201" spans="2:21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2:21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</row>
    <row r="203" spans="2:21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</row>
    <row r="204" spans="2:21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</row>
    <row r="205" spans="2:21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</row>
    <row r="206" spans="2:21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</row>
    <row r="207" spans="2:21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</row>
    <row r="208" spans="2:21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</row>
    <row r="209" spans="2:21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</row>
    <row r="210" spans="2:21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</row>
    <row r="211" spans="2:21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</row>
    <row r="212" spans="2:21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</row>
    <row r="213" spans="2:21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</row>
    <row r="214" spans="2:21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</row>
    <row r="215" spans="2:21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</row>
    <row r="216" spans="2:21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</row>
    <row r="217" spans="2:21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</row>
    <row r="218" spans="2:21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</row>
    <row r="219" spans="2:21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</row>
    <row r="220" spans="2:21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</row>
    <row r="221" spans="2:21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</row>
    <row r="222" spans="2:21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</row>
    <row r="223" spans="2:21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</row>
    <row r="224" spans="2:21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</row>
    <row r="225" spans="2:21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</row>
    <row r="226" spans="2:21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</row>
    <row r="227" spans="2:21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</row>
    <row r="228" spans="2:21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</row>
    <row r="229" spans="2:21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</row>
    <row r="230" spans="2:21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</row>
    <row r="231" spans="2:21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</row>
    <row r="232" spans="2:21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</row>
    <row r="233" spans="2:21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</row>
    <row r="234" spans="2:21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</row>
    <row r="235" spans="2:21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</row>
    <row r="236" spans="2:21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</row>
    <row r="237" spans="2:21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</row>
    <row r="238" spans="2:21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</row>
    <row r="239" spans="2:21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</row>
    <row r="240" spans="2:21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</row>
    <row r="241" spans="2:21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</row>
    <row r="242" spans="2:21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</row>
    <row r="243" spans="2:21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</row>
    <row r="244" spans="2:21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</row>
    <row r="245" spans="2:21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</row>
    <row r="246" spans="2:21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</row>
    <row r="247" spans="2:21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</row>
    <row r="248" spans="2:21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</row>
    <row r="249" spans="2:21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</row>
    <row r="250" spans="2:21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</row>
    <row r="251" spans="2:21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</row>
    <row r="252" spans="2:21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</row>
    <row r="253" spans="2:21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</row>
    <row r="254" spans="2:21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</row>
    <row r="255" spans="2:21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</row>
    <row r="256" spans="2:21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</row>
    <row r="257" spans="2:21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</row>
    <row r="258" spans="2:21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</row>
    <row r="259" spans="2:21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</row>
    <row r="260" spans="2:21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</row>
    <row r="261" spans="2:21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</row>
    <row r="262" spans="2:21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</row>
    <row r="263" spans="2:21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</row>
    <row r="264" spans="2:21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</row>
    <row r="265" spans="2:21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</row>
    <row r="266" spans="2:21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</row>
    <row r="267" spans="2:21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</row>
    <row r="268" spans="2:21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</row>
    <row r="269" spans="2:21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</row>
    <row r="270" spans="2:21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</row>
    <row r="271" spans="2:21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</row>
    <row r="272" spans="2:21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</row>
    <row r="273" spans="2:21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</row>
    <row r="274" spans="2:21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</row>
    <row r="275" spans="2:21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</row>
    <row r="276" spans="2:21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</row>
    <row r="277" spans="2:21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</row>
    <row r="278" spans="2:21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</row>
    <row r="279" spans="2:21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</row>
    <row r="280" spans="2:21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</row>
    <row r="281" spans="2:21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2:21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</row>
    <row r="283" spans="2:21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</row>
    <row r="284" spans="2:21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</row>
    <row r="285" spans="2:21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</row>
    <row r="286" spans="2:21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2:21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2:21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</row>
    <row r="289" spans="2:21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2:21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2:21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2:21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2:21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2:21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2:21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2:21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2:21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2:21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2:21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2:21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2:21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2:21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2:21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</row>
    <row r="304" spans="2:21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</row>
    <row r="305" spans="2:21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2:21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2:21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2:21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2:21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</row>
    <row r="310" spans="2:21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2:21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2:21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2:21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2:21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2:21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2:21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2:2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2:21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2:21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2:21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2:21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2:21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2:21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2:21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</row>
    <row r="325" spans="2:21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</row>
    <row r="326" spans="2:21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</row>
    <row r="327" spans="2:2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</row>
    <row r="328" spans="2:21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</row>
    <row r="329" spans="2:21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</row>
    <row r="330" spans="2:21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2:21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</row>
    <row r="332" spans="2:21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2:21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2:21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  <row r="335" spans="2:21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</row>
    <row r="336" spans="2:21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</row>
    <row r="337" spans="2:21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</row>
    <row r="338" spans="2:21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</row>
    <row r="339" spans="2:21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</row>
    <row r="340" spans="2:21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</row>
    <row r="341" spans="2:21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</row>
    <row r="342" spans="2:21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</row>
    <row r="343" spans="2:21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</row>
    <row r="344" spans="2:21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</row>
    <row r="345" spans="2:21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</row>
    <row r="346" spans="2:21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</row>
    <row r="347" spans="2:21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</row>
    <row r="348" spans="2:21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2:21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2:21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2:21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2:21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2:21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2:21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2:21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2:21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2:21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2:21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2:21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2:21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2:21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4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8.28515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34" style="2" customWidth="1"/>
    <col min="8" max="8" width="12.28515625" style="1" bestFit="1" customWidth="1"/>
    <col min="9" max="9" width="11.28515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126</v>
      </c>
      <c r="C1" s="46" t="s" vm="1">
        <v>205</v>
      </c>
    </row>
    <row r="2" spans="2:15">
      <c r="B2" s="46" t="s">
        <v>125</v>
      </c>
      <c r="C2" s="46" t="s">
        <v>206</v>
      </c>
    </row>
    <row r="3" spans="2:15">
      <c r="B3" s="46" t="s">
        <v>127</v>
      </c>
      <c r="C3" s="46" t="s">
        <v>207</v>
      </c>
    </row>
    <row r="4" spans="2:15">
      <c r="B4" s="46" t="s">
        <v>128</v>
      </c>
      <c r="C4" s="46">
        <v>2146</v>
      </c>
    </row>
    <row r="6" spans="2:15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63">
      <c r="B8" s="21" t="s">
        <v>96</v>
      </c>
      <c r="C8" s="29" t="s">
        <v>36</v>
      </c>
      <c r="D8" s="29" t="s">
        <v>100</v>
      </c>
      <c r="E8" s="29" t="s">
        <v>169</v>
      </c>
      <c r="F8" s="29" t="s">
        <v>98</v>
      </c>
      <c r="G8" s="29" t="s">
        <v>51</v>
      </c>
      <c r="H8" s="29" t="s">
        <v>84</v>
      </c>
      <c r="I8" s="12" t="s">
        <v>183</v>
      </c>
      <c r="J8" s="12" t="s">
        <v>182</v>
      </c>
      <c r="K8" s="29" t="s">
        <v>197</v>
      </c>
      <c r="L8" s="12" t="s">
        <v>48</v>
      </c>
      <c r="M8" s="12" t="s">
        <v>47</v>
      </c>
      <c r="N8" s="12" t="s">
        <v>129</v>
      </c>
      <c r="O8" s="13" t="s">
        <v>131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28</v>
      </c>
      <c r="C11" s="74"/>
      <c r="D11" s="75"/>
      <c r="E11" s="75"/>
      <c r="F11" s="74"/>
      <c r="G11" s="75"/>
      <c r="H11" s="75"/>
      <c r="I11" s="77"/>
      <c r="J11" s="113"/>
      <c r="K11" s="77">
        <v>17.155280604000005</v>
      </c>
      <c r="L11" s="77">
        <f>L12+L188</f>
        <v>60447.126026234007</v>
      </c>
      <c r="M11" s="78"/>
      <c r="N11" s="78">
        <f>IFERROR(L11/$L$11,0)</f>
        <v>1</v>
      </c>
      <c r="O11" s="78">
        <f>L11/'סכום נכסי הקרן'!$C$42</f>
        <v>0.35834795592905583</v>
      </c>
    </row>
    <row r="12" spans="2:15">
      <c r="B12" s="79" t="s">
        <v>177</v>
      </c>
      <c r="C12" s="80"/>
      <c r="D12" s="81"/>
      <c r="E12" s="81"/>
      <c r="F12" s="80"/>
      <c r="G12" s="81"/>
      <c r="H12" s="81"/>
      <c r="I12" s="83"/>
      <c r="J12" s="100"/>
      <c r="K12" s="83">
        <v>15.169562597000004</v>
      </c>
      <c r="L12" s="83">
        <f>L13+L49+L118</f>
        <v>43376.222483370009</v>
      </c>
      <c r="M12" s="84"/>
      <c r="N12" s="84">
        <f t="shared" ref="N12:N75" si="0">IFERROR(L12/$L$11,0)</f>
        <v>0.71758949241928827</v>
      </c>
      <c r="O12" s="84">
        <f>L12/'סכום נכסי הקרן'!$C$42</f>
        <v>0.25714672780462067</v>
      </c>
    </row>
    <row r="13" spans="2:15">
      <c r="B13" s="85" t="s">
        <v>227</v>
      </c>
      <c r="C13" s="80"/>
      <c r="D13" s="81"/>
      <c r="E13" s="81"/>
      <c r="F13" s="80"/>
      <c r="G13" s="81"/>
      <c r="H13" s="81"/>
      <c r="I13" s="83"/>
      <c r="J13" s="100"/>
      <c r="K13" s="83">
        <v>11.971832893000002</v>
      </c>
      <c r="L13" s="83">
        <f>SUM(L14:L47)</f>
        <v>26604.871549091004</v>
      </c>
      <c r="M13" s="84"/>
      <c r="N13" s="84">
        <f t="shared" si="0"/>
        <v>0.44013459858363668</v>
      </c>
      <c r="O13" s="84">
        <f>L13/'סכום נכסי הקרן'!$C$42</f>
        <v>0.15772133373610173</v>
      </c>
    </row>
    <row r="14" spans="2:15">
      <c r="B14" s="86" t="s">
        <v>228</v>
      </c>
      <c r="C14" s="87" t="s">
        <v>229</v>
      </c>
      <c r="D14" s="88" t="s">
        <v>101</v>
      </c>
      <c r="E14" s="88" t="s">
        <v>26</v>
      </c>
      <c r="F14" s="87" t="s">
        <v>230</v>
      </c>
      <c r="G14" s="88" t="s">
        <v>231</v>
      </c>
      <c r="H14" s="88" t="s">
        <v>113</v>
      </c>
      <c r="I14" s="90">
        <v>23359.817397000003</v>
      </c>
      <c r="J14" s="98">
        <v>2464</v>
      </c>
      <c r="K14" s="90"/>
      <c r="L14" s="90">
        <v>575.58590067200009</v>
      </c>
      <c r="M14" s="91">
        <v>1.0408149365293303E-4</v>
      </c>
      <c r="N14" s="91">
        <f t="shared" si="0"/>
        <v>9.5221384127046216E-3</v>
      </c>
      <c r="O14" s="91">
        <f>L14/'סכום נכסי הקרן'!$C$42</f>
        <v>3.4122388362662452E-3</v>
      </c>
    </row>
    <row r="15" spans="2:15">
      <c r="B15" s="86" t="s">
        <v>232</v>
      </c>
      <c r="C15" s="87" t="s">
        <v>233</v>
      </c>
      <c r="D15" s="88" t="s">
        <v>101</v>
      </c>
      <c r="E15" s="88" t="s">
        <v>26</v>
      </c>
      <c r="F15" s="87" t="s">
        <v>234</v>
      </c>
      <c r="G15" s="88" t="s">
        <v>235</v>
      </c>
      <c r="H15" s="88" t="s">
        <v>113</v>
      </c>
      <c r="I15" s="90">
        <v>2816.5892240000003</v>
      </c>
      <c r="J15" s="98">
        <v>26940</v>
      </c>
      <c r="K15" s="90"/>
      <c r="L15" s="90">
        <v>758.78913793499999</v>
      </c>
      <c r="M15" s="91">
        <v>5.021023497645587E-5</v>
      </c>
      <c r="N15" s="91">
        <f t="shared" si="0"/>
        <v>1.2552939863603872E-2</v>
      </c>
      <c r="O15" s="91">
        <f>L15/'סכום נכסי הקרן'!$C$42</f>
        <v>4.498320341022809E-3</v>
      </c>
    </row>
    <row r="16" spans="2:15">
      <c r="B16" s="86" t="s">
        <v>236</v>
      </c>
      <c r="C16" s="87" t="s">
        <v>237</v>
      </c>
      <c r="D16" s="88" t="s">
        <v>101</v>
      </c>
      <c r="E16" s="88" t="s">
        <v>26</v>
      </c>
      <c r="F16" s="87" t="s">
        <v>238</v>
      </c>
      <c r="G16" s="88" t="s">
        <v>239</v>
      </c>
      <c r="H16" s="88" t="s">
        <v>113</v>
      </c>
      <c r="I16" s="90">
        <v>90067.344351000022</v>
      </c>
      <c r="J16" s="98">
        <v>2107</v>
      </c>
      <c r="K16" s="90"/>
      <c r="L16" s="90">
        <v>1897.7189454690001</v>
      </c>
      <c r="M16" s="91">
        <v>6.9851580056251545E-5</v>
      </c>
      <c r="N16" s="91">
        <f t="shared" si="0"/>
        <v>3.1394692688042632E-2</v>
      </c>
      <c r="O16" s="91">
        <f>L16/'סכום נכסי הקרן'!$C$42</f>
        <v>1.1250223951780953E-2</v>
      </c>
    </row>
    <row r="17" spans="2:15">
      <c r="B17" s="86" t="s">
        <v>240</v>
      </c>
      <c r="C17" s="87" t="s">
        <v>241</v>
      </c>
      <c r="D17" s="88" t="s">
        <v>101</v>
      </c>
      <c r="E17" s="88" t="s">
        <v>26</v>
      </c>
      <c r="F17" s="87" t="s">
        <v>242</v>
      </c>
      <c r="G17" s="88" t="s">
        <v>243</v>
      </c>
      <c r="H17" s="88" t="s">
        <v>113</v>
      </c>
      <c r="I17" s="90">
        <v>2195.7322460000005</v>
      </c>
      <c r="J17" s="98">
        <v>75810</v>
      </c>
      <c r="K17" s="90"/>
      <c r="L17" s="90">
        <v>1664.584615446</v>
      </c>
      <c r="M17" s="91">
        <v>4.9450409593234081E-5</v>
      </c>
      <c r="N17" s="91">
        <f t="shared" si="0"/>
        <v>2.7537862010570555E-2</v>
      </c>
      <c r="O17" s="91">
        <f>L17/'סכום נכסי הקרן'!$C$42</f>
        <v>9.8681365621443584E-3</v>
      </c>
    </row>
    <row r="18" spans="2:15">
      <c r="B18" s="86" t="s">
        <v>244</v>
      </c>
      <c r="C18" s="87" t="s">
        <v>245</v>
      </c>
      <c r="D18" s="88" t="s">
        <v>101</v>
      </c>
      <c r="E18" s="88" t="s">
        <v>26</v>
      </c>
      <c r="F18" s="87" t="s">
        <v>246</v>
      </c>
      <c r="G18" s="88" t="s">
        <v>247</v>
      </c>
      <c r="H18" s="88" t="s">
        <v>113</v>
      </c>
      <c r="I18" s="90">
        <v>4567.211733000001</v>
      </c>
      <c r="J18" s="98">
        <v>2610</v>
      </c>
      <c r="K18" s="90"/>
      <c r="L18" s="90">
        <v>119.20422622500001</v>
      </c>
      <c r="M18" s="91">
        <v>2.5412580621736288E-5</v>
      </c>
      <c r="N18" s="91">
        <f t="shared" si="0"/>
        <v>1.9720412542569097E-3</v>
      </c>
      <c r="O18" s="91">
        <f>L18/'סכום נכסי הקרן'!$C$42</f>
        <v>7.0667695247073514E-4</v>
      </c>
    </row>
    <row r="19" spans="2:15">
      <c r="B19" s="86" t="s">
        <v>248</v>
      </c>
      <c r="C19" s="87" t="s">
        <v>249</v>
      </c>
      <c r="D19" s="88" t="s">
        <v>101</v>
      </c>
      <c r="E19" s="88" t="s">
        <v>26</v>
      </c>
      <c r="F19" s="87" t="s">
        <v>250</v>
      </c>
      <c r="G19" s="88" t="s">
        <v>251</v>
      </c>
      <c r="H19" s="88" t="s">
        <v>113</v>
      </c>
      <c r="I19" s="90">
        <v>550.64897400000007</v>
      </c>
      <c r="J19" s="98">
        <v>146100</v>
      </c>
      <c r="K19" s="90">
        <v>6.5429746320000017</v>
      </c>
      <c r="L19" s="90">
        <v>811.04112552200024</v>
      </c>
      <c r="M19" s="91">
        <v>1.4332404490802414E-4</v>
      </c>
      <c r="N19" s="91">
        <f t="shared" si="0"/>
        <v>1.3417364543849595E-2</v>
      </c>
      <c r="O19" s="91">
        <f>L19/'סכום נכסי הקרן'!$C$42</f>
        <v>4.8080851582434914E-3</v>
      </c>
    </row>
    <row r="20" spans="2:15">
      <c r="B20" s="86" t="s">
        <v>252</v>
      </c>
      <c r="C20" s="87" t="s">
        <v>253</v>
      </c>
      <c r="D20" s="88" t="s">
        <v>101</v>
      </c>
      <c r="E20" s="88" t="s">
        <v>26</v>
      </c>
      <c r="F20" s="87" t="s">
        <v>254</v>
      </c>
      <c r="G20" s="88" t="s">
        <v>247</v>
      </c>
      <c r="H20" s="88" t="s">
        <v>113</v>
      </c>
      <c r="I20" s="90">
        <v>24567.718980000005</v>
      </c>
      <c r="J20" s="98">
        <v>1845</v>
      </c>
      <c r="K20" s="90"/>
      <c r="L20" s="90">
        <v>453.27441517300008</v>
      </c>
      <c r="M20" s="91">
        <v>5.2256836637134221E-5</v>
      </c>
      <c r="N20" s="91">
        <f t="shared" si="0"/>
        <v>7.4986925759924355E-3</v>
      </c>
      <c r="O20" s="91">
        <f>L20/'סכום נכסי הקרן'!$C$42</f>
        <v>2.6871411567472754E-3</v>
      </c>
    </row>
    <row r="21" spans="2:15">
      <c r="B21" s="86" t="s">
        <v>255</v>
      </c>
      <c r="C21" s="87" t="s">
        <v>256</v>
      </c>
      <c r="D21" s="88" t="s">
        <v>101</v>
      </c>
      <c r="E21" s="88" t="s">
        <v>26</v>
      </c>
      <c r="F21" s="87" t="s">
        <v>257</v>
      </c>
      <c r="G21" s="88" t="s">
        <v>235</v>
      </c>
      <c r="H21" s="88" t="s">
        <v>113</v>
      </c>
      <c r="I21" s="90">
        <v>8832.8206549999995</v>
      </c>
      <c r="J21" s="98">
        <v>6008</v>
      </c>
      <c r="K21" s="90"/>
      <c r="L21" s="90">
        <v>530.67586492299995</v>
      </c>
      <c r="M21" s="91">
        <v>7.4945052655547276E-5</v>
      </c>
      <c r="N21" s="91">
        <f t="shared" si="0"/>
        <v>8.7791744588930007E-3</v>
      </c>
      <c r="O21" s="91">
        <f>L21/'סכום נכסי הקרן'!$C$42</f>
        <v>3.1459992220888816E-3</v>
      </c>
    </row>
    <row r="22" spans="2:15">
      <c r="B22" s="86" t="s">
        <v>258</v>
      </c>
      <c r="C22" s="87" t="s">
        <v>259</v>
      </c>
      <c r="D22" s="88" t="s">
        <v>101</v>
      </c>
      <c r="E22" s="88" t="s">
        <v>26</v>
      </c>
      <c r="F22" s="87" t="s">
        <v>260</v>
      </c>
      <c r="G22" s="88" t="s">
        <v>108</v>
      </c>
      <c r="H22" s="88" t="s">
        <v>113</v>
      </c>
      <c r="I22" s="90">
        <v>4601.1840709999997</v>
      </c>
      <c r="J22" s="98">
        <v>5439</v>
      </c>
      <c r="K22" s="90"/>
      <c r="L22" s="90">
        <v>250.25840161700003</v>
      </c>
      <c r="M22" s="91">
        <v>2.5982266104613845E-5</v>
      </c>
      <c r="N22" s="91">
        <f t="shared" si="0"/>
        <v>4.1401207645238268E-3</v>
      </c>
      <c r="O22" s="91">
        <f>L22/'סכום נכסי הקרן'!$C$42</f>
        <v>1.4836038132665533E-3</v>
      </c>
    </row>
    <row r="23" spans="2:15">
      <c r="B23" s="86" t="s">
        <v>261</v>
      </c>
      <c r="C23" s="87" t="s">
        <v>262</v>
      </c>
      <c r="D23" s="88" t="s">
        <v>101</v>
      </c>
      <c r="E23" s="88" t="s">
        <v>26</v>
      </c>
      <c r="F23" s="87" t="s">
        <v>263</v>
      </c>
      <c r="G23" s="88" t="s">
        <v>235</v>
      </c>
      <c r="H23" s="88" t="s">
        <v>113</v>
      </c>
      <c r="I23" s="90">
        <v>48577.636500000001</v>
      </c>
      <c r="J23" s="98">
        <v>1124</v>
      </c>
      <c r="K23" s="90"/>
      <c r="L23" s="90">
        <v>546.01263425600018</v>
      </c>
      <c r="M23" s="91">
        <v>8.8663177679358925E-5</v>
      </c>
      <c r="N23" s="91">
        <f t="shared" si="0"/>
        <v>9.0328965188358357E-3</v>
      </c>
      <c r="O23" s="91">
        <f>L23/'סכום נכסי הקרן'!$C$42</f>
        <v>3.236920003643506E-3</v>
      </c>
    </row>
    <row r="24" spans="2:15">
      <c r="B24" s="86" t="s">
        <v>264</v>
      </c>
      <c r="C24" s="87" t="s">
        <v>265</v>
      </c>
      <c r="D24" s="88" t="s">
        <v>101</v>
      </c>
      <c r="E24" s="88" t="s">
        <v>26</v>
      </c>
      <c r="F24" s="87" t="s">
        <v>266</v>
      </c>
      <c r="G24" s="88" t="s">
        <v>247</v>
      </c>
      <c r="H24" s="88" t="s">
        <v>113</v>
      </c>
      <c r="I24" s="90">
        <v>6399.9496130000007</v>
      </c>
      <c r="J24" s="98">
        <v>5860</v>
      </c>
      <c r="K24" s="90"/>
      <c r="L24" s="90">
        <v>375.03704730800001</v>
      </c>
      <c r="M24" s="91">
        <v>5.151537378159145E-5</v>
      </c>
      <c r="N24" s="91">
        <f t="shared" si="0"/>
        <v>6.2043817789655415E-3</v>
      </c>
      <c r="O24" s="91">
        <f>L24/'סכום נכסי הקרן'!$C$42</f>
        <v>2.223327528295781E-3</v>
      </c>
    </row>
    <row r="25" spans="2:15">
      <c r="B25" s="86" t="s">
        <v>267</v>
      </c>
      <c r="C25" s="87" t="s">
        <v>268</v>
      </c>
      <c r="D25" s="88" t="s">
        <v>101</v>
      </c>
      <c r="E25" s="88" t="s">
        <v>26</v>
      </c>
      <c r="F25" s="87" t="s">
        <v>269</v>
      </c>
      <c r="G25" s="88" t="s">
        <v>270</v>
      </c>
      <c r="H25" s="88" t="s">
        <v>113</v>
      </c>
      <c r="I25" s="90">
        <v>1421.6153360000003</v>
      </c>
      <c r="J25" s="98">
        <v>5193</v>
      </c>
      <c r="K25" s="90"/>
      <c r="L25" s="90">
        <v>73.824484375000011</v>
      </c>
      <c r="M25" s="91">
        <v>1.4043645848796516E-5</v>
      </c>
      <c r="N25" s="91">
        <f t="shared" si="0"/>
        <v>1.2213067721856658E-3</v>
      </c>
      <c r="O25" s="91">
        <f>L25/'סכום נכסי הקרן'!$C$42</f>
        <v>4.3765278537504643E-4</v>
      </c>
    </row>
    <row r="26" spans="2:15">
      <c r="B26" s="86" t="s">
        <v>271</v>
      </c>
      <c r="C26" s="87" t="s">
        <v>272</v>
      </c>
      <c r="D26" s="88" t="s">
        <v>101</v>
      </c>
      <c r="E26" s="88" t="s">
        <v>26</v>
      </c>
      <c r="F26" s="87" t="s">
        <v>273</v>
      </c>
      <c r="G26" s="88" t="s">
        <v>136</v>
      </c>
      <c r="H26" s="88" t="s">
        <v>113</v>
      </c>
      <c r="I26" s="90">
        <v>145497.87768500004</v>
      </c>
      <c r="J26" s="98">
        <v>537</v>
      </c>
      <c r="K26" s="90"/>
      <c r="L26" s="90">
        <v>781.32360317200016</v>
      </c>
      <c r="M26" s="91">
        <v>5.2586784435675048E-5</v>
      </c>
      <c r="N26" s="91">
        <f t="shared" si="0"/>
        <v>1.2925736168712244E-2</v>
      </c>
      <c r="O26" s="91">
        <f>L26/'סכום נכסי הקרן'!$C$42</f>
        <v>4.631911134936299E-3</v>
      </c>
    </row>
    <row r="27" spans="2:15">
      <c r="B27" s="86" t="s">
        <v>274</v>
      </c>
      <c r="C27" s="87" t="s">
        <v>275</v>
      </c>
      <c r="D27" s="88" t="s">
        <v>101</v>
      </c>
      <c r="E27" s="88" t="s">
        <v>26</v>
      </c>
      <c r="F27" s="87" t="s">
        <v>276</v>
      </c>
      <c r="G27" s="88" t="s">
        <v>247</v>
      </c>
      <c r="H27" s="88" t="s">
        <v>113</v>
      </c>
      <c r="I27" s="90">
        <v>1737.2339030000003</v>
      </c>
      <c r="J27" s="98">
        <v>31500</v>
      </c>
      <c r="K27" s="90"/>
      <c r="L27" s="90">
        <v>547.22867931500002</v>
      </c>
      <c r="M27" s="91">
        <v>7.0739026095887876E-5</v>
      </c>
      <c r="N27" s="91">
        <f t="shared" si="0"/>
        <v>9.053014018855143E-3</v>
      </c>
      <c r="O27" s="91">
        <f>L27/'סכום נכסי הקרן'!$C$42</f>
        <v>3.2441290686538275E-3</v>
      </c>
    </row>
    <row r="28" spans="2:15">
      <c r="B28" s="86" t="s">
        <v>277</v>
      </c>
      <c r="C28" s="87" t="s">
        <v>278</v>
      </c>
      <c r="D28" s="88" t="s">
        <v>101</v>
      </c>
      <c r="E28" s="88" t="s">
        <v>26</v>
      </c>
      <c r="F28" s="87" t="s">
        <v>279</v>
      </c>
      <c r="G28" s="88" t="s">
        <v>280</v>
      </c>
      <c r="H28" s="88" t="s">
        <v>113</v>
      </c>
      <c r="I28" s="90">
        <v>2378.2979360000004</v>
      </c>
      <c r="J28" s="98">
        <v>16360</v>
      </c>
      <c r="K28" s="90"/>
      <c r="L28" s="90">
        <v>389.08954237699999</v>
      </c>
      <c r="M28" s="91">
        <v>2.3704744222169157E-5</v>
      </c>
      <c r="N28" s="91">
        <f t="shared" si="0"/>
        <v>6.4368575969705397E-3</v>
      </c>
      <c r="O28" s="91">
        <f>L28/'סכום נכסי הקרן'!$C$42</f>
        <v>2.3066347624808073E-3</v>
      </c>
    </row>
    <row r="29" spans="2:15">
      <c r="B29" s="86" t="s">
        <v>281</v>
      </c>
      <c r="C29" s="87" t="s">
        <v>282</v>
      </c>
      <c r="D29" s="88" t="s">
        <v>101</v>
      </c>
      <c r="E29" s="88" t="s">
        <v>26</v>
      </c>
      <c r="F29" s="87" t="s">
        <v>283</v>
      </c>
      <c r="G29" s="88" t="s">
        <v>280</v>
      </c>
      <c r="H29" s="88" t="s">
        <v>113</v>
      </c>
      <c r="I29" s="90">
        <v>64082.423081000008</v>
      </c>
      <c r="J29" s="98">
        <v>2059</v>
      </c>
      <c r="K29" s="90"/>
      <c r="L29" s="90">
        <v>1319.4570912490003</v>
      </c>
      <c r="M29" s="91">
        <v>5.1804234483249787E-5</v>
      </c>
      <c r="N29" s="91">
        <f t="shared" si="0"/>
        <v>2.1828284949004143E-2</v>
      </c>
      <c r="O29" s="91">
        <f>L29/'סכום נכסי הקרן'!$C$42</f>
        <v>7.8221212929126087E-3</v>
      </c>
    </row>
    <row r="30" spans="2:15">
      <c r="B30" s="86" t="s">
        <v>284</v>
      </c>
      <c r="C30" s="87" t="s">
        <v>285</v>
      </c>
      <c r="D30" s="88" t="s">
        <v>101</v>
      </c>
      <c r="E30" s="88" t="s">
        <v>26</v>
      </c>
      <c r="F30" s="87" t="s">
        <v>286</v>
      </c>
      <c r="G30" s="88" t="s">
        <v>108</v>
      </c>
      <c r="H30" s="88" t="s">
        <v>113</v>
      </c>
      <c r="I30" s="90">
        <v>246.08279100000004</v>
      </c>
      <c r="J30" s="98">
        <v>56570</v>
      </c>
      <c r="K30" s="90"/>
      <c r="L30" s="90">
        <v>139.20903512700005</v>
      </c>
      <c r="M30" s="91">
        <v>1.329669817896522E-5</v>
      </c>
      <c r="N30" s="91">
        <f t="shared" si="0"/>
        <v>2.3029884839617259E-3</v>
      </c>
      <c r="O30" s="91">
        <f>L30/'סכום נכסי הקרן'!$C$42</f>
        <v>8.2527121575583977E-4</v>
      </c>
    </row>
    <row r="31" spans="2:15">
      <c r="B31" s="86" t="s">
        <v>287</v>
      </c>
      <c r="C31" s="87" t="s">
        <v>288</v>
      </c>
      <c r="D31" s="88" t="s">
        <v>101</v>
      </c>
      <c r="E31" s="88" t="s">
        <v>26</v>
      </c>
      <c r="F31" s="87" t="s">
        <v>289</v>
      </c>
      <c r="G31" s="88" t="s">
        <v>290</v>
      </c>
      <c r="H31" s="88" t="s">
        <v>113</v>
      </c>
      <c r="I31" s="90">
        <v>13840.737244000002</v>
      </c>
      <c r="J31" s="98">
        <v>3962</v>
      </c>
      <c r="K31" s="90"/>
      <c r="L31" s="90">
        <v>548.37000961700016</v>
      </c>
      <c r="M31" s="91">
        <v>5.4594501234953356E-5</v>
      </c>
      <c r="N31" s="91">
        <f t="shared" si="0"/>
        <v>9.0718954839806281E-3</v>
      </c>
      <c r="O31" s="91">
        <f>L31/'סכום נכסי הקרן'!$C$42</f>
        <v>3.2508952030864909E-3</v>
      </c>
    </row>
    <row r="32" spans="2:15">
      <c r="B32" s="86" t="s">
        <v>291</v>
      </c>
      <c r="C32" s="87" t="s">
        <v>292</v>
      </c>
      <c r="D32" s="88" t="s">
        <v>101</v>
      </c>
      <c r="E32" s="88" t="s">
        <v>26</v>
      </c>
      <c r="F32" s="87" t="s">
        <v>293</v>
      </c>
      <c r="G32" s="88" t="s">
        <v>290</v>
      </c>
      <c r="H32" s="88" t="s">
        <v>113</v>
      </c>
      <c r="I32" s="90">
        <v>11444.515379</v>
      </c>
      <c r="J32" s="98">
        <v>3012</v>
      </c>
      <c r="K32" s="90"/>
      <c r="L32" s="90">
        <v>344.70880321300007</v>
      </c>
      <c r="M32" s="91">
        <v>5.4554732891172297E-5</v>
      </c>
      <c r="N32" s="91">
        <f t="shared" si="0"/>
        <v>5.7026499996608061E-3</v>
      </c>
      <c r="O32" s="91">
        <f>L32/'סכום נכסי הקרן'!$C$42</f>
        <v>2.0435329707572808E-3</v>
      </c>
    </row>
    <row r="33" spans="2:15">
      <c r="B33" s="86" t="s">
        <v>294</v>
      </c>
      <c r="C33" s="87" t="s">
        <v>295</v>
      </c>
      <c r="D33" s="88" t="s">
        <v>101</v>
      </c>
      <c r="E33" s="88" t="s">
        <v>26</v>
      </c>
      <c r="F33" s="87" t="s">
        <v>296</v>
      </c>
      <c r="G33" s="88" t="s">
        <v>251</v>
      </c>
      <c r="H33" s="88" t="s">
        <v>113</v>
      </c>
      <c r="I33" s="90">
        <v>260.69923799999998</v>
      </c>
      <c r="J33" s="98">
        <v>97080</v>
      </c>
      <c r="K33" s="90"/>
      <c r="L33" s="90">
        <v>253.08682053600006</v>
      </c>
      <c r="M33" s="91">
        <v>3.3846538282273424E-5</v>
      </c>
      <c r="N33" s="91">
        <f t="shared" si="0"/>
        <v>4.1869123839925913E-3</v>
      </c>
      <c r="O33" s="91">
        <f>L33/'סכום נכסי הקרן'!$C$42</f>
        <v>1.5003714944577954E-3</v>
      </c>
    </row>
    <row r="34" spans="2:15">
      <c r="B34" s="86" t="s">
        <v>297</v>
      </c>
      <c r="C34" s="87" t="s">
        <v>298</v>
      </c>
      <c r="D34" s="88" t="s">
        <v>101</v>
      </c>
      <c r="E34" s="88" t="s">
        <v>26</v>
      </c>
      <c r="F34" s="87" t="s">
        <v>299</v>
      </c>
      <c r="G34" s="88" t="s">
        <v>300</v>
      </c>
      <c r="H34" s="88" t="s">
        <v>113</v>
      </c>
      <c r="I34" s="90">
        <v>3206.050029</v>
      </c>
      <c r="J34" s="98">
        <v>9321</v>
      </c>
      <c r="K34" s="90"/>
      <c r="L34" s="90">
        <v>298.83592307100002</v>
      </c>
      <c r="M34" s="91">
        <v>2.9021412244972888E-5</v>
      </c>
      <c r="N34" s="91">
        <f t="shared" si="0"/>
        <v>4.9437573416030644E-3</v>
      </c>
      <c r="O34" s="91">
        <f>L34/'סכום נכסי הקרן'!$C$42</f>
        <v>1.7715853379727212E-3</v>
      </c>
    </row>
    <row r="35" spans="2:15">
      <c r="B35" s="86" t="s">
        <v>301</v>
      </c>
      <c r="C35" s="87" t="s">
        <v>302</v>
      </c>
      <c r="D35" s="88" t="s">
        <v>101</v>
      </c>
      <c r="E35" s="88" t="s">
        <v>26</v>
      </c>
      <c r="F35" s="87" t="s">
        <v>303</v>
      </c>
      <c r="G35" s="88" t="s">
        <v>304</v>
      </c>
      <c r="H35" s="88" t="s">
        <v>113</v>
      </c>
      <c r="I35" s="90">
        <v>14432.281504000002</v>
      </c>
      <c r="J35" s="98">
        <v>3863</v>
      </c>
      <c r="K35" s="90"/>
      <c r="L35" s="90">
        <v>557.51903448499991</v>
      </c>
      <c r="M35" s="91">
        <v>1.2875936228448315E-5</v>
      </c>
      <c r="N35" s="91">
        <f t="shared" si="0"/>
        <v>9.2232513129414471E-3</v>
      </c>
      <c r="O35" s="91">
        <f>L35/'סכום נכסי הקרן'!$C$42</f>
        <v>3.305133255012548E-3</v>
      </c>
    </row>
    <row r="36" spans="2:15">
      <c r="B36" s="86" t="s">
        <v>305</v>
      </c>
      <c r="C36" s="87" t="s">
        <v>306</v>
      </c>
      <c r="D36" s="88" t="s">
        <v>101</v>
      </c>
      <c r="E36" s="88" t="s">
        <v>26</v>
      </c>
      <c r="F36" s="87" t="s">
        <v>307</v>
      </c>
      <c r="G36" s="88" t="s">
        <v>280</v>
      </c>
      <c r="H36" s="88" t="s">
        <v>113</v>
      </c>
      <c r="I36" s="90">
        <v>89381.900159000012</v>
      </c>
      <c r="J36" s="98">
        <v>3151</v>
      </c>
      <c r="K36" s="90"/>
      <c r="L36" s="90">
        <v>2816.4236740000006</v>
      </c>
      <c r="M36" s="91">
        <v>5.8529752658156884E-5</v>
      </c>
      <c r="N36" s="91">
        <f t="shared" si="0"/>
        <v>4.6593177528037891E-2</v>
      </c>
      <c r="O36" s="91">
        <f>L36/'סכום נכסי הקרן'!$C$42</f>
        <v>1.6696569927411996E-2</v>
      </c>
    </row>
    <row r="37" spans="2:15">
      <c r="B37" s="86" t="s">
        <v>308</v>
      </c>
      <c r="C37" s="87" t="s">
        <v>309</v>
      </c>
      <c r="D37" s="88" t="s">
        <v>101</v>
      </c>
      <c r="E37" s="88" t="s">
        <v>26</v>
      </c>
      <c r="F37" s="87" t="s">
        <v>310</v>
      </c>
      <c r="G37" s="88" t="s">
        <v>247</v>
      </c>
      <c r="H37" s="88" t="s">
        <v>113</v>
      </c>
      <c r="I37" s="90">
        <v>98047.714435000016</v>
      </c>
      <c r="J37" s="98">
        <v>916.2</v>
      </c>
      <c r="K37" s="90"/>
      <c r="L37" s="90">
        <v>898.31315964400017</v>
      </c>
      <c r="M37" s="91">
        <v>1.2988331301922449E-4</v>
      </c>
      <c r="N37" s="91">
        <f t="shared" si="0"/>
        <v>1.4861139291455031E-2</v>
      </c>
      <c r="O37" s="91">
        <f>L37/'סכום נכסי הקרן'!$C$42</f>
        <v>5.3254588878698869E-3</v>
      </c>
    </row>
    <row r="38" spans="2:15">
      <c r="B38" s="86" t="s">
        <v>311</v>
      </c>
      <c r="C38" s="87" t="s">
        <v>312</v>
      </c>
      <c r="D38" s="88" t="s">
        <v>101</v>
      </c>
      <c r="E38" s="88" t="s">
        <v>26</v>
      </c>
      <c r="F38" s="87" t="s">
        <v>313</v>
      </c>
      <c r="G38" s="88" t="s">
        <v>280</v>
      </c>
      <c r="H38" s="88" t="s">
        <v>113</v>
      </c>
      <c r="I38" s="90">
        <v>14743.343433000004</v>
      </c>
      <c r="J38" s="98">
        <v>13810</v>
      </c>
      <c r="K38" s="90"/>
      <c r="L38" s="90">
        <v>2036.0557281380004</v>
      </c>
      <c r="M38" s="91">
        <v>5.7280384380772709E-5</v>
      </c>
      <c r="N38" s="91">
        <f t="shared" si="0"/>
        <v>3.3683251164899945E-2</v>
      </c>
      <c r="O38" s="91">
        <f>L38/'סכום נכסי הקרן'!$C$42</f>
        <v>1.2070324203986885E-2</v>
      </c>
    </row>
    <row r="39" spans="2:15">
      <c r="B39" s="86" t="s">
        <v>314</v>
      </c>
      <c r="C39" s="87" t="s">
        <v>315</v>
      </c>
      <c r="D39" s="88" t="s">
        <v>101</v>
      </c>
      <c r="E39" s="88" t="s">
        <v>26</v>
      </c>
      <c r="F39" s="87" t="s">
        <v>316</v>
      </c>
      <c r="G39" s="88" t="s">
        <v>247</v>
      </c>
      <c r="H39" s="88" t="s">
        <v>113</v>
      </c>
      <c r="I39" s="90">
        <v>4297.9104160000006</v>
      </c>
      <c r="J39" s="98">
        <v>23790</v>
      </c>
      <c r="K39" s="90">
        <v>5.4288582610000002</v>
      </c>
      <c r="L39" s="90">
        <v>1027.9017462820002</v>
      </c>
      <c r="M39" s="91">
        <v>9.0479640635502003E-5</v>
      </c>
      <c r="N39" s="91">
        <f t="shared" si="0"/>
        <v>1.7004973004603918E-2</v>
      </c>
      <c r="O39" s="91">
        <f>L39/'סכום נכסי הקרן'!$C$42</f>
        <v>6.0936973168285889E-3</v>
      </c>
    </row>
    <row r="40" spans="2:15">
      <c r="B40" s="86" t="s">
        <v>317</v>
      </c>
      <c r="C40" s="87" t="s">
        <v>318</v>
      </c>
      <c r="D40" s="88" t="s">
        <v>101</v>
      </c>
      <c r="E40" s="88" t="s">
        <v>26</v>
      </c>
      <c r="F40" s="87" t="s">
        <v>319</v>
      </c>
      <c r="G40" s="88" t="s">
        <v>300</v>
      </c>
      <c r="H40" s="88" t="s">
        <v>113</v>
      </c>
      <c r="I40" s="90">
        <v>616.58006300000011</v>
      </c>
      <c r="J40" s="98">
        <v>42120</v>
      </c>
      <c r="K40" s="90"/>
      <c r="L40" s="90">
        <v>259.70352271200005</v>
      </c>
      <c r="M40" s="91">
        <v>2.1405250600718592E-5</v>
      </c>
      <c r="N40" s="91">
        <f t="shared" si="0"/>
        <v>4.2963750269829027E-3</v>
      </c>
      <c r="O40" s="91">
        <f>L40/'סכום נכסי הקרן'!$C$42</f>
        <v>1.5395972088239653E-3</v>
      </c>
    </row>
    <row r="41" spans="2:15">
      <c r="B41" s="86" t="s">
        <v>320</v>
      </c>
      <c r="C41" s="87" t="s">
        <v>321</v>
      </c>
      <c r="D41" s="88" t="s">
        <v>101</v>
      </c>
      <c r="E41" s="88" t="s">
        <v>26</v>
      </c>
      <c r="F41" s="87" t="s">
        <v>322</v>
      </c>
      <c r="G41" s="88" t="s">
        <v>108</v>
      </c>
      <c r="H41" s="88" t="s">
        <v>113</v>
      </c>
      <c r="I41" s="90">
        <v>42690.045402000003</v>
      </c>
      <c r="J41" s="98">
        <v>1147</v>
      </c>
      <c r="K41" s="90"/>
      <c r="L41" s="90">
        <v>489.65482082000005</v>
      </c>
      <c r="M41" s="91">
        <v>3.6368641259406423E-5</v>
      </c>
      <c r="N41" s="91">
        <f t="shared" si="0"/>
        <v>8.1005475861249416E-3</v>
      </c>
      <c r="O41" s="91">
        <f>L41/'סכום נכסי הקרן'!$C$42</f>
        <v>2.9028146693939206E-3</v>
      </c>
    </row>
    <row r="42" spans="2:15">
      <c r="B42" s="86" t="s">
        <v>323</v>
      </c>
      <c r="C42" s="87" t="s">
        <v>324</v>
      </c>
      <c r="D42" s="88" t="s">
        <v>101</v>
      </c>
      <c r="E42" s="88" t="s">
        <v>26</v>
      </c>
      <c r="F42" s="87" t="s">
        <v>325</v>
      </c>
      <c r="G42" s="88" t="s">
        <v>137</v>
      </c>
      <c r="H42" s="88" t="s">
        <v>113</v>
      </c>
      <c r="I42" s="90">
        <v>567.77461800000015</v>
      </c>
      <c r="J42" s="98">
        <v>64510</v>
      </c>
      <c r="K42" s="90"/>
      <c r="L42" s="90">
        <v>366.27140612600004</v>
      </c>
      <c r="M42" s="91">
        <v>8.9652718192819806E-6</v>
      </c>
      <c r="N42" s="91">
        <f t="shared" si="0"/>
        <v>6.0593684134302517E-3</v>
      </c>
      <c r="O42" s="91">
        <f>L42/'סכום נכסי הקרן'!$C$42</f>
        <v>2.1713622851738169E-3</v>
      </c>
    </row>
    <row r="43" spans="2:15">
      <c r="B43" s="86" t="s">
        <v>326</v>
      </c>
      <c r="C43" s="87" t="s">
        <v>327</v>
      </c>
      <c r="D43" s="88" t="s">
        <v>101</v>
      </c>
      <c r="E43" s="88" t="s">
        <v>26</v>
      </c>
      <c r="F43" s="87" t="s">
        <v>328</v>
      </c>
      <c r="G43" s="88" t="s">
        <v>247</v>
      </c>
      <c r="H43" s="88" t="s">
        <v>113</v>
      </c>
      <c r="I43" s="90">
        <v>5214.6117270000013</v>
      </c>
      <c r="J43" s="98">
        <v>19540</v>
      </c>
      <c r="K43" s="90"/>
      <c r="L43" s="90">
        <v>1018.9351313930001</v>
      </c>
      <c r="M43" s="91">
        <v>4.2999035620200291E-5</v>
      </c>
      <c r="N43" s="91">
        <f t="shared" si="0"/>
        <v>1.6856634853918168E-2</v>
      </c>
      <c r="O43" s="91">
        <f>L43/'סכום נכסי הקרן'!$C$42</f>
        <v>6.0405406437440542E-3</v>
      </c>
    </row>
    <row r="44" spans="2:15">
      <c r="B44" s="86" t="s">
        <v>329</v>
      </c>
      <c r="C44" s="87" t="s">
        <v>330</v>
      </c>
      <c r="D44" s="88" t="s">
        <v>101</v>
      </c>
      <c r="E44" s="88" t="s">
        <v>26</v>
      </c>
      <c r="F44" s="87" t="s">
        <v>331</v>
      </c>
      <c r="G44" s="88" t="s">
        <v>280</v>
      </c>
      <c r="H44" s="88" t="s">
        <v>113</v>
      </c>
      <c r="I44" s="90">
        <v>76405.567068000018</v>
      </c>
      <c r="J44" s="98">
        <v>3389</v>
      </c>
      <c r="K44" s="90"/>
      <c r="L44" s="90">
        <v>2589.3846679480007</v>
      </c>
      <c r="M44" s="91">
        <v>5.7135601650559581E-5</v>
      </c>
      <c r="N44" s="91">
        <f t="shared" si="0"/>
        <v>4.2837184133852943E-2</v>
      </c>
      <c r="O44" s="91">
        <f>L44/'סכום נכסי הקרן'!$C$42</f>
        <v>1.5350617372122784E-2</v>
      </c>
    </row>
    <row r="45" spans="2:15">
      <c r="B45" s="86" t="s">
        <v>332</v>
      </c>
      <c r="C45" s="87" t="s">
        <v>333</v>
      </c>
      <c r="D45" s="88" t="s">
        <v>101</v>
      </c>
      <c r="E45" s="88" t="s">
        <v>26</v>
      </c>
      <c r="F45" s="87" t="s">
        <v>334</v>
      </c>
      <c r="G45" s="88" t="s">
        <v>335</v>
      </c>
      <c r="H45" s="88" t="s">
        <v>113</v>
      </c>
      <c r="I45" s="90">
        <v>7302.1172540000007</v>
      </c>
      <c r="J45" s="98">
        <v>8007</v>
      </c>
      <c r="K45" s="90"/>
      <c r="L45" s="90">
        <v>584.68052853900008</v>
      </c>
      <c r="M45" s="91">
        <v>6.2661952987933876E-5</v>
      </c>
      <c r="N45" s="91">
        <f t="shared" si="0"/>
        <v>9.6725943312052452E-3</v>
      </c>
      <c r="O45" s="91">
        <f>L45/'סכום נכסי הקרן'!$C$42</f>
        <v>3.4661544071183724E-3</v>
      </c>
    </row>
    <row r="46" spans="2:15">
      <c r="B46" s="86" t="s">
        <v>336</v>
      </c>
      <c r="C46" s="87" t="s">
        <v>337</v>
      </c>
      <c r="D46" s="88" t="s">
        <v>101</v>
      </c>
      <c r="E46" s="88" t="s">
        <v>26</v>
      </c>
      <c r="F46" s="87" t="s">
        <v>338</v>
      </c>
      <c r="G46" s="88" t="s">
        <v>270</v>
      </c>
      <c r="H46" s="88" t="s">
        <v>113</v>
      </c>
      <c r="I46" s="90">
        <v>45570.25989400001</v>
      </c>
      <c r="J46" s="98">
        <v>1022</v>
      </c>
      <c r="K46" s="90"/>
      <c r="L46" s="90">
        <v>465.72805612200011</v>
      </c>
      <c r="M46" s="91">
        <v>8.332044066845505E-5</v>
      </c>
      <c r="N46" s="91">
        <f t="shared" si="0"/>
        <v>7.7047179367944552E-3</v>
      </c>
      <c r="O46" s="91">
        <f>L46/'סכום נכסי הקרן'!$C$42</f>
        <v>2.7609699236602254E-3</v>
      </c>
    </row>
    <row r="47" spans="2:15">
      <c r="B47" s="86" t="s">
        <v>339</v>
      </c>
      <c r="C47" s="87" t="s">
        <v>340</v>
      </c>
      <c r="D47" s="88" t="s">
        <v>101</v>
      </c>
      <c r="E47" s="88" t="s">
        <v>26</v>
      </c>
      <c r="F47" s="87" t="s">
        <v>341</v>
      </c>
      <c r="G47" s="88" t="s">
        <v>342</v>
      </c>
      <c r="H47" s="88" t="s">
        <v>113</v>
      </c>
      <c r="I47" s="90">
        <v>31888.515468000005</v>
      </c>
      <c r="J47" s="98">
        <v>2562</v>
      </c>
      <c r="K47" s="90"/>
      <c r="L47" s="90">
        <v>816.98376628400013</v>
      </c>
      <c r="M47" s="91">
        <v>8.9257424487243671E-5</v>
      </c>
      <c r="N47" s="91">
        <f t="shared" si="0"/>
        <v>1.3515675930224206E-2</v>
      </c>
      <c r="O47" s="91">
        <f>L47/'סכום נכסי הקרן'!$C$42</f>
        <v>4.8433148425953846E-3</v>
      </c>
    </row>
    <row r="48" spans="2:15">
      <c r="B48" s="92"/>
      <c r="C48" s="87"/>
      <c r="D48" s="87"/>
      <c r="E48" s="87"/>
      <c r="F48" s="87"/>
      <c r="G48" s="87"/>
      <c r="H48" s="87"/>
      <c r="I48" s="90"/>
      <c r="J48" s="98"/>
      <c r="K48" s="87"/>
      <c r="L48" s="87"/>
      <c r="M48" s="87"/>
      <c r="N48" s="91"/>
      <c r="O48" s="87"/>
    </row>
    <row r="49" spans="2:15">
      <c r="B49" s="85" t="s">
        <v>343</v>
      </c>
      <c r="C49" s="80"/>
      <c r="D49" s="81"/>
      <c r="E49" s="81"/>
      <c r="F49" s="80"/>
      <c r="G49" s="81"/>
      <c r="H49" s="81"/>
      <c r="I49" s="83"/>
      <c r="J49" s="100"/>
      <c r="K49" s="83"/>
      <c r="L49" s="83">
        <f>SUM(L50:L116)</f>
        <v>14133.618569558006</v>
      </c>
      <c r="M49" s="84"/>
      <c r="N49" s="84">
        <f t="shared" si="0"/>
        <v>0.23381787520260311</v>
      </c>
      <c r="O49" s="84">
        <f>L49/'סכום נכסי הקרן'!$C$42</f>
        <v>8.3788157638527899E-2</v>
      </c>
    </row>
    <row r="50" spans="2:15">
      <c r="B50" s="86" t="s">
        <v>344</v>
      </c>
      <c r="C50" s="87" t="s">
        <v>345</v>
      </c>
      <c r="D50" s="88" t="s">
        <v>101</v>
      </c>
      <c r="E50" s="88" t="s">
        <v>26</v>
      </c>
      <c r="F50" s="87" t="s">
        <v>346</v>
      </c>
      <c r="G50" s="88" t="s">
        <v>270</v>
      </c>
      <c r="H50" s="88" t="s">
        <v>113</v>
      </c>
      <c r="I50" s="90">
        <v>7583.1112000000012</v>
      </c>
      <c r="J50" s="98">
        <v>887.7</v>
      </c>
      <c r="K50" s="90"/>
      <c r="L50" s="90">
        <v>67.315278122000024</v>
      </c>
      <c r="M50" s="91">
        <v>2.8417980898749936E-5</v>
      </c>
      <c r="N50" s="91">
        <f t="shared" si="0"/>
        <v>1.1136224754967712E-3</v>
      </c>
      <c r="O50" s="91">
        <f>L50/'סכום נכסי הקרן'!$C$42</f>
        <v>3.9906433777092307E-4</v>
      </c>
    </row>
    <row r="51" spans="2:15">
      <c r="B51" s="86" t="s">
        <v>347</v>
      </c>
      <c r="C51" s="87" t="s">
        <v>348</v>
      </c>
      <c r="D51" s="88" t="s">
        <v>101</v>
      </c>
      <c r="E51" s="88" t="s">
        <v>26</v>
      </c>
      <c r="F51" s="87" t="s">
        <v>349</v>
      </c>
      <c r="G51" s="88" t="s">
        <v>270</v>
      </c>
      <c r="H51" s="88" t="s">
        <v>113</v>
      </c>
      <c r="I51" s="90">
        <v>18681.072209000005</v>
      </c>
      <c r="J51" s="98">
        <v>1369</v>
      </c>
      <c r="K51" s="90"/>
      <c r="L51" s="90">
        <v>255.74387854200003</v>
      </c>
      <c r="M51" s="91">
        <v>8.8543483521984451E-5</v>
      </c>
      <c r="N51" s="91">
        <f t="shared" si="0"/>
        <v>4.2308691141247539E-3</v>
      </c>
      <c r="O51" s="91">
        <f>L51/'סכום נכסי הקרן'!$C$42</f>
        <v>1.5161232988499809E-3</v>
      </c>
    </row>
    <row r="52" spans="2:15">
      <c r="B52" s="86" t="s">
        <v>350</v>
      </c>
      <c r="C52" s="87" t="s">
        <v>351</v>
      </c>
      <c r="D52" s="88" t="s">
        <v>101</v>
      </c>
      <c r="E52" s="88" t="s">
        <v>26</v>
      </c>
      <c r="F52" s="87" t="s">
        <v>352</v>
      </c>
      <c r="G52" s="88" t="s">
        <v>290</v>
      </c>
      <c r="H52" s="88" t="s">
        <v>113</v>
      </c>
      <c r="I52" s="90">
        <v>690.06853599999999</v>
      </c>
      <c r="J52" s="98">
        <v>8921</v>
      </c>
      <c r="K52" s="90"/>
      <c r="L52" s="90">
        <v>61.561014071000002</v>
      </c>
      <c r="M52" s="91">
        <v>4.7023688385750563E-5</v>
      </c>
      <c r="N52" s="91">
        <f t="shared" si="0"/>
        <v>1.0184274773342005E-3</v>
      </c>
      <c r="O52" s="91">
        <f>L52/'סכום נכסי הקרן'!$C$42</f>
        <v>3.6495140476469563E-4</v>
      </c>
    </row>
    <row r="53" spans="2:15">
      <c r="B53" s="86" t="s">
        <v>353</v>
      </c>
      <c r="C53" s="87" t="s">
        <v>354</v>
      </c>
      <c r="D53" s="88" t="s">
        <v>101</v>
      </c>
      <c r="E53" s="88" t="s">
        <v>26</v>
      </c>
      <c r="F53" s="87" t="s">
        <v>355</v>
      </c>
      <c r="G53" s="88" t="s">
        <v>342</v>
      </c>
      <c r="H53" s="88" t="s">
        <v>113</v>
      </c>
      <c r="I53" s="90">
        <v>18063.484093000003</v>
      </c>
      <c r="J53" s="98">
        <v>1178</v>
      </c>
      <c r="K53" s="90"/>
      <c r="L53" s="90">
        <v>212.78784261000004</v>
      </c>
      <c r="M53" s="91">
        <v>1.4439233692682335E-4</v>
      </c>
      <c r="N53" s="91">
        <f t="shared" si="0"/>
        <v>3.5202309290544315E-3</v>
      </c>
      <c r="O53" s="91">
        <f>L53/'סכום נכסי הקרן'!$C$42</f>
        <v>1.2614675578248968E-3</v>
      </c>
    </row>
    <row r="54" spans="2:15">
      <c r="B54" s="86" t="s">
        <v>356</v>
      </c>
      <c r="C54" s="87" t="s">
        <v>357</v>
      </c>
      <c r="D54" s="88" t="s">
        <v>101</v>
      </c>
      <c r="E54" s="88" t="s">
        <v>26</v>
      </c>
      <c r="F54" s="87" t="s">
        <v>358</v>
      </c>
      <c r="G54" s="88" t="s">
        <v>111</v>
      </c>
      <c r="H54" s="88" t="s">
        <v>113</v>
      </c>
      <c r="I54" s="90">
        <v>2713.8871680000007</v>
      </c>
      <c r="J54" s="98">
        <v>566.6</v>
      </c>
      <c r="K54" s="90"/>
      <c r="L54" s="90">
        <v>15.376884696000001</v>
      </c>
      <c r="M54" s="91">
        <v>1.3740585759398997E-5</v>
      </c>
      <c r="N54" s="91">
        <f t="shared" si="0"/>
        <v>2.5438570378559348E-4</v>
      </c>
      <c r="O54" s="91">
        <f>L54/'סכום נכסי הקרן'!$C$42</f>
        <v>9.1158596969141706E-5</v>
      </c>
    </row>
    <row r="55" spans="2:15">
      <c r="B55" s="86" t="s">
        <v>359</v>
      </c>
      <c r="C55" s="87" t="s">
        <v>360</v>
      </c>
      <c r="D55" s="88" t="s">
        <v>101</v>
      </c>
      <c r="E55" s="88" t="s">
        <v>26</v>
      </c>
      <c r="F55" s="87" t="s">
        <v>361</v>
      </c>
      <c r="G55" s="88" t="s">
        <v>362</v>
      </c>
      <c r="H55" s="88" t="s">
        <v>113</v>
      </c>
      <c r="I55" s="90">
        <v>1369.5396740000003</v>
      </c>
      <c r="J55" s="98">
        <v>3661</v>
      </c>
      <c r="K55" s="90"/>
      <c r="L55" s="90">
        <v>50.138847447000011</v>
      </c>
      <c r="M55" s="91">
        <v>2.4122714249689162E-5</v>
      </c>
      <c r="N55" s="91">
        <f t="shared" si="0"/>
        <v>8.2946619207735018E-4</v>
      </c>
      <c r="O55" s="91">
        <f>L55/'סכום נכסי הקרן'!$C$42</f>
        <v>2.9723751444317605E-4</v>
      </c>
    </row>
    <row r="56" spans="2:15">
      <c r="B56" s="86" t="s">
        <v>363</v>
      </c>
      <c r="C56" s="87" t="s">
        <v>364</v>
      </c>
      <c r="D56" s="88" t="s">
        <v>101</v>
      </c>
      <c r="E56" s="88" t="s">
        <v>26</v>
      </c>
      <c r="F56" s="87" t="s">
        <v>365</v>
      </c>
      <c r="G56" s="88" t="s">
        <v>366</v>
      </c>
      <c r="H56" s="88" t="s">
        <v>113</v>
      </c>
      <c r="I56" s="90">
        <v>1660.2355330000003</v>
      </c>
      <c r="J56" s="98">
        <v>8131</v>
      </c>
      <c r="K56" s="90"/>
      <c r="L56" s="90">
        <v>134.99375119699999</v>
      </c>
      <c r="M56" s="91">
        <v>7.7185017900664526E-5</v>
      </c>
      <c r="N56" s="91">
        <f t="shared" si="0"/>
        <v>2.2332534244624436E-3</v>
      </c>
      <c r="O56" s="91">
        <f>L56/'סכום נכסי הקרן'!$C$42</f>
        <v>8.002817997276808E-4</v>
      </c>
    </row>
    <row r="57" spans="2:15">
      <c r="B57" s="86" t="s">
        <v>367</v>
      </c>
      <c r="C57" s="87" t="s">
        <v>368</v>
      </c>
      <c r="D57" s="88" t="s">
        <v>101</v>
      </c>
      <c r="E57" s="88" t="s">
        <v>26</v>
      </c>
      <c r="F57" s="87" t="s">
        <v>369</v>
      </c>
      <c r="G57" s="88" t="s">
        <v>270</v>
      </c>
      <c r="H57" s="88" t="s">
        <v>113</v>
      </c>
      <c r="I57" s="90">
        <v>1711.0098790000002</v>
      </c>
      <c r="J57" s="98">
        <v>19810</v>
      </c>
      <c r="K57" s="90"/>
      <c r="L57" s="90">
        <v>338.95105705100008</v>
      </c>
      <c r="M57" s="91">
        <v>1.3532684835950958E-4</v>
      </c>
      <c r="N57" s="91">
        <f t="shared" si="0"/>
        <v>5.6073973955998429E-3</v>
      </c>
      <c r="O57" s="91">
        <f>L57/'סכום נכסי הקרן'!$C$42</f>
        <v>2.0093993947951153E-3</v>
      </c>
    </row>
    <row r="58" spans="2:15">
      <c r="B58" s="86" t="s">
        <v>370</v>
      </c>
      <c r="C58" s="87" t="s">
        <v>371</v>
      </c>
      <c r="D58" s="88" t="s">
        <v>101</v>
      </c>
      <c r="E58" s="88" t="s">
        <v>26</v>
      </c>
      <c r="F58" s="87" t="s">
        <v>372</v>
      </c>
      <c r="G58" s="88" t="s">
        <v>251</v>
      </c>
      <c r="H58" s="88" t="s">
        <v>113</v>
      </c>
      <c r="I58" s="90">
        <v>1290.5649150000002</v>
      </c>
      <c r="J58" s="98">
        <v>12130</v>
      </c>
      <c r="K58" s="90"/>
      <c r="L58" s="90">
        <v>156.54552419500004</v>
      </c>
      <c r="M58" s="91">
        <v>3.5522380354846465E-5</v>
      </c>
      <c r="N58" s="91">
        <f t="shared" si="0"/>
        <v>2.5897926747925023E-3</v>
      </c>
      <c r="O58" s="91">
        <f>L58/'סכום נכסי הקרן'!$C$42</f>
        <v>9.2804691129193522E-4</v>
      </c>
    </row>
    <row r="59" spans="2:15">
      <c r="B59" s="86" t="s">
        <v>373</v>
      </c>
      <c r="C59" s="87" t="s">
        <v>374</v>
      </c>
      <c r="D59" s="88" t="s">
        <v>101</v>
      </c>
      <c r="E59" s="88" t="s">
        <v>26</v>
      </c>
      <c r="F59" s="87" t="s">
        <v>375</v>
      </c>
      <c r="G59" s="88" t="s">
        <v>270</v>
      </c>
      <c r="H59" s="88" t="s">
        <v>113</v>
      </c>
      <c r="I59" s="90">
        <v>835.58302300000014</v>
      </c>
      <c r="J59" s="98">
        <v>3816</v>
      </c>
      <c r="K59" s="90"/>
      <c r="L59" s="90">
        <v>31.885848163000006</v>
      </c>
      <c r="M59" s="91">
        <v>1.4506627038256367E-5</v>
      </c>
      <c r="N59" s="91">
        <f t="shared" si="0"/>
        <v>5.2749982106943462E-4</v>
      </c>
      <c r="O59" s="91">
        <f>L59/'סכום נכסי הקרן'!$C$42</f>
        <v>1.890284826331746E-4</v>
      </c>
    </row>
    <row r="60" spans="2:15">
      <c r="B60" s="86" t="s">
        <v>376</v>
      </c>
      <c r="C60" s="87" t="s">
        <v>377</v>
      </c>
      <c r="D60" s="88" t="s">
        <v>101</v>
      </c>
      <c r="E60" s="88" t="s">
        <v>26</v>
      </c>
      <c r="F60" s="87" t="s">
        <v>378</v>
      </c>
      <c r="G60" s="88" t="s">
        <v>362</v>
      </c>
      <c r="H60" s="88" t="s">
        <v>113</v>
      </c>
      <c r="I60" s="90">
        <v>243.21610500000003</v>
      </c>
      <c r="J60" s="98">
        <v>5580</v>
      </c>
      <c r="K60" s="90"/>
      <c r="L60" s="90">
        <v>13.571458637000001</v>
      </c>
      <c r="M60" s="91">
        <v>1.3436215129612773E-5</v>
      </c>
      <c r="N60" s="91">
        <f t="shared" si="0"/>
        <v>2.2451784773208237E-4</v>
      </c>
      <c r="O60" s="91">
        <f>L60/'סכום נכסי הקרן'!$C$42</f>
        <v>8.045551180438273E-5</v>
      </c>
    </row>
    <row r="61" spans="2:15">
      <c r="B61" s="86" t="s">
        <v>379</v>
      </c>
      <c r="C61" s="87" t="s">
        <v>380</v>
      </c>
      <c r="D61" s="88" t="s">
        <v>101</v>
      </c>
      <c r="E61" s="88" t="s">
        <v>26</v>
      </c>
      <c r="F61" s="87" t="s">
        <v>381</v>
      </c>
      <c r="G61" s="88" t="s">
        <v>231</v>
      </c>
      <c r="H61" s="88" t="s">
        <v>113</v>
      </c>
      <c r="I61" s="90">
        <v>1365.3581290000002</v>
      </c>
      <c r="J61" s="98">
        <v>10550</v>
      </c>
      <c r="K61" s="90"/>
      <c r="L61" s="90">
        <v>144.04528264500001</v>
      </c>
      <c r="M61" s="91">
        <v>1.0928274090543857E-4</v>
      </c>
      <c r="N61" s="91">
        <f t="shared" si="0"/>
        <v>2.382996382367037E-3</v>
      </c>
      <c r="O61" s="91">
        <f>L61/'סכום נכסי הקרן'!$C$42</f>
        <v>8.5394188260756254E-4</v>
      </c>
    </row>
    <row r="62" spans="2:15">
      <c r="B62" s="86" t="s">
        <v>382</v>
      </c>
      <c r="C62" s="87" t="s">
        <v>383</v>
      </c>
      <c r="D62" s="88" t="s">
        <v>101</v>
      </c>
      <c r="E62" s="88" t="s">
        <v>26</v>
      </c>
      <c r="F62" s="87" t="s">
        <v>384</v>
      </c>
      <c r="G62" s="88" t="s">
        <v>231</v>
      </c>
      <c r="H62" s="88" t="s">
        <v>113</v>
      </c>
      <c r="I62" s="90">
        <v>124852.08844700002</v>
      </c>
      <c r="J62" s="98">
        <v>125.9</v>
      </c>
      <c r="K62" s="90"/>
      <c r="L62" s="90">
        <v>157.18877935600005</v>
      </c>
      <c r="M62" s="91">
        <v>3.9582043918408774E-5</v>
      </c>
      <c r="N62" s="91">
        <f t="shared" si="0"/>
        <v>2.600434291744164E-3</v>
      </c>
      <c r="O62" s="91">
        <f>L62/'סכום נכסי הקרן'!$C$42</f>
        <v>9.3186031297434323E-4</v>
      </c>
    </row>
    <row r="63" spans="2:15">
      <c r="B63" s="86" t="s">
        <v>385</v>
      </c>
      <c r="C63" s="87" t="s">
        <v>386</v>
      </c>
      <c r="D63" s="88" t="s">
        <v>101</v>
      </c>
      <c r="E63" s="88" t="s">
        <v>26</v>
      </c>
      <c r="F63" s="87" t="s">
        <v>387</v>
      </c>
      <c r="G63" s="88" t="s">
        <v>362</v>
      </c>
      <c r="H63" s="88" t="s">
        <v>113</v>
      </c>
      <c r="I63" s="90">
        <v>17018.826569000004</v>
      </c>
      <c r="J63" s="98">
        <v>1167</v>
      </c>
      <c r="K63" s="90"/>
      <c r="L63" s="90">
        <v>198.60970605900002</v>
      </c>
      <c r="M63" s="91">
        <v>9.5322072020174743E-5</v>
      </c>
      <c r="N63" s="91">
        <f t="shared" si="0"/>
        <v>3.285676575802852E-3</v>
      </c>
      <c r="O63" s="91">
        <f>L63/'סכום נכסי הקרן'!$C$42</f>
        <v>1.1774154847829315E-3</v>
      </c>
    </row>
    <row r="64" spans="2:15">
      <c r="B64" s="86" t="s">
        <v>388</v>
      </c>
      <c r="C64" s="87" t="s">
        <v>389</v>
      </c>
      <c r="D64" s="88" t="s">
        <v>101</v>
      </c>
      <c r="E64" s="88" t="s">
        <v>26</v>
      </c>
      <c r="F64" s="87" t="s">
        <v>390</v>
      </c>
      <c r="G64" s="88" t="s">
        <v>251</v>
      </c>
      <c r="H64" s="88" t="s">
        <v>113</v>
      </c>
      <c r="I64" s="90">
        <v>212597.54088700004</v>
      </c>
      <c r="J64" s="98">
        <v>58.3</v>
      </c>
      <c r="K64" s="90"/>
      <c r="L64" s="90">
        <v>123.94436634</v>
      </c>
      <c r="M64" s="91">
        <v>1.6806719477452655E-4</v>
      </c>
      <c r="N64" s="91">
        <f t="shared" si="0"/>
        <v>2.0504592110170503E-3</v>
      </c>
      <c r="O64" s="91">
        <f>L64/'סכום נכסי הקרן'!$C$42</f>
        <v>7.3477786698386463E-4</v>
      </c>
    </row>
    <row r="65" spans="2:15">
      <c r="B65" s="86" t="s">
        <v>391</v>
      </c>
      <c r="C65" s="87" t="s">
        <v>392</v>
      </c>
      <c r="D65" s="88" t="s">
        <v>101</v>
      </c>
      <c r="E65" s="88" t="s">
        <v>26</v>
      </c>
      <c r="F65" s="87" t="s">
        <v>393</v>
      </c>
      <c r="G65" s="88" t="s">
        <v>235</v>
      </c>
      <c r="H65" s="88" t="s">
        <v>113</v>
      </c>
      <c r="I65" s="90">
        <v>12181.362232000001</v>
      </c>
      <c r="J65" s="98">
        <v>794.8</v>
      </c>
      <c r="K65" s="90"/>
      <c r="L65" s="90">
        <v>96.817467021000013</v>
      </c>
      <c r="M65" s="91">
        <v>6.8541333130755776E-5</v>
      </c>
      <c r="N65" s="91">
        <f t="shared" si="0"/>
        <v>1.6016885067286954E-3</v>
      </c>
      <c r="O65" s="91">
        <f>L65/'סכום נכסי הקרן'!$C$42</f>
        <v>5.7396180242128979E-4</v>
      </c>
    </row>
    <row r="66" spans="2:15">
      <c r="B66" s="86" t="s">
        <v>394</v>
      </c>
      <c r="C66" s="87" t="s">
        <v>395</v>
      </c>
      <c r="D66" s="88" t="s">
        <v>101</v>
      </c>
      <c r="E66" s="88" t="s">
        <v>26</v>
      </c>
      <c r="F66" s="87" t="s">
        <v>396</v>
      </c>
      <c r="G66" s="88" t="s">
        <v>109</v>
      </c>
      <c r="H66" s="88" t="s">
        <v>113</v>
      </c>
      <c r="I66" s="90">
        <v>520.96244800000011</v>
      </c>
      <c r="J66" s="98">
        <v>3186</v>
      </c>
      <c r="K66" s="90"/>
      <c r="L66" s="90">
        <v>16.597863583999999</v>
      </c>
      <c r="M66" s="91">
        <v>1.8987508963224051E-5</v>
      </c>
      <c r="N66" s="91">
        <f t="shared" si="0"/>
        <v>2.7458482603120847E-4</v>
      </c>
      <c r="O66" s="91">
        <f>L66/'סכום נכסי הקרן'!$C$42</f>
        <v>9.8396911137418956E-5</v>
      </c>
    </row>
    <row r="67" spans="2:15">
      <c r="B67" s="86" t="s">
        <v>397</v>
      </c>
      <c r="C67" s="87" t="s">
        <v>398</v>
      </c>
      <c r="D67" s="88" t="s">
        <v>101</v>
      </c>
      <c r="E67" s="88" t="s">
        <v>26</v>
      </c>
      <c r="F67" s="87" t="s">
        <v>399</v>
      </c>
      <c r="G67" s="88" t="s">
        <v>134</v>
      </c>
      <c r="H67" s="88" t="s">
        <v>113</v>
      </c>
      <c r="I67" s="90">
        <v>1215.1502380000002</v>
      </c>
      <c r="J67" s="98">
        <v>14760</v>
      </c>
      <c r="K67" s="90"/>
      <c r="L67" s="90">
        <v>179.35617509000002</v>
      </c>
      <c r="M67" s="91">
        <v>4.7247961366444301E-5</v>
      </c>
      <c r="N67" s="91">
        <f t="shared" si="0"/>
        <v>2.9671580252162788E-3</v>
      </c>
      <c r="O67" s="91">
        <f>L67/'סכום נכסי הקרן'!$C$42</f>
        <v>1.0632750132547474E-3</v>
      </c>
    </row>
    <row r="68" spans="2:15">
      <c r="B68" s="86" t="s">
        <v>400</v>
      </c>
      <c r="C68" s="87" t="s">
        <v>401</v>
      </c>
      <c r="D68" s="88" t="s">
        <v>101</v>
      </c>
      <c r="E68" s="88" t="s">
        <v>26</v>
      </c>
      <c r="F68" s="87" t="s">
        <v>402</v>
      </c>
      <c r="G68" s="88" t="s">
        <v>270</v>
      </c>
      <c r="H68" s="88" t="s">
        <v>113</v>
      </c>
      <c r="I68" s="90">
        <v>1320.7030830000003</v>
      </c>
      <c r="J68" s="98">
        <v>24790</v>
      </c>
      <c r="K68" s="90"/>
      <c r="L68" s="90">
        <v>327.40229434000008</v>
      </c>
      <c r="M68" s="91">
        <v>7.0596118767335972E-5</v>
      </c>
      <c r="N68" s="91">
        <f t="shared" si="0"/>
        <v>5.4163417826996064E-3</v>
      </c>
      <c r="O68" s="91">
        <f>L68/'סכום נכסי הקרן'!$C$42</f>
        <v>1.9409350064435423E-3</v>
      </c>
    </row>
    <row r="69" spans="2:15">
      <c r="B69" s="86" t="s">
        <v>403</v>
      </c>
      <c r="C69" s="87" t="s">
        <v>404</v>
      </c>
      <c r="D69" s="88" t="s">
        <v>101</v>
      </c>
      <c r="E69" s="88" t="s">
        <v>26</v>
      </c>
      <c r="F69" s="87" t="s">
        <v>405</v>
      </c>
      <c r="G69" s="88" t="s">
        <v>110</v>
      </c>
      <c r="H69" s="88" t="s">
        <v>113</v>
      </c>
      <c r="I69" s="90">
        <v>752.33400300000028</v>
      </c>
      <c r="J69" s="98">
        <v>31220</v>
      </c>
      <c r="K69" s="90"/>
      <c r="L69" s="90">
        <v>234.87867586800002</v>
      </c>
      <c r="M69" s="91">
        <v>1.2938214314765669E-4</v>
      </c>
      <c r="N69" s="91">
        <f t="shared" si="0"/>
        <v>3.8856880601083141E-3</v>
      </c>
      <c r="O69" s="91">
        <f>L69/'סכום נכסי הקרן'!$C$42</f>
        <v>1.3924283737177527E-3</v>
      </c>
    </row>
    <row r="70" spans="2:15">
      <c r="B70" s="86" t="s">
        <v>406</v>
      </c>
      <c r="C70" s="87" t="s">
        <v>407</v>
      </c>
      <c r="D70" s="88" t="s">
        <v>101</v>
      </c>
      <c r="E70" s="88" t="s">
        <v>26</v>
      </c>
      <c r="F70" s="87" t="s">
        <v>408</v>
      </c>
      <c r="G70" s="88" t="s">
        <v>270</v>
      </c>
      <c r="H70" s="88" t="s">
        <v>113</v>
      </c>
      <c r="I70" s="90">
        <v>1008.1204690000002</v>
      </c>
      <c r="J70" s="98">
        <v>9978</v>
      </c>
      <c r="K70" s="90"/>
      <c r="L70" s="90">
        <v>100.59026039300002</v>
      </c>
      <c r="M70" s="91">
        <v>3.221734563799388E-5</v>
      </c>
      <c r="N70" s="91">
        <f t="shared" si="0"/>
        <v>1.6641032751390683E-3</v>
      </c>
      <c r="O70" s="91">
        <f>L70/'סכום נכסי הקרן'!$C$42</f>
        <v>5.9632800710093228E-4</v>
      </c>
    </row>
    <row r="71" spans="2:15">
      <c r="B71" s="86" t="s">
        <v>409</v>
      </c>
      <c r="C71" s="87" t="s">
        <v>410</v>
      </c>
      <c r="D71" s="88" t="s">
        <v>101</v>
      </c>
      <c r="E71" s="88" t="s">
        <v>26</v>
      </c>
      <c r="F71" s="87" t="s">
        <v>411</v>
      </c>
      <c r="G71" s="88" t="s">
        <v>247</v>
      </c>
      <c r="H71" s="88" t="s">
        <v>113</v>
      </c>
      <c r="I71" s="90">
        <v>1466.0171600000003</v>
      </c>
      <c r="J71" s="98">
        <v>3380</v>
      </c>
      <c r="K71" s="90"/>
      <c r="L71" s="90">
        <v>49.551380004000009</v>
      </c>
      <c r="M71" s="91">
        <v>3.9420633184761064E-5</v>
      </c>
      <c r="N71" s="91">
        <f t="shared" si="0"/>
        <v>8.1974749275085055E-4</v>
      </c>
      <c r="O71" s="91">
        <f>L71/'סכום נכסי הקרן'!$C$42</f>
        <v>2.9375483840523583E-4</v>
      </c>
    </row>
    <row r="72" spans="2:15">
      <c r="B72" s="86" t="s">
        <v>412</v>
      </c>
      <c r="C72" s="87" t="s">
        <v>413</v>
      </c>
      <c r="D72" s="88" t="s">
        <v>101</v>
      </c>
      <c r="E72" s="88" t="s">
        <v>26</v>
      </c>
      <c r="F72" s="87" t="s">
        <v>414</v>
      </c>
      <c r="G72" s="88" t="s">
        <v>415</v>
      </c>
      <c r="H72" s="88" t="s">
        <v>113</v>
      </c>
      <c r="I72" s="90">
        <v>11539.538533000003</v>
      </c>
      <c r="J72" s="98">
        <v>4801</v>
      </c>
      <c r="K72" s="90"/>
      <c r="L72" s="90">
        <v>554.01324496400002</v>
      </c>
      <c r="M72" s="91">
        <v>1.6134762439679235E-4</v>
      </c>
      <c r="N72" s="91">
        <f t="shared" si="0"/>
        <v>9.1652536916901339E-3</v>
      </c>
      <c r="O72" s="91">
        <f>L72/'סכום נכסי הקרן'!$C$42</f>
        <v>3.2843499259883925E-3</v>
      </c>
    </row>
    <row r="73" spans="2:15">
      <c r="B73" s="86" t="s">
        <v>416</v>
      </c>
      <c r="C73" s="87" t="s">
        <v>417</v>
      </c>
      <c r="D73" s="88" t="s">
        <v>101</v>
      </c>
      <c r="E73" s="88" t="s">
        <v>26</v>
      </c>
      <c r="F73" s="87" t="s">
        <v>418</v>
      </c>
      <c r="G73" s="88" t="s">
        <v>135</v>
      </c>
      <c r="H73" s="88" t="s">
        <v>113</v>
      </c>
      <c r="I73" s="90">
        <v>5578.2733660000013</v>
      </c>
      <c r="J73" s="98">
        <v>2246</v>
      </c>
      <c r="K73" s="90"/>
      <c r="L73" s="90">
        <v>125.28801979000002</v>
      </c>
      <c r="M73" s="91">
        <v>3.8427041322751288E-5</v>
      </c>
      <c r="N73" s="91">
        <f t="shared" si="0"/>
        <v>2.0726877856132499E-3</v>
      </c>
      <c r="O73" s="91">
        <f>L73/'סכום נכסי הקרן'!$C$42</f>
        <v>7.427434312536293E-4</v>
      </c>
    </row>
    <row r="74" spans="2:15">
      <c r="B74" s="86" t="s">
        <v>419</v>
      </c>
      <c r="C74" s="87" t="s">
        <v>420</v>
      </c>
      <c r="D74" s="88" t="s">
        <v>101</v>
      </c>
      <c r="E74" s="88" t="s">
        <v>26</v>
      </c>
      <c r="F74" s="87" t="s">
        <v>421</v>
      </c>
      <c r="G74" s="88" t="s">
        <v>415</v>
      </c>
      <c r="H74" s="88" t="s">
        <v>113</v>
      </c>
      <c r="I74" s="90">
        <v>2812.0261690000007</v>
      </c>
      <c r="J74" s="98">
        <v>19750</v>
      </c>
      <c r="K74" s="90"/>
      <c r="L74" s="90">
        <v>555.375168282</v>
      </c>
      <c r="M74" s="91">
        <v>1.2262092947107748E-4</v>
      </c>
      <c r="N74" s="91">
        <f t="shared" si="0"/>
        <v>9.1877845117229826E-3</v>
      </c>
      <c r="O74" s="91">
        <f>L74/'סכום נכסי הקרן'!$C$42</f>
        <v>3.2924237992925692E-3</v>
      </c>
    </row>
    <row r="75" spans="2:15">
      <c r="B75" s="86" t="s">
        <v>422</v>
      </c>
      <c r="C75" s="87" t="s">
        <v>423</v>
      </c>
      <c r="D75" s="88" t="s">
        <v>101</v>
      </c>
      <c r="E75" s="88" t="s">
        <v>26</v>
      </c>
      <c r="F75" s="87" t="s">
        <v>424</v>
      </c>
      <c r="G75" s="88" t="s">
        <v>366</v>
      </c>
      <c r="H75" s="88" t="s">
        <v>113</v>
      </c>
      <c r="I75" s="90">
        <v>1374.9494110000003</v>
      </c>
      <c r="J75" s="98">
        <v>15550</v>
      </c>
      <c r="K75" s="90"/>
      <c r="L75" s="90">
        <v>213.80463339200003</v>
      </c>
      <c r="M75" s="91">
        <v>9.49035544932102E-5</v>
      </c>
      <c r="N75" s="91">
        <f t="shared" si="0"/>
        <v>3.5370520891135331E-3</v>
      </c>
      <c r="O75" s="91">
        <f>L75/'סכום נכסי הקרן'!$C$42</f>
        <v>1.2674953861484314E-3</v>
      </c>
    </row>
    <row r="76" spans="2:15">
      <c r="B76" s="86" t="s">
        <v>425</v>
      </c>
      <c r="C76" s="87" t="s">
        <v>426</v>
      </c>
      <c r="D76" s="88" t="s">
        <v>101</v>
      </c>
      <c r="E76" s="88" t="s">
        <v>26</v>
      </c>
      <c r="F76" s="87" t="s">
        <v>427</v>
      </c>
      <c r="G76" s="88" t="s">
        <v>111</v>
      </c>
      <c r="H76" s="88" t="s">
        <v>113</v>
      </c>
      <c r="I76" s="90">
        <v>7593.4964870000013</v>
      </c>
      <c r="J76" s="98">
        <v>1575</v>
      </c>
      <c r="K76" s="90"/>
      <c r="L76" s="90">
        <v>119.59756967700002</v>
      </c>
      <c r="M76" s="91">
        <v>3.790303249757146E-5</v>
      </c>
      <c r="N76" s="91">
        <f t="shared" ref="N76:N139" si="1">IFERROR(L76/$L$11,0)</f>
        <v>1.9785484859130404E-3</v>
      </c>
      <c r="O76" s="91">
        <f>L76/'סכום נכסי הקרן'!$C$42</f>
        <v>7.0900880563346631E-4</v>
      </c>
    </row>
    <row r="77" spans="2:15">
      <c r="B77" s="86" t="s">
        <v>428</v>
      </c>
      <c r="C77" s="87" t="s">
        <v>429</v>
      </c>
      <c r="D77" s="88" t="s">
        <v>101</v>
      </c>
      <c r="E77" s="88" t="s">
        <v>26</v>
      </c>
      <c r="F77" s="87" t="s">
        <v>430</v>
      </c>
      <c r="G77" s="88" t="s">
        <v>270</v>
      </c>
      <c r="H77" s="88" t="s">
        <v>113</v>
      </c>
      <c r="I77" s="90">
        <v>20363.168186000003</v>
      </c>
      <c r="J77" s="98">
        <v>950.7</v>
      </c>
      <c r="K77" s="90"/>
      <c r="L77" s="90">
        <v>193.59263994400001</v>
      </c>
      <c r="M77" s="91">
        <v>6.7297522168530545E-5</v>
      </c>
      <c r="N77" s="91">
        <f t="shared" si="1"/>
        <v>3.2026773259655216E-3</v>
      </c>
      <c r="O77" s="91">
        <f>L77/'סכום נכסי הקרן'!$C$42</f>
        <v>1.1476728732600792E-3</v>
      </c>
    </row>
    <row r="78" spans="2:15">
      <c r="B78" s="86" t="s">
        <v>431</v>
      </c>
      <c r="C78" s="87" t="s">
        <v>432</v>
      </c>
      <c r="D78" s="88" t="s">
        <v>101</v>
      </c>
      <c r="E78" s="88" t="s">
        <v>26</v>
      </c>
      <c r="F78" s="87" t="s">
        <v>433</v>
      </c>
      <c r="G78" s="88" t="s">
        <v>108</v>
      </c>
      <c r="H78" s="88" t="s">
        <v>113</v>
      </c>
      <c r="I78" s="90">
        <v>471019.67978600005</v>
      </c>
      <c r="J78" s="98">
        <v>165.6</v>
      </c>
      <c r="K78" s="90"/>
      <c r="L78" s="90">
        <v>780.0085897240001</v>
      </c>
      <c r="M78" s="91">
        <v>1.8182879488559933E-4</v>
      </c>
      <c r="N78" s="91">
        <f t="shared" si="1"/>
        <v>1.2903981396658576E-2</v>
      </c>
      <c r="O78" s="91">
        <f>L78/'סכום נכסי הקרן'!$C$42</f>
        <v>4.6241153568391639E-3</v>
      </c>
    </row>
    <row r="79" spans="2:15">
      <c r="B79" s="86" t="s">
        <v>434</v>
      </c>
      <c r="C79" s="87" t="s">
        <v>435</v>
      </c>
      <c r="D79" s="88" t="s">
        <v>101</v>
      </c>
      <c r="E79" s="88" t="s">
        <v>26</v>
      </c>
      <c r="F79" s="87" t="s">
        <v>436</v>
      </c>
      <c r="G79" s="88" t="s">
        <v>247</v>
      </c>
      <c r="H79" s="88" t="s">
        <v>113</v>
      </c>
      <c r="I79" s="90">
        <v>296.01487000000003</v>
      </c>
      <c r="J79" s="98">
        <v>71190</v>
      </c>
      <c r="K79" s="90"/>
      <c r="L79" s="90">
        <v>210.73298627600005</v>
      </c>
      <c r="M79" s="91">
        <v>5.6032784725473026E-5</v>
      </c>
      <c r="N79" s="91">
        <f t="shared" si="1"/>
        <v>3.4862366522527819E-3</v>
      </c>
      <c r="O79" s="91">
        <f>L79/'סכום נכסי הקרן'!$C$42</f>
        <v>1.249285778219739E-3</v>
      </c>
    </row>
    <row r="80" spans="2:15">
      <c r="B80" s="86" t="s">
        <v>437</v>
      </c>
      <c r="C80" s="87" t="s">
        <v>438</v>
      </c>
      <c r="D80" s="88" t="s">
        <v>101</v>
      </c>
      <c r="E80" s="88" t="s">
        <v>26</v>
      </c>
      <c r="F80" s="87" t="s">
        <v>439</v>
      </c>
      <c r="G80" s="88" t="s">
        <v>290</v>
      </c>
      <c r="H80" s="88" t="s">
        <v>113</v>
      </c>
      <c r="I80" s="90">
        <v>3745.4908810000006</v>
      </c>
      <c r="J80" s="98">
        <v>5901</v>
      </c>
      <c r="K80" s="90"/>
      <c r="L80" s="90">
        <v>221.02141686600004</v>
      </c>
      <c r="M80" s="91">
        <v>4.739267924747658E-5</v>
      </c>
      <c r="N80" s="91">
        <f t="shared" si="1"/>
        <v>3.6564421072736676E-3</v>
      </c>
      <c r="O80" s="91">
        <f>L80/'סכום נכסי הקרן'!$C$42</f>
        <v>1.3102785551144483E-3</v>
      </c>
    </row>
    <row r="81" spans="2:15">
      <c r="B81" s="86" t="s">
        <v>440</v>
      </c>
      <c r="C81" s="87" t="s">
        <v>441</v>
      </c>
      <c r="D81" s="88" t="s">
        <v>101</v>
      </c>
      <c r="E81" s="88" t="s">
        <v>26</v>
      </c>
      <c r="F81" s="87" t="s">
        <v>442</v>
      </c>
      <c r="G81" s="88" t="s">
        <v>247</v>
      </c>
      <c r="H81" s="88" t="s">
        <v>113</v>
      </c>
      <c r="I81" s="90">
        <v>7494.9561780000013</v>
      </c>
      <c r="J81" s="98">
        <v>858.7</v>
      </c>
      <c r="K81" s="90"/>
      <c r="L81" s="90">
        <v>64.359188698000011</v>
      </c>
      <c r="M81" s="91">
        <v>4.9834676420623226E-5</v>
      </c>
      <c r="N81" s="91">
        <f t="shared" si="1"/>
        <v>1.0647187538753815E-3</v>
      </c>
      <c r="O81" s="91">
        <f>L81/'סכום נכסי הקרן'!$C$42</f>
        <v>3.8153978909057448E-4</v>
      </c>
    </row>
    <row r="82" spans="2:15">
      <c r="B82" s="86" t="s">
        <v>443</v>
      </c>
      <c r="C82" s="87" t="s">
        <v>444</v>
      </c>
      <c r="D82" s="88" t="s">
        <v>101</v>
      </c>
      <c r="E82" s="88" t="s">
        <v>26</v>
      </c>
      <c r="F82" s="87" t="s">
        <v>445</v>
      </c>
      <c r="G82" s="88" t="s">
        <v>247</v>
      </c>
      <c r="H82" s="88" t="s">
        <v>113</v>
      </c>
      <c r="I82" s="90">
        <v>3684.2288480000007</v>
      </c>
      <c r="J82" s="98">
        <v>6819</v>
      </c>
      <c r="K82" s="90"/>
      <c r="L82" s="90">
        <v>251.22756515200007</v>
      </c>
      <c r="M82" s="91">
        <v>1.0091221130909659E-4</v>
      </c>
      <c r="N82" s="91">
        <f t="shared" si="1"/>
        <v>4.1561540087607721E-3</v>
      </c>
      <c r="O82" s="91">
        <f>L82/'סכום נכסי הקרן'!$C$42</f>
        <v>1.489349293565774E-3</v>
      </c>
    </row>
    <row r="83" spans="2:15">
      <c r="B83" s="86" t="s">
        <v>446</v>
      </c>
      <c r="C83" s="87" t="s">
        <v>447</v>
      </c>
      <c r="D83" s="88" t="s">
        <v>101</v>
      </c>
      <c r="E83" s="88" t="s">
        <v>26</v>
      </c>
      <c r="F83" s="87" t="s">
        <v>448</v>
      </c>
      <c r="G83" s="88" t="s">
        <v>415</v>
      </c>
      <c r="H83" s="88" t="s">
        <v>113</v>
      </c>
      <c r="I83" s="90">
        <v>7807.3898390000013</v>
      </c>
      <c r="J83" s="98">
        <v>7800</v>
      </c>
      <c r="K83" s="90"/>
      <c r="L83" s="90">
        <v>608.97640740300017</v>
      </c>
      <c r="M83" s="91">
        <v>1.2290829158354336E-4</v>
      </c>
      <c r="N83" s="91">
        <f t="shared" si="1"/>
        <v>1.0074530377816554E-2</v>
      </c>
      <c r="O83" s="91">
        <f>L83/'סכום נכסי הקרן'!$C$42</f>
        <v>3.610187367835741E-3</v>
      </c>
    </row>
    <row r="84" spans="2:15">
      <c r="B84" s="86" t="s">
        <v>449</v>
      </c>
      <c r="C84" s="87" t="s">
        <v>450</v>
      </c>
      <c r="D84" s="88" t="s">
        <v>101</v>
      </c>
      <c r="E84" s="88" t="s">
        <v>26</v>
      </c>
      <c r="F84" s="87" t="s">
        <v>451</v>
      </c>
      <c r="G84" s="88" t="s">
        <v>452</v>
      </c>
      <c r="H84" s="88" t="s">
        <v>113</v>
      </c>
      <c r="I84" s="90">
        <v>8543.7730790000005</v>
      </c>
      <c r="J84" s="98">
        <v>4003</v>
      </c>
      <c r="K84" s="90"/>
      <c r="L84" s="90">
        <v>342.00723635200006</v>
      </c>
      <c r="M84" s="91">
        <v>7.7883101133309436E-5</v>
      </c>
      <c r="N84" s="91">
        <f t="shared" si="1"/>
        <v>5.6579569424618989E-3</v>
      </c>
      <c r="O84" s="91">
        <f>L84/'סכום נכסי הקרן'!$C$42</f>
        <v>2.0275173050658324E-3</v>
      </c>
    </row>
    <row r="85" spans="2:15">
      <c r="B85" s="86" t="s">
        <v>453</v>
      </c>
      <c r="C85" s="87" t="s">
        <v>454</v>
      </c>
      <c r="D85" s="88" t="s">
        <v>101</v>
      </c>
      <c r="E85" s="88" t="s">
        <v>26</v>
      </c>
      <c r="F85" s="87" t="s">
        <v>455</v>
      </c>
      <c r="G85" s="88" t="s">
        <v>456</v>
      </c>
      <c r="H85" s="88" t="s">
        <v>113</v>
      </c>
      <c r="I85" s="90">
        <v>239.57621100000003</v>
      </c>
      <c r="J85" s="98">
        <v>41100</v>
      </c>
      <c r="K85" s="90"/>
      <c r="L85" s="90">
        <v>98.465822812000013</v>
      </c>
      <c r="M85" s="91">
        <v>8.1024298542635331E-5</v>
      </c>
      <c r="N85" s="91">
        <f t="shared" si="1"/>
        <v>1.6289578890692988E-3</v>
      </c>
      <c r="O85" s="91">
        <f>L85/'סכום נכסי הקרן'!$C$42</f>
        <v>5.8373372984249288E-4</v>
      </c>
    </row>
    <row r="86" spans="2:15">
      <c r="B86" s="86" t="s">
        <v>457</v>
      </c>
      <c r="C86" s="87" t="s">
        <v>458</v>
      </c>
      <c r="D86" s="88" t="s">
        <v>101</v>
      </c>
      <c r="E86" s="88" t="s">
        <v>26</v>
      </c>
      <c r="F86" s="87" t="s">
        <v>459</v>
      </c>
      <c r="G86" s="88" t="s">
        <v>290</v>
      </c>
      <c r="H86" s="88" t="s">
        <v>113</v>
      </c>
      <c r="I86" s="90">
        <v>3431.4661480000004</v>
      </c>
      <c r="J86" s="98">
        <v>8890</v>
      </c>
      <c r="K86" s="90"/>
      <c r="L86" s="90">
        <v>305.05734057100005</v>
      </c>
      <c r="M86" s="91">
        <v>5.5450860389628757E-5</v>
      </c>
      <c r="N86" s="91">
        <f t="shared" si="1"/>
        <v>5.0466806385237473E-3</v>
      </c>
      <c r="O86" s="91">
        <f>L86/'סכום נכסי הקרן'!$C$42</f>
        <v>1.8084676910417271E-3</v>
      </c>
    </row>
    <row r="87" spans="2:15">
      <c r="B87" s="86" t="s">
        <v>460</v>
      </c>
      <c r="C87" s="87" t="s">
        <v>461</v>
      </c>
      <c r="D87" s="88" t="s">
        <v>101</v>
      </c>
      <c r="E87" s="88" t="s">
        <v>26</v>
      </c>
      <c r="F87" s="87" t="s">
        <v>462</v>
      </c>
      <c r="G87" s="88" t="s">
        <v>247</v>
      </c>
      <c r="H87" s="88" t="s">
        <v>113</v>
      </c>
      <c r="I87" s="90">
        <v>117063.63323100003</v>
      </c>
      <c r="J87" s="98">
        <v>156.1</v>
      </c>
      <c r="K87" s="90"/>
      <c r="L87" s="90">
        <v>182.73633147000004</v>
      </c>
      <c r="M87" s="91">
        <v>1.6966138741193669E-4</v>
      </c>
      <c r="N87" s="91">
        <f t="shared" si="1"/>
        <v>3.023077249209377E-3</v>
      </c>
      <c r="O87" s="91">
        <f>L87/'סכום נכסי הקרן'!$C$42</f>
        <v>1.0833135528698131E-3</v>
      </c>
    </row>
    <row r="88" spans="2:15">
      <c r="B88" s="86" t="s">
        <v>463</v>
      </c>
      <c r="C88" s="87" t="s">
        <v>464</v>
      </c>
      <c r="D88" s="88" t="s">
        <v>101</v>
      </c>
      <c r="E88" s="88" t="s">
        <v>26</v>
      </c>
      <c r="F88" s="87" t="s">
        <v>465</v>
      </c>
      <c r="G88" s="88" t="s">
        <v>231</v>
      </c>
      <c r="H88" s="88" t="s">
        <v>113</v>
      </c>
      <c r="I88" s="90">
        <v>24893.000597000002</v>
      </c>
      <c r="J88" s="98">
        <v>363</v>
      </c>
      <c r="K88" s="90"/>
      <c r="L88" s="90">
        <v>90.361592167000012</v>
      </c>
      <c r="M88" s="91">
        <v>3.5032027575531688E-5</v>
      </c>
      <c r="N88" s="91">
        <f t="shared" si="1"/>
        <v>1.4948864918372321E-3</v>
      </c>
      <c r="O88" s="91">
        <f>L88/'סכום נכסי הקרן'!$C$42</f>
        <v>5.3568951869582945E-4</v>
      </c>
    </row>
    <row r="89" spans="2:15">
      <c r="B89" s="86" t="s">
        <v>466</v>
      </c>
      <c r="C89" s="87" t="s">
        <v>467</v>
      </c>
      <c r="D89" s="88" t="s">
        <v>101</v>
      </c>
      <c r="E89" s="88" t="s">
        <v>26</v>
      </c>
      <c r="F89" s="87" t="s">
        <v>468</v>
      </c>
      <c r="G89" s="88" t="s">
        <v>108</v>
      </c>
      <c r="H89" s="88" t="s">
        <v>113</v>
      </c>
      <c r="I89" s="90">
        <v>4063.7405440000007</v>
      </c>
      <c r="J89" s="98">
        <v>2923</v>
      </c>
      <c r="K89" s="90"/>
      <c r="L89" s="90">
        <v>118.78313608700002</v>
      </c>
      <c r="M89" s="91">
        <v>4.3187733985470084E-5</v>
      </c>
      <c r="N89" s="91">
        <f t="shared" si="1"/>
        <v>1.9650749985276094E-3</v>
      </c>
      <c r="O89" s="91">
        <f>L89/'סכום נכסי הקרן'!$C$42</f>
        <v>7.0418060896966126E-4</v>
      </c>
    </row>
    <row r="90" spans="2:15">
      <c r="B90" s="86" t="s">
        <v>469</v>
      </c>
      <c r="C90" s="87" t="s">
        <v>470</v>
      </c>
      <c r="D90" s="88" t="s">
        <v>101</v>
      </c>
      <c r="E90" s="88" t="s">
        <v>26</v>
      </c>
      <c r="F90" s="87" t="s">
        <v>471</v>
      </c>
      <c r="G90" s="88" t="s">
        <v>137</v>
      </c>
      <c r="H90" s="88" t="s">
        <v>113</v>
      </c>
      <c r="I90" s="90">
        <v>843.51563500000009</v>
      </c>
      <c r="J90" s="98">
        <v>8834</v>
      </c>
      <c r="K90" s="90"/>
      <c r="L90" s="90">
        <v>74.516171146999994</v>
      </c>
      <c r="M90" s="91">
        <v>2.5438118152153862E-5</v>
      </c>
      <c r="N90" s="91">
        <f t="shared" si="1"/>
        <v>1.2327496118617787E-3</v>
      </c>
      <c r="O90" s="91">
        <f>L90/'סכום נכסי הקרן'!$C$42</f>
        <v>4.4175330358300538E-4</v>
      </c>
    </row>
    <row r="91" spans="2:15">
      <c r="B91" s="86" t="s">
        <v>472</v>
      </c>
      <c r="C91" s="87" t="s">
        <v>473</v>
      </c>
      <c r="D91" s="88" t="s">
        <v>101</v>
      </c>
      <c r="E91" s="88" t="s">
        <v>26</v>
      </c>
      <c r="F91" s="87" t="s">
        <v>474</v>
      </c>
      <c r="G91" s="88" t="s">
        <v>110</v>
      </c>
      <c r="H91" s="88" t="s">
        <v>113</v>
      </c>
      <c r="I91" s="90">
        <v>95334.159027000016</v>
      </c>
      <c r="J91" s="98">
        <v>178.2</v>
      </c>
      <c r="K91" s="90"/>
      <c r="L91" s="90">
        <v>169.885471381</v>
      </c>
      <c r="M91" s="91">
        <v>1.8666704059862931E-4</v>
      </c>
      <c r="N91" s="91">
        <f t="shared" si="1"/>
        <v>2.8104805397575036E-3</v>
      </c>
      <c r="O91" s="91">
        <f>L91/'סכום נכסי הקרן'!$C$42</f>
        <v>1.0071299566004909E-3</v>
      </c>
    </row>
    <row r="92" spans="2:15">
      <c r="B92" s="86" t="s">
        <v>475</v>
      </c>
      <c r="C92" s="87" t="s">
        <v>476</v>
      </c>
      <c r="D92" s="88" t="s">
        <v>101</v>
      </c>
      <c r="E92" s="88" t="s">
        <v>26</v>
      </c>
      <c r="F92" s="87" t="s">
        <v>477</v>
      </c>
      <c r="G92" s="88" t="s">
        <v>235</v>
      </c>
      <c r="H92" s="88" t="s">
        <v>113</v>
      </c>
      <c r="I92" s="90">
        <v>2789.7602580000002</v>
      </c>
      <c r="J92" s="98">
        <v>8861</v>
      </c>
      <c r="K92" s="90"/>
      <c r="L92" s="90">
        <v>247.20065648400004</v>
      </c>
      <c r="M92" s="91">
        <v>7.8495218583232569E-5</v>
      </c>
      <c r="N92" s="91">
        <f t="shared" si="1"/>
        <v>4.0895353135021696E-3</v>
      </c>
      <c r="O92" s="91">
        <f>L92/'סכום נכסי הקרן'!$C$42</f>
        <v>1.465476620293193E-3</v>
      </c>
    </row>
    <row r="93" spans="2:15">
      <c r="B93" s="86" t="s">
        <v>478</v>
      </c>
      <c r="C93" s="87" t="s">
        <v>479</v>
      </c>
      <c r="D93" s="88" t="s">
        <v>101</v>
      </c>
      <c r="E93" s="88" t="s">
        <v>26</v>
      </c>
      <c r="F93" s="87" t="s">
        <v>480</v>
      </c>
      <c r="G93" s="88" t="s">
        <v>108</v>
      </c>
      <c r="H93" s="88" t="s">
        <v>113</v>
      </c>
      <c r="I93" s="90">
        <v>8723.6775850000013</v>
      </c>
      <c r="J93" s="98">
        <v>2185</v>
      </c>
      <c r="K93" s="90"/>
      <c r="L93" s="90">
        <v>190.61235523600004</v>
      </c>
      <c r="M93" s="91">
        <v>9.2640551072784106E-5</v>
      </c>
      <c r="N93" s="91">
        <f t="shared" si="1"/>
        <v>3.1533733324769554E-3</v>
      </c>
      <c r="O93" s="91">
        <f>L93/'סכום נכסי הקרן'!$C$42</f>
        <v>1.1300048879743121E-3</v>
      </c>
    </row>
    <row r="94" spans="2:15">
      <c r="B94" s="86" t="s">
        <v>481</v>
      </c>
      <c r="C94" s="87" t="s">
        <v>482</v>
      </c>
      <c r="D94" s="88" t="s">
        <v>101</v>
      </c>
      <c r="E94" s="88" t="s">
        <v>26</v>
      </c>
      <c r="F94" s="87" t="s">
        <v>483</v>
      </c>
      <c r="G94" s="88" t="s">
        <v>362</v>
      </c>
      <c r="H94" s="88" t="s">
        <v>113</v>
      </c>
      <c r="I94" s="90">
        <v>2438.5444010000006</v>
      </c>
      <c r="J94" s="98">
        <v>4892</v>
      </c>
      <c r="K94" s="90"/>
      <c r="L94" s="90">
        <v>119.29359208000002</v>
      </c>
      <c r="M94" s="91">
        <v>3.3002403156458298E-5</v>
      </c>
      <c r="N94" s="91">
        <f t="shared" si="1"/>
        <v>1.9735196678867194E-3</v>
      </c>
      <c r="O94" s="91">
        <f>L94/'סכום נכסי הקרן'!$C$42</f>
        <v>7.0720673897299515E-4</v>
      </c>
    </row>
    <row r="95" spans="2:15">
      <c r="B95" s="86" t="s">
        <v>484</v>
      </c>
      <c r="C95" s="87" t="s">
        <v>485</v>
      </c>
      <c r="D95" s="88" t="s">
        <v>101</v>
      </c>
      <c r="E95" s="88" t="s">
        <v>26</v>
      </c>
      <c r="F95" s="87" t="s">
        <v>486</v>
      </c>
      <c r="G95" s="88" t="s">
        <v>136</v>
      </c>
      <c r="H95" s="88" t="s">
        <v>113</v>
      </c>
      <c r="I95" s="90">
        <v>17785.416821000003</v>
      </c>
      <c r="J95" s="98">
        <v>1232</v>
      </c>
      <c r="K95" s="90"/>
      <c r="L95" s="90">
        <v>219.11633523900002</v>
      </c>
      <c r="M95" s="91">
        <v>1.0757079756267282E-4</v>
      </c>
      <c r="N95" s="91">
        <f t="shared" si="1"/>
        <v>3.6249256109199251E-3</v>
      </c>
      <c r="O95" s="91">
        <f>L95/'סכום נכסי הקרן'!$C$42</f>
        <v>1.2989846830680392E-3</v>
      </c>
    </row>
    <row r="96" spans="2:15">
      <c r="B96" s="86" t="s">
        <v>487</v>
      </c>
      <c r="C96" s="87" t="s">
        <v>488</v>
      </c>
      <c r="D96" s="88" t="s">
        <v>101</v>
      </c>
      <c r="E96" s="88" t="s">
        <v>26</v>
      </c>
      <c r="F96" s="87" t="s">
        <v>489</v>
      </c>
      <c r="G96" s="88" t="s">
        <v>109</v>
      </c>
      <c r="H96" s="88" t="s">
        <v>113</v>
      </c>
      <c r="I96" s="90">
        <v>1196.5865110000002</v>
      </c>
      <c r="J96" s="98">
        <v>11980</v>
      </c>
      <c r="K96" s="90"/>
      <c r="L96" s="90">
        <v>143.35106398100004</v>
      </c>
      <c r="M96" s="91">
        <v>9.8053993155809862E-5</v>
      </c>
      <c r="N96" s="91">
        <f t="shared" si="1"/>
        <v>2.3715116566300569E-3</v>
      </c>
      <c r="O96" s="91">
        <f>L96/'סכום נכסי הקרן'!$C$42</f>
        <v>8.498263546153098E-4</v>
      </c>
    </row>
    <row r="97" spans="2:15">
      <c r="B97" s="86" t="s">
        <v>490</v>
      </c>
      <c r="C97" s="87" t="s">
        <v>491</v>
      </c>
      <c r="D97" s="88" t="s">
        <v>101</v>
      </c>
      <c r="E97" s="88" t="s">
        <v>26</v>
      </c>
      <c r="F97" s="87" t="s">
        <v>492</v>
      </c>
      <c r="G97" s="88" t="s">
        <v>251</v>
      </c>
      <c r="H97" s="88" t="s">
        <v>113</v>
      </c>
      <c r="I97" s="90">
        <v>916.09535200000016</v>
      </c>
      <c r="J97" s="98">
        <v>42230</v>
      </c>
      <c r="K97" s="90"/>
      <c r="L97" s="90">
        <v>386.86706722000008</v>
      </c>
      <c r="M97" s="91">
        <v>1.4310944327160379E-4</v>
      </c>
      <c r="N97" s="91">
        <f t="shared" si="1"/>
        <v>6.4000903376630353E-3</v>
      </c>
      <c r="O97" s="91">
        <f>L97/'סכום נכסי הקרן'!$C$42</f>
        <v>2.2934592902628496E-3</v>
      </c>
    </row>
    <row r="98" spans="2:15">
      <c r="B98" s="86" t="s">
        <v>493</v>
      </c>
      <c r="C98" s="87" t="s">
        <v>494</v>
      </c>
      <c r="D98" s="88" t="s">
        <v>101</v>
      </c>
      <c r="E98" s="88" t="s">
        <v>26</v>
      </c>
      <c r="F98" s="87" t="s">
        <v>495</v>
      </c>
      <c r="G98" s="88" t="s">
        <v>366</v>
      </c>
      <c r="H98" s="88" t="s">
        <v>113</v>
      </c>
      <c r="I98" s="90">
        <v>607.52637000000004</v>
      </c>
      <c r="J98" s="98">
        <v>26410</v>
      </c>
      <c r="K98" s="90"/>
      <c r="L98" s="90">
        <v>160.44771439500002</v>
      </c>
      <c r="M98" s="91">
        <v>4.4106138066475198E-5</v>
      </c>
      <c r="N98" s="91">
        <f t="shared" si="1"/>
        <v>2.6543481045792953E-3</v>
      </c>
      <c r="O98" s="91">
        <f>L98/'סכום נכסי הקרן'!$C$42</f>
        <v>9.5118021760015419E-4</v>
      </c>
    </row>
    <row r="99" spans="2:15">
      <c r="B99" s="86" t="s">
        <v>496</v>
      </c>
      <c r="C99" s="87" t="s">
        <v>497</v>
      </c>
      <c r="D99" s="88" t="s">
        <v>101</v>
      </c>
      <c r="E99" s="88" t="s">
        <v>26</v>
      </c>
      <c r="F99" s="87" t="s">
        <v>498</v>
      </c>
      <c r="G99" s="88" t="s">
        <v>231</v>
      </c>
      <c r="H99" s="88" t="s">
        <v>113</v>
      </c>
      <c r="I99" s="90">
        <v>1220.4665400000001</v>
      </c>
      <c r="J99" s="98">
        <v>31450</v>
      </c>
      <c r="K99" s="90"/>
      <c r="L99" s="90">
        <v>383.83672693600005</v>
      </c>
      <c r="M99" s="91">
        <v>1.1478929590801858E-4</v>
      </c>
      <c r="N99" s="91">
        <f t="shared" si="1"/>
        <v>6.3499582555738912E-3</v>
      </c>
      <c r="O99" s="91">
        <f>L99/'סכום נכסי הקרן'!$C$42</f>
        <v>2.2754945611197369E-3</v>
      </c>
    </row>
    <row r="100" spans="2:15">
      <c r="B100" s="86" t="s">
        <v>499</v>
      </c>
      <c r="C100" s="87" t="s">
        <v>500</v>
      </c>
      <c r="D100" s="88" t="s">
        <v>101</v>
      </c>
      <c r="E100" s="88" t="s">
        <v>26</v>
      </c>
      <c r="F100" s="87" t="s">
        <v>501</v>
      </c>
      <c r="G100" s="88" t="s">
        <v>280</v>
      </c>
      <c r="H100" s="88" t="s">
        <v>113</v>
      </c>
      <c r="I100" s="90">
        <v>81.383033000000012</v>
      </c>
      <c r="J100" s="98">
        <v>17300</v>
      </c>
      <c r="K100" s="90"/>
      <c r="L100" s="90">
        <v>14.079264657</v>
      </c>
      <c r="M100" s="91">
        <v>2.2955422501681119E-6</v>
      </c>
      <c r="N100" s="91">
        <f t="shared" si="1"/>
        <v>2.3291867757103306E-4</v>
      </c>
      <c r="O100" s="91">
        <f>L100/'סכום נכסי הקרן'!$C$42</f>
        <v>8.3465932005278524E-5</v>
      </c>
    </row>
    <row r="101" spans="2:15">
      <c r="B101" s="86" t="s">
        <v>502</v>
      </c>
      <c r="C101" s="87" t="s">
        <v>503</v>
      </c>
      <c r="D101" s="88" t="s">
        <v>101</v>
      </c>
      <c r="E101" s="88" t="s">
        <v>26</v>
      </c>
      <c r="F101" s="87" t="s">
        <v>504</v>
      </c>
      <c r="G101" s="88" t="s">
        <v>239</v>
      </c>
      <c r="H101" s="88" t="s">
        <v>113</v>
      </c>
      <c r="I101" s="90">
        <v>712.83818100000008</v>
      </c>
      <c r="J101" s="98">
        <v>15780</v>
      </c>
      <c r="K101" s="90"/>
      <c r="L101" s="90">
        <v>112.48586499500001</v>
      </c>
      <c r="M101" s="91">
        <v>7.465872859685661E-5</v>
      </c>
      <c r="N101" s="91">
        <f t="shared" si="1"/>
        <v>1.8608968265287126E-3</v>
      </c>
      <c r="O101" s="91">
        <f>L101/'סכום נכסי הקרן'!$C$42</f>
        <v>6.6684857398143101E-4</v>
      </c>
    </row>
    <row r="102" spans="2:15">
      <c r="B102" s="86" t="s">
        <v>505</v>
      </c>
      <c r="C102" s="87" t="s">
        <v>506</v>
      </c>
      <c r="D102" s="88" t="s">
        <v>101</v>
      </c>
      <c r="E102" s="88" t="s">
        <v>26</v>
      </c>
      <c r="F102" s="87" t="s">
        <v>507</v>
      </c>
      <c r="G102" s="88" t="s">
        <v>136</v>
      </c>
      <c r="H102" s="88" t="s">
        <v>113</v>
      </c>
      <c r="I102" s="90">
        <v>20102.315931000005</v>
      </c>
      <c r="J102" s="98">
        <v>1494</v>
      </c>
      <c r="K102" s="90"/>
      <c r="L102" s="90">
        <v>300.32860001200009</v>
      </c>
      <c r="M102" s="91">
        <v>1.0793403659344468E-4</v>
      </c>
      <c r="N102" s="91">
        <f t="shared" si="1"/>
        <v>4.9684512689926351E-3</v>
      </c>
      <c r="O102" s="91">
        <f>L102/'סכום נכסי הקרן'!$C$42</f>
        <v>1.7804343563766344E-3</v>
      </c>
    </row>
    <row r="103" spans="2:15">
      <c r="B103" s="86" t="s">
        <v>508</v>
      </c>
      <c r="C103" s="87" t="s">
        <v>509</v>
      </c>
      <c r="D103" s="88" t="s">
        <v>101</v>
      </c>
      <c r="E103" s="88" t="s">
        <v>26</v>
      </c>
      <c r="F103" s="87" t="s">
        <v>510</v>
      </c>
      <c r="G103" s="88" t="s">
        <v>137</v>
      </c>
      <c r="H103" s="88" t="s">
        <v>113</v>
      </c>
      <c r="I103" s="90">
        <v>33.853175000000007</v>
      </c>
      <c r="J103" s="98">
        <v>11690</v>
      </c>
      <c r="K103" s="90"/>
      <c r="L103" s="90">
        <v>3.9574361580000006</v>
      </c>
      <c r="M103" s="91">
        <v>7.1967566908891539E-7</v>
      </c>
      <c r="N103" s="91">
        <f t="shared" si="1"/>
        <v>6.5469384868396829E-5</v>
      </c>
      <c r="O103" s="91">
        <f>L103/'סכום נכסי הקרן'!$C$42</f>
        <v>2.3460820243522662E-5</v>
      </c>
    </row>
    <row r="104" spans="2:15">
      <c r="B104" s="86" t="s">
        <v>511</v>
      </c>
      <c r="C104" s="87" t="s">
        <v>512</v>
      </c>
      <c r="D104" s="88" t="s">
        <v>101</v>
      </c>
      <c r="E104" s="88" t="s">
        <v>26</v>
      </c>
      <c r="F104" s="87" t="s">
        <v>513</v>
      </c>
      <c r="G104" s="88" t="s">
        <v>270</v>
      </c>
      <c r="H104" s="88" t="s">
        <v>113</v>
      </c>
      <c r="I104" s="90">
        <v>1159.6283220000003</v>
      </c>
      <c r="J104" s="98">
        <v>8450</v>
      </c>
      <c r="K104" s="90"/>
      <c r="L104" s="90">
        <v>97.988593250000008</v>
      </c>
      <c r="M104" s="91">
        <v>5.5040725012365602E-5</v>
      </c>
      <c r="N104" s="91">
        <f t="shared" si="1"/>
        <v>1.6210628973075251E-3</v>
      </c>
      <c r="O104" s="91">
        <f>L104/'סכום נכסי הקרן'!$C$42</f>
        <v>5.8090457568258464E-4</v>
      </c>
    </row>
    <row r="105" spans="2:15">
      <c r="B105" s="86" t="s">
        <v>514</v>
      </c>
      <c r="C105" s="87" t="s">
        <v>515</v>
      </c>
      <c r="D105" s="88" t="s">
        <v>101</v>
      </c>
      <c r="E105" s="88" t="s">
        <v>26</v>
      </c>
      <c r="F105" s="87" t="s">
        <v>516</v>
      </c>
      <c r="G105" s="88" t="s">
        <v>517</v>
      </c>
      <c r="H105" s="88" t="s">
        <v>113</v>
      </c>
      <c r="I105" s="90">
        <v>2133.3923280000004</v>
      </c>
      <c r="J105" s="98">
        <v>38400</v>
      </c>
      <c r="K105" s="90"/>
      <c r="L105" s="90">
        <v>819.22265397500018</v>
      </c>
      <c r="M105" s="91">
        <v>1.2988410830500874E-4</v>
      </c>
      <c r="N105" s="91">
        <f t="shared" si="1"/>
        <v>1.3552714708379323E-2</v>
      </c>
      <c r="O105" s="91">
        <f>L105/'סכום נכסי הקרן'!$C$42</f>
        <v>4.8565876130373803E-3</v>
      </c>
    </row>
    <row r="106" spans="2:15">
      <c r="B106" s="86" t="s">
        <v>518</v>
      </c>
      <c r="C106" s="87" t="s">
        <v>519</v>
      </c>
      <c r="D106" s="88" t="s">
        <v>101</v>
      </c>
      <c r="E106" s="88" t="s">
        <v>26</v>
      </c>
      <c r="F106" s="87" t="s">
        <v>520</v>
      </c>
      <c r="G106" s="88" t="s">
        <v>300</v>
      </c>
      <c r="H106" s="88" t="s">
        <v>113</v>
      </c>
      <c r="I106" s="90">
        <v>1303.1089110000003</v>
      </c>
      <c r="J106" s="98">
        <v>23500</v>
      </c>
      <c r="K106" s="90"/>
      <c r="L106" s="90">
        <v>306.23059412000009</v>
      </c>
      <c r="M106" s="91">
        <v>2.9439818619786433E-5</v>
      </c>
      <c r="N106" s="91">
        <f t="shared" si="1"/>
        <v>5.0660902221736108E-3</v>
      </c>
      <c r="O106" s="91">
        <f>L106/'סכום נכסי הקרן'!$C$42</f>
        <v>1.8154230756680899E-3</v>
      </c>
    </row>
    <row r="107" spans="2:15">
      <c r="B107" s="86" t="s">
        <v>521</v>
      </c>
      <c r="C107" s="87" t="s">
        <v>522</v>
      </c>
      <c r="D107" s="88" t="s">
        <v>101</v>
      </c>
      <c r="E107" s="88" t="s">
        <v>26</v>
      </c>
      <c r="F107" s="87" t="s">
        <v>523</v>
      </c>
      <c r="G107" s="88" t="s">
        <v>270</v>
      </c>
      <c r="H107" s="88" t="s">
        <v>113</v>
      </c>
      <c r="I107" s="90">
        <v>4807.6004199999998</v>
      </c>
      <c r="J107" s="98">
        <v>2810</v>
      </c>
      <c r="K107" s="90"/>
      <c r="L107" s="90">
        <v>135.09357180700002</v>
      </c>
      <c r="M107" s="91">
        <v>8.8769057483037376E-5</v>
      </c>
      <c r="N107" s="91">
        <f t="shared" si="1"/>
        <v>2.2349047951158094E-3</v>
      </c>
      <c r="O107" s="91">
        <f>L107/'סכום נכסי הקרן'!$C$42</f>
        <v>8.0087356502579559E-4</v>
      </c>
    </row>
    <row r="108" spans="2:15">
      <c r="B108" s="86" t="s">
        <v>524</v>
      </c>
      <c r="C108" s="87" t="s">
        <v>525</v>
      </c>
      <c r="D108" s="88" t="s">
        <v>101</v>
      </c>
      <c r="E108" s="88" t="s">
        <v>26</v>
      </c>
      <c r="F108" s="87" t="s">
        <v>526</v>
      </c>
      <c r="G108" s="88" t="s">
        <v>247</v>
      </c>
      <c r="H108" s="88" t="s">
        <v>113</v>
      </c>
      <c r="I108" s="90">
        <v>1479.4893689999999</v>
      </c>
      <c r="J108" s="98">
        <v>21760</v>
      </c>
      <c r="K108" s="90"/>
      <c r="L108" s="90">
        <v>321.93688678300009</v>
      </c>
      <c r="M108" s="91">
        <v>1.2127794087184505E-4</v>
      </c>
      <c r="N108" s="91">
        <f t="shared" si="1"/>
        <v>5.3259254483543142E-3</v>
      </c>
      <c r="O108" s="91">
        <f>L108/'סכום נכסי הקרן'!$C$42</f>
        <v>1.9085344978483087E-3</v>
      </c>
    </row>
    <row r="109" spans="2:15">
      <c r="B109" s="86" t="s">
        <v>527</v>
      </c>
      <c r="C109" s="87" t="s">
        <v>528</v>
      </c>
      <c r="D109" s="88" t="s">
        <v>101</v>
      </c>
      <c r="E109" s="88" t="s">
        <v>26</v>
      </c>
      <c r="F109" s="87" t="s">
        <v>529</v>
      </c>
      <c r="G109" s="88" t="s">
        <v>247</v>
      </c>
      <c r="H109" s="88" t="s">
        <v>113</v>
      </c>
      <c r="I109" s="90">
        <v>21237.655278000002</v>
      </c>
      <c r="J109" s="98">
        <v>1555</v>
      </c>
      <c r="K109" s="90"/>
      <c r="L109" s="90">
        <v>330.24553956800008</v>
      </c>
      <c r="M109" s="91">
        <v>1.093234690473921E-4</v>
      </c>
      <c r="N109" s="91">
        <f t="shared" si="1"/>
        <v>5.4633786794871563E-3</v>
      </c>
      <c r="O109" s="91">
        <f>L109/'סכום נכסי הקרן'!$C$42</f>
        <v>1.957790582260607E-3</v>
      </c>
    </row>
    <row r="110" spans="2:15">
      <c r="B110" s="86" t="s">
        <v>530</v>
      </c>
      <c r="C110" s="87" t="s">
        <v>531</v>
      </c>
      <c r="D110" s="88" t="s">
        <v>101</v>
      </c>
      <c r="E110" s="88" t="s">
        <v>26</v>
      </c>
      <c r="F110" s="87" t="s">
        <v>532</v>
      </c>
      <c r="G110" s="88" t="s">
        <v>366</v>
      </c>
      <c r="H110" s="88" t="s">
        <v>113</v>
      </c>
      <c r="I110" s="90">
        <v>2230.2593560000005</v>
      </c>
      <c r="J110" s="98">
        <v>7500</v>
      </c>
      <c r="K110" s="90"/>
      <c r="L110" s="90">
        <v>167.26945171100004</v>
      </c>
      <c r="M110" s="91">
        <v>4.6038910617324041E-5</v>
      </c>
      <c r="N110" s="91">
        <f t="shared" si="1"/>
        <v>2.767202722564597E-3</v>
      </c>
      <c r="O110" s="91">
        <f>L110/'סכום נכסי הקרן'!$C$42</f>
        <v>9.9162143927234141E-4</v>
      </c>
    </row>
    <row r="111" spans="2:15">
      <c r="B111" s="86" t="s">
        <v>533</v>
      </c>
      <c r="C111" s="87" t="s">
        <v>534</v>
      </c>
      <c r="D111" s="88" t="s">
        <v>101</v>
      </c>
      <c r="E111" s="88" t="s">
        <v>26</v>
      </c>
      <c r="F111" s="87" t="s">
        <v>535</v>
      </c>
      <c r="G111" s="88" t="s">
        <v>366</v>
      </c>
      <c r="H111" s="88" t="s">
        <v>113</v>
      </c>
      <c r="I111" s="90">
        <v>543.57366000000013</v>
      </c>
      <c r="J111" s="98">
        <v>21820</v>
      </c>
      <c r="K111" s="90"/>
      <c r="L111" s="90">
        <v>118.60777268600003</v>
      </c>
      <c r="M111" s="91">
        <v>3.9459212724426991E-5</v>
      </c>
      <c r="N111" s="91">
        <f t="shared" si="1"/>
        <v>1.9621738944962303E-3</v>
      </c>
      <c r="O111" s="91">
        <f>L111/'סכום נכסי הקרן'!$C$42</f>
        <v>7.0314100427007909E-4</v>
      </c>
    </row>
    <row r="112" spans="2:15">
      <c r="B112" s="86" t="s">
        <v>536</v>
      </c>
      <c r="C112" s="87" t="s">
        <v>537</v>
      </c>
      <c r="D112" s="88" t="s">
        <v>101</v>
      </c>
      <c r="E112" s="88" t="s">
        <v>26</v>
      </c>
      <c r="F112" s="87" t="s">
        <v>538</v>
      </c>
      <c r="G112" s="88" t="s">
        <v>108</v>
      </c>
      <c r="H112" s="88" t="s">
        <v>113</v>
      </c>
      <c r="I112" s="90">
        <v>54070.748873000004</v>
      </c>
      <c r="J112" s="98">
        <v>317.89999999999998</v>
      </c>
      <c r="K112" s="90"/>
      <c r="L112" s="90">
        <v>171.89091066500004</v>
      </c>
      <c r="M112" s="91">
        <v>4.8111163869136299E-5</v>
      </c>
      <c r="N112" s="91">
        <f t="shared" si="1"/>
        <v>2.8436572913392031E-3</v>
      </c>
      <c r="O112" s="91">
        <f>L112/'סכום נכסי הקרן'!$C$42</f>
        <v>1.0190187777141589E-3</v>
      </c>
    </row>
    <row r="113" spans="2:15">
      <c r="B113" s="86" t="s">
        <v>539</v>
      </c>
      <c r="C113" s="87" t="s">
        <v>540</v>
      </c>
      <c r="D113" s="88" t="s">
        <v>101</v>
      </c>
      <c r="E113" s="88" t="s">
        <v>26</v>
      </c>
      <c r="F113" s="87" t="s">
        <v>541</v>
      </c>
      <c r="G113" s="88" t="s">
        <v>231</v>
      </c>
      <c r="H113" s="88" t="s">
        <v>113</v>
      </c>
      <c r="I113" s="90">
        <v>73330.915550999998</v>
      </c>
      <c r="J113" s="98">
        <v>297</v>
      </c>
      <c r="K113" s="90"/>
      <c r="L113" s="90">
        <v>217.79281918700002</v>
      </c>
      <c r="M113" s="91">
        <v>7.9987783664030456E-5</v>
      </c>
      <c r="N113" s="91">
        <f t="shared" si="1"/>
        <v>3.6030301770257549E-3</v>
      </c>
      <c r="O113" s="91">
        <f>L113/'סכום נכסי הקרן'!$C$42</f>
        <v>1.2911384990878835E-3</v>
      </c>
    </row>
    <row r="114" spans="2:15">
      <c r="B114" s="86" t="s">
        <v>542</v>
      </c>
      <c r="C114" s="87" t="s">
        <v>543</v>
      </c>
      <c r="D114" s="88" t="s">
        <v>101</v>
      </c>
      <c r="E114" s="88" t="s">
        <v>26</v>
      </c>
      <c r="F114" s="87" t="s">
        <v>544</v>
      </c>
      <c r="G114" s="88" t="s">
        <v>366</v>
      </c>
      <c r="H114" s="88" t="s">
        <v>113</v>
      </c>
      <c r="I114" s="90">
        <v>39123.786053000011</v>
      </c>
      <c r="J114" s="98">
        <v>1769</v>
      </c>
      <c r="K114" s="90"/>
      <c r="L114" s="90">
        <v>692.099775282</v>
      </c>
      <c r="M114" s="91">
        <v>1.4726703982299977E-4</v>
      </c>
      <c r="N114" s="91">
        <f t="shared" si="1"/>
        <v>1.1449672147880599E-2</v>
      </c>
      <c r="O114" s="91">
        <f>L114/'סכום נכסי הקרן'!$C$42</f>
        <v>4.1029666102508555E-3</v>
      </c>
    </row>
    <row r="115" spans="2:15">
      <c r="B115" s="86" t="s">
        <v>545</v>
      </c>
      <c r="C115" s="87" t="s">
        <v>546</v>
      </c>
      <c r="D115" s="88" t="s">
        <v>101</v>
      </c>
      <c r="E115" s="88" t="s">
        <v>26</v>
      </c>
      <c r="F115" s="87" t="s">
        <v>547</v>
      </c>
      <c r="G115" s="88" t="s">
        <v>109</v>
      </c>
      <c r="H115" s="88" t="s">
        <v>113</v>
      </c>
      <c r="I115" s="90">
        <v>603.32857700000011</v>
      </c>
      <c r="J115" s="98">
        <v>26950</v>
      </c>
      <c r="K115" s="90"/>
      <c r="L115" s="90">
        <v>162.59705139300004</v>
      </c>
      <c r="M115" s="91">
        <v>7.0268868708494217E-5</v>
      </c>
      <c r="N115" s="91">
        <f t="shared" si="1"/>
        <v>2.6899054112586437E-3</v>
      </c>
      <c r="O115" s="91">
        <f>L115/'סכום נכסי הקרן'!$C$42</f>
        <v>9.6392210576704126E-4</v>
      </c>
    </row>
    <row r="116" spans="2:15">
      <c r="B116" s="86" t="s">
        <v>548</v>
      </c>
      <c r="C116" s="87" t="s">
        <v>549</v>
      </c>
      <c r="D116" s="88" t="s">
        <v>101</v>
      </c>
      <c r="E116" s="88" t="s">
        <v>26</v>
      </c>
      <c r="F116" s="87" t="s">
        <v>550</v>
      </c>
      <c r="G116" s="88" t="s">
        <v>335</v>
      </c>
      <c r="H116" s="88" t="s">
        <v>113</v>
      </c>
      <c r="I116" s="90">
        <v>7338.2064990000008</v>
      </c>
      <c r="J116" s="98">
        <v>864</v>
      </c>
      <c r="K116" s="90"/>
      <c r="L116" s="90">
        <v>63.402104152000007</v>
      </c>
      <c r="M116" s="91">
        <v>7.3319907305382796E-5</v>
      </c>
      <c r="N116" s="91">
        <f t="shared" si="1"/>
        <v>1.0488853369882887E-3</v>
      </c>
      <c r="O116" s="91">
        <f>L116/'סכום נכסי הקרן'!$C$42</f>
        <v>3.7586591651371211E-4</v>
      </c>
    </row>
    <row r="117" spans="2:15">
      <c r="B117" s="92"/>
      <c r="C117" s="87"/>
      <c r="D117" s="87"/>
      <c r="E117" s="87"/>
      <c r="F117" s="87"/>
      <c r="G117" s="87"/>
      <c r="H117" s="87"/>
      <c r="I117" s="90"/>
      <c r="J117" s="98"/>
      <c r="K117" s="87"/>
      <c r="L117" s="87"/>
      <c r="M117" s="87"/>
      <c r="N117" s="91"/>
      <c r="O117" s="87"/>
    </row>
    <row r="118" spans="2:15">
      <c r="B118" s="85" t="s">
        <v>27</v>
      </c>
      <c r="C118" s="80"/>
      <c r="D118" s="81"/>
      <c r="E118" s="81"/>
      <c r="F118" s="80"/>
      <c r="G118" s="81"/>
      <c r="H118" s="81"/>
      <c r="I118" s="83"/>
      <c r="J118" s="100"/>
      <c r="K118" s="83">
        <v>3.1977297040000003</v>
      </c>
      <c r="L118" s="83">
        <f>SUM(L119:L186)</f>
        <v>2637.7323647210001</v>
      </c>
      <c r="M118" s="84"/>
      <c r="N118" s="84">
        <f t="shared" si="1"/>
        <v>4.3637018633048433E-2</v>
      </c>
      <c r="O118" s="84">
        <f>L118/'סכום נכסי הקרן'!$C$42</f>
        <v>1.5637236429991028E-2</v>
      </c>
    </row>
    <row r="119" spans="2:15">
      <c r="B119" s="86" t="s">
        <v>551</v>
      </c>
      <c r="C119" s="87" t="s">
        <v>552</v>
      </c>
      <c r="D119" s="88" t="s">
        <v>101</v>
      </c>
      <c r="E119" s="88" t="s">
        <v>26</v>
      </c>
      <c r="F119" s="87" t="s">
        <v>553</v>
      </c>
      <c r="G119" s="88" t="s">
        <v>554</v>
      </c>
      <c r="H119" s="88" t="s">
        <v>113</v>
      </c>
      <c r="I119" s="90">
        <v>32755.236641000007</v>
      </c>
      <c r="J119" s="98">
        <v>165.9</v>
      </c>
      <c r="K119" s="90"/>
      <c r="L119" s="90">
        <v>54.340937589000006</v>
      </c>
      <c r="M119" s="91">
        <v>1.1034156952386454E-4</v>
      </c>
      <c r="N119" s="91">
        <f t="shared" si="1"/>
        <v>8.9898298167916341E-4</v>
      </c>
      <c r="O119" s="91">
        <f>L119/'סכום נכסי הקרן'!$C$42</f>
        <v>3.2214871389973606E-4</v>
      </c>
    </row>
    <row r="120" spans="2:15">
      <c r="B120" s="86" t="s">
        <v>555</v>
      </c>
      <c r="C120" s="87" t="s">
        <v>556</v>
      </c>
      <c r="D120" s="88" t="s">
        <v>101</v>
      </c>
      <c r="E120" s="88" t="s">
        <v>26</v>
      </c>
      <c r="F120" s="87" t="s">
        <v>557</v>
      </c>
      <c r="G120" s="88" t="s">
        <v>362</v>
      </c>
      <c r="H120" s="88" t="s">
        <v>113</v>
      </c>
      <c r="I120" s="90">
        <v>13269.148700000002</v>
      </c>
      <c r="J120" s="98">
        <v>435.2</v>
      </c>
      <c r="K120" s="90"/>
      <c r="L120" s="90">
        <v>57.747335150000005</v>
      </c>
      <c r="M120" s="91">
        <v>8.0489550412150233E-5</v>
      </c>
      <c r="N120" s="91">
        <f t="shared" si="1"/>
        <v>9.5533632359853977E-4</v>
      </c>
      <c r="O120" s="91">
        <f>L120/'סכום נכסי הקרן'!$C$42</f>
        <v>3.4234281878631575E-4</v>
      </c>
    </row>
    <row r="121" spans="2:15">
      <c r="B121" s="86" t="s">
        <v>558</v>
      </c>
      <c r="C121" s="87" t="s">
        <v>559</v>
      </c>
      <c r="D121" s="88" t="s">
        <v>101</v>
      </c>
      <c r="E121" s="88" t="s">
        <v>26</v>
      </c>
      <c r="F121" s="87" t="s">
        <v>560</v>
      </c>
      <c r="G121" s="88" t="s">
        <v>561</v>
      </c>
      <c r="H121" s="88" t="s">
        <v>113</v>
      </c>
      <c r="I121" s="90">
        <v>452.21071200000006</v>
      </c>
      <c r="J121" s="98">
        <v>1868</v>
      </c>
      <c r="K121" s="90"/>
      <c r="L121" s="90">
        <v>8.4472960940000004</v>
      </c>
      <c r="M121" s="91">
        <v>1.0118843516530336E-4</v>
      </c>
      <c r="N121" s="91">
        <f t="shared" si="1"/>
        <v>1.3974686059241062E-4</v>
      </c>
      <c r="O121" s="91">
        <f>L121/'סכום נכסי הקרן'!$C$42</f>
        <v>5.0078001840793079E-5</v>
      </c>
    </row>
    <row r="122" spans="2:15">
      <c r="B122" s="86" t="s">
        <v>562</v>
      </c>
      <c r="C122" s="87" t="s">
        <v>563</v>
      </c>
      <c r="D122" s="88" t="s">
        <v>101</v>
      </c>
      <c r="E122" s="88" t="s">
        <v>26</v>
      </c>
      <c r="F122" s="87" t="s">
        <v>564</v>
      </c>
      <c r="G122" s="88" t="s">
        <v>110</v>
      </c>
      <c r="H122" s="88" t="s">
        <v>113</v>
      </c>
      <c r="I122" s="90">
        <v>5910.8781020000006</v>
      </c>
      <c r="J122" s="98">
        <v>426.8</v>
      </c>
      <c r="K122" s="90"/>
      <c r="L122" s="90">
        <v>25.227627735000002</v>
      </c>
      <c r="M122" s="91">
        <v>1.0744800742549939E-4</v>
      </c>
      <c r="N122" s="91">
        <f t="shared" si="1"/>
        <v>4.1735032570533183E-4</v>
      </c>
      <c r="O122" s="91">
        <f>L122/'סכום נכסי הקרן'!$C$42</f>
        <v>1.4955663612283135E-4</v>
      </c>
    </row>
    <row r="123" spans="2:15">
      <c r="B123" s="86" t="s">
        <v>565</v>
      </c>
      <c r="C123" s="87" t="s">
        <v>566</v>
      </c>
      <c r="D123" s="88" t="s">
        <v>101</v>
      </c>
      <c r="E123" s="88" t="s">
        <v>26</v>
      </c>
      <c r="F123" s="87" t="s">
        <v>567</v>
      </c>
      <c r="G123" s="88" t="s">
        <v>110</v>
      </c>
      <c r="H123" s="88" t="s">
        <v>113</v>
      </c>
      <c r="I123" s="90">
        <v>2599.1953200000003</v>
      </c>
      <c r="J123" s="98">
        <v>2113</v>
      </c>
      <c r="K123" s="90"/>
      <c r="L123" s="90">
        <v>54.920997105000012</v>
      </c>
      <c r="M123" s="91">
        <v>1.538226688695369E-4</v>
      </c>
      <c r="N123" s="91">
        <f t="shared" si="1"/>
        <v>9.0857912882680877E-4</v>
      </c>
      <c r="O123" s="91">
        <f>L123/'סכום נכסי הקרן'!$C$42</f>
        <v>3.2558747361488924E-4</v>
      </c>
    </row>
    <row r="124" spans="2:15">
      <c r="B124" s="86" t="s">
        <v>568</v>
      </c>
      <c r="C124" s="87" t="s">
        <v>569</v>
      </c>
      <c r="D124" s="88" t="s">
        <v>101</v>
      </c>
      <c r="E124" s="88" t="s">
        <v>26</v>
      </c>
      <c r="F124" s="87" t="s">
        <v>570</v>
      </c>
      <c r="G124" s="88" t="s">
        <v>109</v>
      </c>
      <c r="H124" s="88" t="s">
        <v>113</v>
      </c>
      <c r="I124" s="90">
        <v>3249.9048000000003</v>
      </c>
      <c r="J124" s="98">
        <v>542.5</v>
      </c>
      <c r="K124" s="90"/>
      <c r="L124" s="90">
        <v>17.630733540000001</v>
      </c>
      <c r="M124" s="91">
        <v>5.7187021396596544E-5</v>
      </c>
      <c r="N124" s="91">
        <f t="shared" si="1"/>
        <v>2.9167199003552754E-4</v>
      </c>
      <c r="O124" s="91">
        <f>L124/'סכום נכסי הקרן'!$C$42</f>
        <v>1.0452006143099123E-4</v>
      </c>
    </row>
    <row r="125" spans="2:15">
      <c r="B125" s="86" t="s">
        <v>571</v>
      </c>
      <c r="C125" s="87" t="s">
        <v>572</v>
      </c>
      <c r="D125" s="88" t="s">
        <v>101</v>
      </c>
      <c r="E125" s="88" t="s">
        <v>26</v>
      </c>
      <c r="F125" s="87" t="s">
        <v>573</v>
      </c>
      <c r="G125" s="88" t="s">
        <v>109</v>
      </c>
      <c r="H125" s="88" t="s">
        <v>113</v>
      </c>
      <c r="I125" s="90">
        <v>1.9500000000000001E-3</v>
      </c>
      <c r="J125" s="98">
        <v>6848</v>
      </c>
      <c r="K125" s="90"/>
      <c r="L125" s="90">
        <v>1.3386900000000003E-4</v>
      </c>
      <c r="M125" s="91">
        <v>1.7429221940762633E-10</v>
      </c>
      <c r="N125" s="91">
        <f t="shared" si="1"/>
        <v>2.2146462338325395E-9</v>
      </c>
      <c r="O125" s="91">
        <f>L125/'סכום נכסי הקרן'!$C$42</f>
        <v>7.9361395099987238E-10</v>
      </c>
    </row>
    <row r="126" spans="2:15">
      <c r="B126" s="86" t="s">
        <v>574</v>
      </c>
      <c r="C126" s="87" t="s">
        <v>575</v>
      </c>
      <c r="D126" s="88" t="s">
        <v>101</v>
      </c>
      <c r="E126" s="88" t="s">
        <v>26</v>
      </c>
      <c r="F126" s="87" t="s">
        <v>576</v>
      </c>
      <c r="G126" s="88" t="s">
        <v>235</v>
      </c>
      <c r="H126" s="88" t="s">
        <v>113</v>
      </c>
      <c r="I126" s="90">
        <v>262.38783500000005</v>
      </c>
      <c r="J126" s="98">
        <v>5877</v>
      </c>
      <c r="K126" s="90"/>
      <c r="L126" s="90">
        <v>15.420533043000001</v>
      </c>
      <c r="M126" s="91">
        <v>2.0415179903498017E-5</v>
      </c>
      <c r="N126" s="91">
        <f t="shared" si="1"/>
        <v>2.5510779513830814E-4</v>
      </c>
      <c r="O126" s="91">
        <f>L126/'סכום נכסי הקרן'!$C$42</f>
        <v>9.1417356929381066E-5</v>
      </c>
    </row>
    <row r="127" spans="2:15">
      <c r="B127" s="86" t="s">
        <v>577</v>
      </c>
      <c r="C127" s="87" t="s">
        <v>578</v>
      </c>
      <c r="D127" s="88" t="s">
        <v>101</v>
      </c>
      <c r="E127" s="88" t="s">
        <v>26</v>
      </c>
      <c r="F127" s="87" t="s">
        <v>579</v>
      </c>
      <c r="G127" s="88" t="s">
        <v>580</v>
      </c>
      <c r="H127" s="88" t="s">
        <v>113</v>
      </c>
      <c r="I127" s="90">
        <v>2961.5393930000005</v>
      </c>
      <c r="J127" s="98">
        <v>514.70000000000005</v>
      </c>
      <c r="K127" s="90"/>
      <c r="L127" s="90">
        <v>15.243043257000002</v>
      </c>
      <c r="M127" s="91">
        <v>1.5247326169922615E-4</v>
      </c>
      <c r="N127" s="91">
        <f t="shared" si="1"/>
        <v>2.5217151350395933E-4</v>
      </c>
      <c r="O127" s="91">
        <f>L127/'סכום נכסי הקרן'!$C$42</f>
        <v>9.0365146407680135E-5</v>
      </c>
    </row>
    <row r="128" spans="2:15">
      <c r="B128" s="86" t="s">
        <v>581</v>
      </c>
      <c r="C128" s="87" t="s">
        <v>582</v>
      </c>
      <c r="D128" s="88" t="s">
        <v>101</v>
      </c>
      <c r="E128" s="88" t="s">
        <v>26</v>
      </c>
      <c r="F128" s="87" t="s">
        <v>583</v>
      </c>
      <c r="G128" s="88" t="s">
        <v>231</v>
      </c>
      <c r="H128" s="88" t="s">
        <v>113</v>
      </c>
      <c r="I128" s="90">
        <v>1692.2349080000004</v>
      </c>
      <c r="J128" s="98">
        <v>3094</v>
      </c>
      <c r="K128" s="90"/>
      <c r="L128" s="90">
        <v>52.357748061000002</v>
      </c>
      <c r="M128" s="91">
        <v>1.0550961226235577E-4</v>
      </c>
      <c r="N128" s="91">
        <f t="shared" si="1"/>
        <v>8.6617431634841962E-4</v>
      </c>
      <c r="O128" s="91">
        <f>L128/'סכום נכסי הקרן'!$C$42</f>
        <v>3.1039179574170352E-4</v>
      </c>
    </row>
    <row r="129" spans="2:15">
      <c r="B129" s="86" t="s">
        <v>584</v>
      </c>
      <c r="C129" s="87" t="s">
        <v>585</v>
      </c>
      <c r="D129" s="88" t="s">
        <v>101</v>
      </c>
      <c r="E129" s="88" t="s">
        <v>26</v>
      </c>
      <c r="F129" s="87" t="s">
        <v>586</v>
      </c>
      <c r="G129" s="88" t="s">
        <v>135</v>
      </c>
      <c r="H129" s="88" t="s">
        <v>113</v>
      </c>
      <c r="I129" s="90">
        <v>63.291896000000008</v>
      </c>
      <c r="J129" s="98">
        <v>7518</v>
      </c>
      <c r="K129" s="90"/>
      <c r="L129" s="90">
        <v>4.7582847399999997</v>
      </c>
      <c r="M129" s="91">
        <v>5.5773971757132388E-6</v>
      </c>
      <c r="N129" s="91">
        <f t="shared" si="1"/>
        <v>7.871813025378424E-5</v>
      </c>
      <c r="O129" s="91">
        <f>L129/'סכום נכסי הקרן'!$C$42</f>
        <v>2.8208481071000752E-5</v>
      </c>
    </row>
    <row r="130" spans="2:15">
      <c r="B130" s="86" t="s">
        <v>587</v>
      </c>
      <c r="C130" s="87" t="s">
        <v>588</v>
      </c>
      <c r="D130" s="88" t="s">
        <v>101</v>
      </c>
      <c r="E130" s="88" t="s">
        <v>26</v>
      </c>
      <c r="F130" s="87" t="s">
        <v>589</v>
      </c>
      <c r="G130" s="88" t="s">
        <v>561</v>
      </c>
      <c r="H130" s="88" t="s">
        <v>113</v>
      </c>
      <c r="I130" s="90">
        <v>1777.5079140000003</v>
      </c>
      <c r="J130" s="98">
        <v>472.1</v>
      </c>
      <c r="K130" s="90"/>
      <c r="L130" s="90">
        <v>8.3916148650000011</v>
      </c>
      <c r="M130" s="91">
        <v>3.4234942840996863E-5</v>
      </c>
      <c r="N130" s="91">
        <f t="shared" si="1"/>
        <v>1.3882570465563649E-4</v>
      </c>
      <c r="O130" s="91">
        <f>L130/'סכום נכסי הקרן'!$C$42</f>
        <v>4.9747907493758156E-5</v>
      </c>
    </row>
    <row r="131" spans="2:15">
      <c r="B131" s="86" t="s">
        <v>590</v>
      </c>
      <c r="C131" s="87" t="s">
        <v>591</v>
      </c>
      <c r="D131" s="88" t="s">
        <v>101</v>
      </c>
      <c r="E131" s="88" t="s">
        <v>26</v>
      </c>
      <c r="F131" s="87" t="s">
        <v>592</v>
      </c>
      <c r="G131" s="88" t="s">
        <v>251</v>
      </c>
      <c r="H131" s="88" t="s">
        <v>113</v>
      </c>
      <c r="I131" s="90">
        <v>1863.3586450000003</v>
      </c>
      <c r="J131" s="98">
        <v>2414</v>
      </c>
      <c r="K131" s="90"/>
      <c r="L131" s="90">
        <v>44.981477702000007</v>
      </c>
      <c r="M131" s="91">
        <v>6.6563323866228262E-5</v>
      </c>
      <c r="N131" s="91">
        <f t="shared" si="1"/>
        <v>7.4414584545306713E-4</v>
      </c>
      <c r="O131" s="91">
        <f>L131/'סכום נכסי הקרן'!$C$42</f>
        <v>2.6666314263120572E-4</v>
      </c>
    </row>
    <row r="132" spans="2:15">
      <c r="B132" s="86" t="s">
        <v>593</v>
      </c>
      <c r="C132" s="87" t="s">
        <v>594</v>
      </c>
      <c r="D132" s="88" t="s">
        <v>101</v>
      </c>
      <c r="E132" s="88" t="s">
        <v>26</v>
      </c>
      <c r="F132" s="87" t="s">
        <v>595</v>
      </c>
      <c r="G132" s="88" t="s">
        <v>110</v>
      </c>
      <c r="H132" s="88" t="s">
        <v>113</v>
      </c>
      <c r="I132" s="90">
        <v>994.7362780000002</v>
      </c>
      <c r="J132" s="98">
        <v>1871</v>
      </c>
      <c r="K132" s="90"/>
      <c r="L132" s="90">
        <v>18.611515756000003</v>
      </c>
      <c r="M132" s="91">
        <v>1.5237198516437794E-4</v>
      </c>
      <c r="N132" s="91">
        <f t="shared" si="1"/>
        <v>3.0789744657045597E-4</v>
      </c>
      <c r="O132" s="91">
        <f>L132/'סכום נכסי הקרן'!$C$42</f>
        <v>1.1033442061429858E-4</v>
      </c>
    </row>
    <row r="133" spans="2:15">
      <c r="B133" s="86" t="s">
        <v>596</v>
      </c>
      <c r="C133" s="87" t="s">
        <v>597</v>
      </c>
      <c r="D133" s="88" t="s">
        <v>101</v>
      </c>
      <c r="E133" s="88" t="s">
        <v>26</v>
      </c>
      <c r="F133" s="87" t="s">
        <v>598</v>
      </c>
      <c r="G133" s="88" t="s">
        <v>251</v>
      </c>
      <c r="H133" s="88" t="s">
        <v>113</v>
      </c>
      <c r="I133" s="90">
        <v>433.67008600000008</v>
      </c>
      <c r="J133" s="98">
        <v>11370</v>
      </c>
      <c r="K133" s="90"/>
      <c r="L133" s="90">
        <v>49.308288777000008</v>
      </c>
      <c r="M133" s="91">
        <v>8.5688379048151235E-5</v>
      </c>
      <c r="N133" s="91">
        <f t="shared" si="1"/>
        <v>8.1572594130613005E-4</v>
      </c>
      <c r="O133" s="91">
        <f>L133/'סכום נכסי הקרן'!$C$42</f>
        <v>2.9231372366535669E-4</v>
      </c>
    </row>
    <row r="134" spans="2:15">
      <c r="B134" s="86" t="s">
        <v>599</v>
      </c>
      <c r="C134" s="87" t="s">
        <v>600</v>
      </c>
      <c r="D134" s="88" t="s">
        <v>101</v>
      </c>
      <c r="E134" s="88" t="s">
        <v>26</v>
      </c>
      <c r="F134" s="87" t="s">
        <v>601</v>
      </c>
      <c r="G134" s="88" t="s">
        <v>602</v>
      </c>
      <c r="H134" s="88" t="s">
        <v>113</v>
      </c>
      <c r="I134" s="90">
        <v>1335.6269170000003</v>
      </c>
      <c r="J134" s="98">
        <v>129.5</v>
      </c>
      <c r="K134" s="90"/>
      <c r="L134" s="90">
        <v>1.7296368570000005</v>
      </c>
      <c r="M134" s="91">
        <v>4.5091599056795678E-5</v>
      </c>
      <c r="N134" s="91">
        <f t="shared" si="1"/>
        <v>2.8614046203773847E-5</v>
      </c>
      <c r="O134" s="91">
        <f>L134/'סכום נכסי הקרן'!$C$42</f>
        <v>1.0253784967981918E-5</v>
      </c>
    </row>
    <row r="135" spans="2:15">
      <c r="B135" s="86" t="s">
        <v>603</v>
      </c>
      <c r="C135" s="87" t="s">
        <v>604</v>
      </c>
      <c r="D135" s="88" t="s">
        <v>101</v>
      </c>
      <c r="E135" s="88" t="s">
        <v>26</v>
      </c>
      <c r="F135" s="87" t="s">
        <v>605</v>
      </c>
      <c r="G135" s="88" t="s">
        <v>235</v>
      </c>
      <c r="H135" s="88" t="s">
        <v>113</v>
      </c>
      <c r="I135" s="90">
        <v>2708.2540000000004</v>
      </c>
      <c r="J135" s="98">
        <v>1258</v>
      </c>
      <c r="K135" s="90"/>
      <c r="L135" s="90">
        <v>34.069835319999996</v>
      </c>
      <c r="M135" s="91">
        <v>5.939356176276542E-5</v>
      </c>
      <c r="N135" s="91">
        <f t="shared" si="1"/>
        <v>5.6363035862472125E-4</v>
      </c>
      <c r="O135" s="91">
        <f>L135/'סכום נכסי הקרן'!$C$42</f>
        <v>2.0197578691272955E-4</v>
      </c>
    </row>
    <row r="136" spans="2:15">
      <c r="B136" s="86" t="s">
        <v>606</v>
      </c>
      <c r="C136" s="87" t="s">
        <v>607</v>
      </c>
      <c r="D136" s="88" t="s">
        <v>101</v>
      </c>
      <c r="E136" s="88" t="s">
        <v>26</v>
      </c>
      <c r="F136" s="87" t="s">
        <v>608</v>
      </c>
      <c r="G136" s="88" t="s">
        <v>452</v>
      </c>
      <c r="H136" s="88" t="s">
        <v>113</v>
      </c>
      <c r="I136" s="90">
        <v>2744.1613860000007</v>
      </c>
      <c r="J136" s="98">
        <v>171.5</v>
      </c>
      <c r="K136" s="90"/>
      <c r="L136" s="90">
        <v>4.7062367830000014</v>
      </c>
      <c r="M136" s="91">
        <v>2.7882875986903303E-5</v>
      </c>
      <c r="N136" s="91">
        <f t="shared" si="1"/>
        <v>7.7857080929827805E-5</v>
      </c>
      <c r="O136" s="91">
        <f>L136/'סכום נכסי הקרן'!$C$42</f>
        <v>2.7899925805806866E-5</v>
      </c>
    </row>
    <row r="137" spans="2:15">
      <c r="B137" s="86" t="s">
        <v>609</v>
      </c>
      <c r="C137" s="87" t="s">
        <v>610</v>
      </c>
      <c r="D137" s="88" t="s">
        <v>101</v>
      </c>
      <c r="E137" s="88" t="s">
        <v>26</v>
      </c>
      <c r="F137" s="87" t="s">
        <v>611</v>
      </c>
      <c r="G137" s="88" t="s">
        <v>602</v>
      </c>
      <c r="H137" s="88" t="s">
        <v>113</v>
      </c>
      <c r="I137" s="90">
        <v>2979.8350030000006</v>
      </c>
      <c r="J137" s="98">
        <v>5999</v>
      </c>
      <c r="K137" s="90"/>
      <c r="L137" s="90">
        <v>178.76030182200003</v>
      </c>
      <c r="M137" s="91">
        <v>1.2049119633680014E-4</v>
      </c>
      <c r="N137" s="91">
        <f t="shared" si="1"/>
        <v>2.9573002651014078E-3</v>
      </c>
      <c r="O137" s="91">
        <f>L137/'סכום נכסי הקרן'!$C$42</f>
        <v>1.0597425050675444E-3</v>
      </c>
    </row>
    <row r="138" spans="2:15">
      <c r="B138" s="86" t="s">
        <v>612</v>
      </c>
      <c r="C138" s="87" t="s">
        <v>613</v>
      </c>
      <c r="D138" s="88" t="s">
        <v>101</v>
      </c>
      <c r="E138" s="88" t="s">
        <v>26</v>
      </c>
      <c r="F138" s="87" t="s">
        <v>614</v>
      </c>
      <c r="G138" s="88" t="s">
        <v>342</v>
      </c>
      <c r="H138" s="88" t="s">
        <v>113</v>
      </c>
      <c r="I138" s="90">
        <v>903.37874600000009</v>
      </c>
      <c r="J138" s="98">
        <v>9300</v>
      </c>
      <c r="K138" s="90"/>
      <c r="L138" s="90">
        <v>84.014223332000014</v>
      </c>
      <c r="M138" s="91">
        <v>1.0207006279253044E-4</v>
      </c>
      <c r="N138" s="91">
        <f t="shared" si="1"/>
        <v>1.3898795336528969E-3</v>
      </c>
      <c r="O138" s="91">
        <f>L138/'סכום נכסי הקרן'!$C$42</f>
        <v>4.9806048987214506E-4</v>
      </c>
    </row>
    <row r="139" spans="2:15">
      <c r="B139" s="86" t="s">
        <v>615</v>
      </c>
      <c r="C139" s="87" t="s">
        <v>616</v>
      </c>
      <c r="D139" s="88" t="s">
        <v>101</v>
      </c>
      <c r="E139" s="88" t="s">
        <v>26</v>
      </c>
      <c r="F139" s="87" t="s">
        <v>617</v>
      </c>
      <c r="G139" s="88" t="s">
        <v>109</v>
      </c>
      <c r="H139" s="88" t="s">
        <v>113</v>
      </c>
      <c r="I139" s="90">
        <v>11212.171560000003</v>
      </c>
      <c r="J139" s="98">
        <v>192.8</v>
      </c>
      <c r="K139" s="90"/>
      <c r="L139" s="90">
        <v>21.617066768000004</v>
      </c>
      <c r="M139" s="91">
        <v>7.4875983107884099E-5</v>
      </c>
      <c r="N139" s="91">
        <f t="shared" si="1"/>
        <v>3.5761943022102015E-4</v>
      </c>
      <c r="O139" s="91">
        <f>L139/'סכום נכסי הקרן'!$C$42</f>
        <v>1.2815219182021621E-4</v>
      </c>
    </row>
    <row r="140" spans="2:15">
      <c r="B140" s="86" t="s">
        <v>618</v>
      </c>
      <c r="C140" s="87" t="s">
        <v>619</v>
      </c>
      <c r="D140" s="88" t="s">
        <v>101</v>
      </c>
      <c r="E140" s="88" t="s">
        <v>26</v>
      </c>
      <c r="F140" s="87" t="s">
        <v>620</v>
      </c>
      <c r="G140" s="88" t="s">
        <v>110</v>
      </c>
      <c r="H140" s="88" t="s">
        <v>113</v>
      </c>
      <c r="I140" s="90">
        <v>10562.1906</v>
      </c>
      <c r="J140" s="98">
        <v>405.3</v>
      </c>
      <c r="K140" s="90"/>
      <c r="L140" s="90">
        <v>42.808558501999997</v>
      </c>
      <c r="M140" s="91">
        <v>1.3246854414843433E-4</v>
      </c>
      <c r="N140" s="91">
        <f t="shared" ref="N140:N189" si="2">IFERROR(L140/$L$11,0)</f>
        <v>7.0819840935731362E-4</v>
      </c>
      <c r="O140" s="91">
        <f>L140/'סכום נכסי הקרן'!$C$42</f>
        <v>2.5378145238540205E-4</v>
      </c>
    </row>
    <row r="141" spans="2:15">
      <c r="B141" s="86" t="s">
        <v>621</v>
      </c>
      <c r="C141" s="87" t="s">
        <v>622</v>
      </c>
      <c r="D141" s="88" t="s">
        <v>101</v>
      </c>
      <c r="E141" s="88" t="s">
        <v>26</v>
      </c>
      <c r="F141" s="87" t="s">
        <v>623</v>
      </c>
      <c r="G141" s="88" t="s">
        <v>135</v>
      </c>
      <c r="H141" s="88" t="s">
        <v>113</v>
      </c>
      <c r="I141" s="90">
        <v>10928.643095000001</v>
      </c>
      <c r="J141" s="98">
        <v>129.69999999999999</v>
      </c>
      <c r="K141" s="90"/>
      <c r="L141" s="90">
        <v>14.174450090000004</v>
      </c>
      <c r="M141" s="91">
        <v>1.0102507512419632E-4</v>
      </c>
      <c r="N141" s="91">
        <f t="shared" si="2"/>
        <v>2.3449336671272516E-4</v>
      </c>
      <c r="O141" s="91">
        <f>L141/'סכום נכסי הקרן'!$C$42</f>
        <v>8.4030218640427561E-5</v>
      </c>
    </row>
    <row r="142" spans="2:15">
      <c r="B142" s="86" t="s">
        <v>624</v>
      </c>
      <c r="C142" s="87" t="s">
        <v>625</v>
      </c>
      <c r="D142" s="88" t="s">
        <v>101</v>
      </c>
      <c r="E142" s="88" t="s">
        <v>26</v>
      </c>
      <c r="F142" s="87" t="s">
        <v>626</v>
      </c>
      <c r="G142" s="88" t="s">
        <v>239</v>
      </c>
      <c r="H142" s="88" t="s">
        <v>113</v>
      </c>
      <c r="I142" s="90">
        <v>3665.1948870000006</v>
      </c>
      <c r="J142" s="98">
        <v>1146</v>
      </c>
      <c r="K142" s="90"/>
      <c r="L142" s="90">
        <v>42.003133431000009</v>
      </c>
      <c r="M142" s="91">
        <v>1.0706976607566326E-4</v>
      </c>
      <c r="N142" s="91">
        <f t="shared" si="2"/>
        <v>6.9487395335835617E-4</v>
      </c>
      <c r="O142" s="91">
        <f>L142/'סכום נכסי הקרן'!$C$42</f>
        <v>2.4900666081430906E-4</v>
      </c>
    </row>
    <row r="143" spans="2:15">
      <c r="B143" s="86" t="s">
        <v>627</v>
      </c>
      <c r="C143" s="87" t="s">
        <v>628</v>
      </c>
      <c r="D143" s="88" t="s">
        <v>101</v>
      </c>
      <c r="E143" s="88" t="s">
        <v>26</v>
      </c>
      <c r="F143" s="87" t="s">
        <v>629</v>
      </c>
      <c r="G143" s="88" t="s">
        <v>137</v>
      </c>
      <c r="H143" s="88" t="s">
        <v>113</v>
      </c>
      <c r="I143" s="90">
        <v>909.28273900000011</v>
      </c>
      <c r="J143" s="98">
        <v>2240</v>
      </c>
      <c r="K143" s="90"/>
      <c r="L143" s="90">
        <v>20.367933359000002</v>
      </c>
      <c r="M143" s="91">
        <v>7.6800097283659152E-5</v>
      </c>
      <c r="N143" s="91">
        <f t="shared" si="2"/>
        <v>3.3695453693133955E-4</v>
      </c>
      <c r="O143" s="91">
        <f>L143/'סכום נכסי הקרן'!$C$42</f>
        <v>1.2074696955036707E-4</v>
      </c>
    </row>
    <row r="144" spans="2:15">
      <c r="B144" s="86" t="s">
        <v>630</v>
      </c>
      <c r="C144" s="87" t="s">
        <v>631</v>
      </c>
      <c r="D144" s="88" t="s">
        <v>101</v>
      </c>
      <c r="E144" s="88" t="s">
        <v>26</v>
      </c>
      <c r="F144" s="87" t="s">
        <v>632</v>
      </c>
      <c r="G144" s="88" t="s">
        <v>239</v>
      </c>
      <c r="H144" s="88" t="s">
        <v>113</v>
      </c>
      <c r="I144" s="90">
        <v>2288.2701570000004</v>
      </c>
      <c r="J144" s="98">
        <v>702.3</v>
      </c>
      <c r="K144" s="90"/>
      <c r="L144" s="90">
        <v>16.070521315000001</v>
      </c>
      <c r="M144" s="91">
        <v>1.5074474838777172E-4</v>
      </c>
      <c r="N144" s="91">
        <f t="shared" si="2"/>
        <v>2.6586080052880273E-4</v>
      </c>
      <c r="O144" s="91">
        <f>L144/'סכום נכסי הקרן'!$C$42</f>
        <v>9.5270674431158911E-5</v>
      </c>
    </row>
    <row r="145" spans="2:15">
      <c r="B145" s="86" t="s">
        <v>633</v>
      </c>
      <c r="C145" s="87" t="s">
        <v>634</v>
      </c>
      <c r="D145" s="88" t="s">
        <v>101</v>
      </c>
      <c r="E145" s="88" t="s">
        <v>26</v>
      </c>
      <c r="F145" s="87" t="s">
        <v>635</v>
      </c>
      <c r="G145" s="88" t="s">
        <v>110</v>
      </c>
      <c r="H145" s="88" t="s">
        <v>113</v>
      </c>
      <c r="I145" s="90">
        <v>15329.740006000002</v>
      </c>
      <c r="J145" s="98">
        <v>500.1</v>
      </c>
      <c r="K145" s="90"/>
      <c r="L145" s="90">
        <v>76.664029776000007</v>
      </c>
      <c r="M145" s="91">
        <v>1.6745201690308772E-4</v>
      </c>
      <c r="N145" s="91">
        <f t="shared" si="2"/>
        <v>1.2682824613154955E-3</v>
      </c>
      <c r="O145" s="91">
        <f>L145/'סכום נכסי הקרן'!$C$42</f>
        <v>4.5448642755307962E-4</v>
      </c>
    </row>
    <row r="146" spans="2:15">
      <c r="B146" s="86" t="s">
        <v>636</v>
      </c>
      <c r="C146" s="87" t="s">
        <v>637</v>
      </c>
      <c r="D146" s="88" t="s">
        <v>101</v>
      </c>
      <c r="E146" s="88" t="s">
        <v>26</v>
      </c>
      <c r="F146" s="87" t="s">
        <v>638</v>
      </c>
      <c r="G146" s="88" t="s">
        <v>135</v>
      </c>
      <c r="H146" s="88" t="s">
        <v>113</v>
      </c>
      <c r="I146" s="90">
        <v>2752.3985400000006</v>
      </c>
      <c r="J146" s="98">
        <v>372.1</v>
      </c>
      <c r="K146" s="90"/>
      <c r="L146" s="90">
        <v>10.241674968000002</v>
      </c>
      <c r="M146" s="91">
        <v>1.1446677766783758E-4</v>
      </c>
      <c r="N146" s="91">
        <f t="shared" si="2"/>
        <v>1.6943195882555479E-4</v>
      </c>
      <c r="O146" s="91">
        <f>L146/'סכום נכסי הקרן'!$C$42</f>
        <v>6.0715596114193513E-5</v>
      </c>
    </row>
    <row r="147" spans="2:15">
      <c r="B147" s="86" t="s">
        <v>639</v>
      </c>
      <c r="C147" s="87" t="s">
        <v>640</v>
      </c>
      <c r="D147" s="88" t="s">
        <v>101</v>
      </c>
      <c r="E147" s="88" t="s">
        <v>26</v>
      </c>
      <c r="F147" s="87" t="s">
        <v>641</v>
      </c>
      <c r="G147" s="88" t="s">
        <v>452</v>
      </c>
      <c r="H147" s="88" t="s">
        <v>113</v>
      </c>
      <c r="I147" s="90">
        <v>11394.022691000002</v>
      </c>
      <c r="J147" s="98">
        <v>17.600000000000001</v>
      </c>
      <c r="K147" s="90"/>
      <c r="L147" s="90">
        <v>2.005347988</v>
      </c>
      <c r="M147" s="91">
        <v>1.0942151341751989E-4</v>
      </c>
      <c r="N147" s="91">
        <f t="shared" si="2"/>
        <v>3.3175241236939543E-5</v>
      </c>
      <c r="O147" s="91">
        <f>L147/'סכום נכסי הקרן'!$C$42</f>
        <v>1.1888279884710608E-5</v>
      </c>
    </row>
    <row r="148" spans="2:15">
      <c r="B148" s="86" t="s">
        <v>642</v>
      </c>
      <c r="C148" s="87" t="s">
        <v>643</v>
      </c>
      <c r="D148" s="88" t="s">
        <v>101</v>
      </c>
      <c r="E148" s="88" t="s">
        <v>26</v>
      </c>
      <c r="F148" s="87" t="s">
        <v>644</v>
      </c>
      <c r="G148" s="88" t="s">
        <v>366</v>
      </c>
      <c r="H148" s="88" t="s">
        <v>113</v>
      </c>
      <c r="I148" s="90">
        <v>6845.373332000001</v>
      </c>
      <c r="J148" s="98">
        <v>93.6</v>
      </c>
      <c r="K148" s="90"/>
      <c r="L148" s="90">
        <v>6.4072694410000004</v>
      </c>
      <c r="M148" s="91">
        <v>3.9149968773526061E-5</v>
      </c>
      <c r="N148" s="91">
        <f t="shared" si="2"/>
        <v>1.0599791689383628E-4</v>
      </c>
      <c r="O148" s="91">
        <f>L148/'סכום נכסי הקרן'!$C$42</f>
        <v>3.7984136851644167E-5</v>
      </c>
    </row>
    <row r="149" spans="2:15">
      <c r="B149" s="86" t="s">
        <v>645</v>
      </c>
      <c r="C149" s="87" t="s">
        <v>646</v>
      </c>
      <c r="D149" s="88" t="s">
        <v>101</v>
      </c>
      <c r="E149" s="88" t="s">
        <v>26</v>
      </c>
      <c r="F149" s="87" t="s">
        <v>647</v>
      </c>
      <c r="G149" s="88" t="s">
        <v>335</v>
      </c>
      <c r="H149" s="88" t="s">
        <v>113</v>
      </c>
      <c r="I149" s="90">
        <v>1587.3686050000001</v>
      </c>
      <c r="J149" s="98">
        <v>1966</v>
      </c>
      <c r="K149" s="90">
        <v>1.7842737420000003</v>
      </c>
      <c r="L149" s="90">
        <v>32.991940519000011</v>
      </c>
      <c r="M149" s="91">
        <v>1.1151710557578291E-4</v>
      </c>
      <c r="N149" s="91">
        <f t="shared" si="2"/>
        <v>5.4579833133309812E-4</v>
      </c>
      <c r="O149" s="91">
        <f>L149/'סכום נכסי הקרן'!$C$42</f>
        <v>1.9558571638270529E-4</v>
      </c>
    </row>
    <row r="150" spans="2:15">
      <c r="B150" s="86" t="s">
        <v>648</v>
      </c>
      <c r="C150" s="87" t="s">
        <v>649</v>
      </c>
      <c r="D150" s="88" t="s">
        <v>101</v>
      </c>
      <c r="E150" s="88" t="s">
        <v>26</v>
      </c>
      <c r="F150" s="87" t="s">
        <v>650</v>
      </c>
      <c r="G150" s="88" t="s">
        <v>651</v>
      </c>
      <c r="H150" s="88" t="s">
        <v>113</v>
      </c>
      <c r="I150" s="90">
        <v>9723.0394520000027</v>
      </c>
      <c r="J150" s="98">
        <v>669.3</v>
      </c>
      <c r="K150" s="90"/>
      <c r="L150" s="90">
        <v>65.076303050000021</v>
      </c>
      <c r="M150" s="91">
        <v>1.0332740362763478E-4</v>
      </c>
      <c r="N150" s="91">
        <f t="shared" si="2"/>
        <v>1.0765822517642435E-3</v>
      </c>
      <c r="O150" s="91">
        <f>L150/'סכום נכסי הקרן'!$C$42</f>
        <v>3.8579104930921689E-4</v>
      </c>
    </row>
    <row r="151" spans="2:15">
      <c r="B151" s="86" t="s">
        <v>652</v>
      </c>
      <c r="C151" s="87" t="s">
        <v>653</v>
      </c>
      <c r="D151" s="88" t="s">
        <v>101</v>
      </c>
      <c r="E151" s="88" t="s">
        <v>26</v>
      </c>
      <c r="F151" s="87" t="s">
        <v>654</v>
      </c>
      <c r="G151" s="88" t="s">
        <v>342</v>
      </c>
      <c r="H151" s="88" t="s">
        <v>113</v>
      </c>
      <c r="I151" s="90">
        <v>1372.1968770000003</v>
      </c>
      <c r="J151" s="98">
        <v>226</v>
      </c>
      <c r="K151" s="90"/>
      <c r="L151" s="90">
        <v>3.1011649450000003</v>
      </c>
      <c r="M151" s="91">
        <v>1.8622894445731489E-5</v>
      </c>
      <c r="N151" s="91">
        <f t="shared" si="2"/>
        <v>5.1303761632175812E-5</v>
      </c>
      <c r="O151" s="91">
        <f>L151/'סכום נכסי הקרן'!$C$42</f>
        <v>1.8384598112361724E-5</v>
      </c>
    </row>
    <row r="152" spans="2:15">
      <c r="B152" s="86" t="s">
        <v>655</v>
      </c>
      <c r="C152" s="87" t="s">
        <v>656</v>
      </c>
      <c r="D152" s="88" t="s">
        <v>101</v>
      </c>
      <c r="E152" s="88" t="s">
        <v>26</v>
      </c>
      <c r="F152" s="87" t="s">
        <v>657</v>
      </c>
      <c r="G152" s="88" t="s">
        <v>235</v>
      </c>
      <c r="H152" s="88" t="s">
        <v>113</v>
      </c>
      <c r="I152" s="90">
        <v>3099.9027360000009</v>
      </c>
      <c r="J152" s="98">
        <v>670.4</v>
      </c>
      <c r="K152" s="90"/>
      <c r="L152" s="90">
        <v>20.781747935000002</v>
      </c>
      <c r="M152" s="91">
        <v>4.2605613124798805E-5</v>
      </c>
      <c r="N152" s="91">
        <f t="shared" si="2"/>
        <v>3.4380043024677035E-4</v>
      </c>
      <c r="O152" s="91">
        <f>L152/'סכום נכסי הקרן'!$C$42</f>
        <v>1.232001814264601E-4</v>
      </c>
    </row>
    <row r="153" spans="2:15">
      <c r="B153" s="86" t="s">
        <v>658</v>
      </c>
      <c r="C153" s="87" t="s">
        <v>659</v>
      </c>
      <c r="D153" s="88" t="s">
        <v>101</v>
      </c>
      <c r="E153" s="88" t="s">
        <v>26</v>
      </c>
      <c r="F153" s="87" t="s">
        <v>660</v>
      </c>
      <c r="G153" s="88" t="s">
        <v>366</v>
      </c>
      <c r="H153" s="88" t="s">
        <v>113</v>
      </c>
      <c r="I153" s="90">
        <v>4552.0739470000008</v>
      </c>
      <c r="J153" s="98">
        <v>268</v>
      </c>
      <c r="K153" s="90"/>
      <c r="L153" s="90">
        <v>12.199558178000002</v>
      </c>
      <c r="M153" s="91">
        <v>3.6452789487583492E-5</v>
      </c>
      <c r="N153" s="91">
        <f t="shared" si="2"/>
        <v>2.0182197202734507E-4</v>
      </c>
      <c r="O153" s="91">
        <f>L153/'סכום נכסי הקרן'!$C$42</f>
        <v>7.2322491137570192E-5</v>
      </c>
    </row>
    <row r="154" spans="2:15">
      <c r="B154" s="86" t="s">
        <v>661</v>
      </c>
      <c r="C154" s="87" t="s">
        <v>662</v>
      </c>
      <c r="D154" s="88" t="s">
        <v>101</v>
      </c>
      <c r="E154" s="88" t="s">
        <v>26</v>
      </c>
      <c r="F154" s="87" t="s">
        <v>663</v>
      </c>
      <c r="G154" s="88" t="s">
        <v>517</v>
      </c>
      <c r="H154" s="88" t="s">
        <v>113</v>
      </c>
      <c r="I154" s="90">
        <v>1092.0384270000002</v>
      </c>
      <c r="J154" s="98">
        <v>6895</v>
      </c>
      <c r="K154" s="90"/>
      <c r="L154" s="90">
        <v>75.296049570000022</v>
      </c>
      <c r="M154" s="91">
        <v>1.8406964110717032E-5</v>
      </c>
      <c r="N154" s="91">
        <f t="shared" si="2"/>
        <v>1.2456514398603764E-3</v>
      </c>
      <c r="O154" s="91">
        <f>L154/'סכום נכסי הקרן'!$C$42</f>
        <v>4.463766472740511E-4</v>
      </c>
    </row>
    <row r="155" spans="2:15">
      <c r="B155" s="86" t="s">
        <v>664</v>
      </c>
      <c r="C155" s="87" t="s">
        <v>665</v>
      </c>
      <c r="D155" s="88" t="s">
        <v>101</v>
      </c>
      <c r="E155" s="88" t="s">
        <v>26</v>
      </c>
      <c r="F155" s="87" t="s">
        <v>666</v>
      </c>
      <c r="G155" s="88" t="s">
        <v>110</v>
      </c>
      <c r="H155" s="88" t="s">
        <v>113</v>
      </c>
      <c r="I155" s="90">
        <v>1588.6848170000003</v>
      </c>
      <c r="J155" s="98">
        <v>1493</v>
      </c>
      <c r="K155" s="90"/>
      <c r="L155" s="90">
        <v>23.719064311</v>
      </c>
      <c r="M155" s="91">
        <v>1.3785071415456715E-4</v>
      </c>
      <c r="N155" s="91">
        <f t="shared" si="2"/>
        <v>3.9239358213169544E-4</v>
      </c>
      <c r="O155" s="91">
        <f>L155/'סכום נכסי הקרן'!$C$42</f>
        <v>1.4061343807657316E-4</v>
      </c>
    </row>
    <row r="156" spans="2:15">
      <c r="B156" s="86" t="s">
        <v>667</v>
      </c>
      <c r="C156" s="87" t="s">
        <v>668</v>
      </c>
      <c r="D156" s="88" t="s">
        <v>101</v>
      </c>
      <c r="E156" s="88" t="s">
        <v>26</v>
      </c>
      <c r="F156" s="87" t="s">
        <v>669</v>
      </c>
      <c r="G156" s="88" t="s">
        <v>270</v>
      </c>
      <c r="H156" s="88" t="s">
        <v>113</v>
      </c>
      <c r="I156" s="90">
        <v>666.40652100000011</v>
      </c>
      <c r="J156" s="98">
        <v>27970</v>
      </c>
      <c r="K156" s="90"/>
      <c r="L156" s="90">
        <v>186.39390378700003</v>
      </c>
      <c r="M156" s="91">
        <v>1.8256752548907019E-4</v>
      </c>
      <c r="N156" s="91">
        <f t="shared" si="2"/>
        <v>3.083585871495449E-3</v>
      </c>
      <c r="O156" s="91">
        <f>L156/'סכום נכסי הקרן'!$C$42</f>
        <v>1.1049966939821105E-3</v>
      </c>
    </row>
    <row r="157" spans="2:15">
      <c r="B157" s="86" t="s">
        <v>670</v>
      </c>
      <c r="C157" s="87" t="s">
        <v>671</v>
      </c>
      <c r="D157" s="88" t="s">
        <v>101</v>
      </c>
      <c r="E157" s="88" t="s">
        <v>26</v>
      </c>
      <c r="F157" s="87" t="s">
        <v>672</v>
      </c>
      <c r="G157" s="88" t="s">
        <v>452</v>
      </c>
      <c r="H157" s="88" t="s">
        <v>113</v>
      </c>
      <c r="I157" s="90">
        <v>1826.0917160000004</v>
      </c>
      <c r="J157" s="98">
        <v>591.1</v>
      </c>
      <c r="K157" s="90"/>
      <c r="L157" s="90">
        <v>10.794028138000002</v>
      </c>
      <c r="M157" s="91">
        <v>8.3487855801677946E-5</v>
      </c>
      <c r="N157" s="91">
        <f t="shared" si="2"/>
        <v>1.7856974926012861E-4</v>
      </c>
      <c r="O157" s="91">
        <f>L157/'סכום נכסי הקרן'!$C$42</f>
        <v>6.3990104638131129E-5</v>
      </c>
    </row>
    <row r="158" spans="2:15">
      <c r="B158" s="86" t="s">
        <v>673</v>
      </c>
      <c r="C158" s="87" t="s">
        <v>674</v>
      </c>
      <c r="D158" s="88" t="s">
        <v>101</v>
      </c>
      <c r="E158" s="88" t="s">
        <v>26</v>
      </c>
      <c r="F158" s="87" t="s">
        <v>675</v>
      </c>
      <c r="G158" s="88" t="s">
        <v>335</v>
      </c>
      <c r="H158" s="88" t="s">
        <v>113</v>
      </c>
      <c r="I158" s="90">
        <v>66.942852999999999</v>
      </c>
      <c r="J158" s="98">
        <v>14700</v>
      </c>
      <c r="K158" s="90"/>
      <c r="L158" s="90">
        <v>9.8405993280000015</v>
      </c>
      <c r="M158" s="91">
        <v>2.0134254625207228E-5</v>
      </c>
      <c r="N158" s="91">
        <f t="shared" si="2"/>
        <v>1.6279681061642516E-4</v>
      </c>
      <c r="O158" s="91">
        <f>L158/'סכום נכסי הקרן'!$C$42</f>
        <v>5.8337904316165571E-5</v>
      </c>
    </row>
    <row r="159" spans="2:15">
      <c r="B159" s="86" t="s">
        <v>676</v>
      </c>
      <c r="C159" s="87" t="s">
        <v>677</v>
      </c>
      <c r="D159" s="88" t="s">
        <v>101</v>
      </c>
      <c r="E159" s="88" t="s">
        <v>26</v>
      </c>
      <c r="F159" s="87" t="s">
        <v>678</v>
      </c>
      <c r="G159" s="88" t="s">
        <v>109</v>
      </c>
      <c r="H159" s="88" t="s">
        <v>113</v>
      </c>
      <c r="I159" s="90">
        <v>4305.1258680000001</v>
      </c>
      <c r="J159" s="98">
        <v>759.4</v>
      </c>
      <c r="K159" s="90"/>
      <c r="L159" s="90">
        <v>32.693125842000008</v>
      </c>
      <c r="M159" s="91">
        <v>1.0866012724296782E-4</v>
      </c>
      <c r="N159" s="91">
        <f t="shared" si="2"/>
        <v>5.4085492547339996E-4</v>
      </c>
      <c r="O159" s="91">
        <f>L159/'סכום נכסי הקרן'!$C$42</f>
        <v>1.9381425699755469E-4</v>
      </c>
    </row>
    <row r="160" spans="2:15">
      <c r="B160" s="86" t="s">
        <v>682</v>
      </c>
      <c r="C160" s="87" t="s">
        <v>683</v>
      </c>
      <c r="D160" s="88" t="s">
        <v>101</v>
      </c>
      <c r="E160" s="88" t="s">
        <v>26</v>
      </c>
      <c r="F160" s="87" t="s">
        <v>684</v>
      </c>
      <c r="G160" s="88" t="s">
        <v>251</v>
      </c>
      <c r="H160" s="88" t="s">
        <v>113</v>
      </c>
      <c r="I160" s="90">
        <v>2140.3778220000004</v>
      </c>
      <c r="J160" s="98">
        <v>9315</v>
      </c>
      <c r="K160" s="90"/>
      <c r="L160" s="90">
        <v>199.37619415600005</v>
      </c>
      <c r="M160" s="91">
        <v>8.5615112880000011E-5</v>
      </c>
      <c r="N160" s="91">
        <f t="shared" si="2"/>
        <v>3.298356882500434E-3</v>
      </c>
      <c r="O160" s="91">
        <f>L160/'סכום נכסי הקרן'!$C$42</f>
        <v>1.1819594467685636E-3</v>
      </c>
    </row>
    <row r="161" spans="2:15">
      <c r="B161" s="86" t="s">
        <v>685</v>
      </c>
      <c r="C161" s="87" t="s">
        <v>686</v>
      </c>
      <c r="D161" s="88" t="s">
        <v>101</v>
      </c>
      <c r="E161" s="88" t="s">
        <v>26</v>
      </c>
      <c r="F161" s="87" t="s">
        <v>687</v>
      </c>
      <c r="G161" s="88" t="s">
        <v>366</v>
      </c>
      <c r="H161" s="88" t="s">
        <v>113</v>
      </c>
      <c r="I161" s="90">
        <v>6055.0831480000006</v>
      </c>
      <c r="J161" s="98">
        <v>716.9</v>
      </c>
      <c r="K161" s="90"/>
      <c r="L161" s="90">
        <v>43.408891086000011</v>
      </c>
      <c r="M161" s="91">
        <v>4.3460509104557354E-5</v>
      </c>
      <c r="N161" s="91">
        <f t="shared" si="2"/>
        <v>7.1812994164785579E-4</v>
      </c>
      <c r="O161" s="91">
        <f>L161/'סכום נכסי הקרן'!$C$42</f>
        <v>2.5734039668096124E-4</v>
      </c>
    </row>
    <row r="162" spans="2:15">
      <c r="B162" s="86" t="s">
        <v>688</v>
      </c>
      <c r="C162" s="87" t="s">
        <v>689</v>
      </c>
      <c r="D162" s="88" t="s">
        <v>101</v>
      </c>
      <c r="E162" s="88" t="s">
        <v>26</v>
      </c>
      <c r="F162" s="87" t="s">
        <v>690</v>
      </c>
      <c r="G162" s="88" t="s">
        <v>135</v>
      </c>
      <c r="H162" s="88" t="s">
        <v>113</v>
      </c>
      <c r="I162" s="90">
        <v>893.72382000000016</v>
      </c>
      <c r="J162" s="98">
        <v>540</v>
      </c>
      <c r="K162" s="90"/>
      <c r="L162" s="90">
        <v>4.826108628000001</v>
      </c>
      <c r="M162" s="91">
        <v>1.1789858010993023E-4</v>
      </c>
      <c r="N162" s="91">
        <f t="shared" si="2"/>
        <v>7.984016685765132E-5</v>
      </c>
      <c r="O162" s="91">
        <f>L162/'סכום נכסי הקרן'!$C$42</f>
        <v>2.86105605944741E-5</v>
      </c>
    </row>
    <row r="163" spans="2:15">
      <c r="B163" s="86" t="s">
        <v>691</v>
      </c>
      <c r="C163" s="87" t="s">
        <v>692</v>
      </c>
      <c r="D163" s="88" t="s">
        <v>101</v>
      </c>
      <c r="E163" s="88" t="s">
        <v>26</v>
      </c>
      <c r="F163" s="87" t="s">
        <v>693</v>
      </c>
      <c r="G163" s="88" t="s">
        <v>235</v>
      </c>
      <c r="H163" s="88" t="s">
        <v>113</v>
      </c>
      <c r="I163" s="90">
        <v>2927.3828940000003</v>
      </c>
      <c r="J163" s="98">
        <v>571.70000000000005</v>
      </c>
      <c r="K163" s="90"/>
      <c r="L163" s="90">
        <v>16.735848001000001</v>
      </c>
      <c r="M163" s="91">
        <v>5.0105280823477254E-5</v>
      </c>
      <c r="N163" s="91">
        <f t="shared" si="2"/>
        <v>2.7686755518759742E-4</v>
      </c>
      <c r="O163" s="91">
        <f>L163/'סכום נכסי הקרן'!$C$42</f>
        <v>9.9214922464550603E-5</v>
      </c>
    </row>
    <row r="164" spans="2:15">
      <c r="B164" s="86" t="s">
        <v>694</v>
      </c>
      <c r="C164" s="87" t="s">
        <v>695</v>
      </c>
      <c r="D164" s="88" t="s">
        <v>101</v>
      </c>
      <c r="E164" s="88" t="s">
        <v>26</v>
      </c>
      <c r="F164" s="87" t="s">
        <v>696</v>
      </c>
      <c r="G164" s="88" t="s">
        <v>137</v>
      </c>
      <c r="H164" s="88" t="s">
        <v>113</v>
      </c>
      <c r="I164" s="90">
        <v>17865.006990000005</v>
      </c>
      <c r="J164" s="98">
        <v>53.2</v>
      </c>
      <c r="K164" s="90"/>
      <c r="L164" s="90">
        <v>9.5041837129999998</v>
      </c>
      <c r="M164" s="91">
        <v>1.3012755343265429E-4</v>
      </c>
      <c r="N164" s="91">
        <f t="shared" si="2"/>
        <v>1.5723135801154866E-4</v>
      </c>
      <c r="O164" s="91">
        <f>L164/'סכום נכסי הקרן'!$C$42</f>
        <v>5.6343535751388043E-5</v>
      </c>
    </row>
    <row r="165" spans="2:15">
      <c r="B165" s="86" t="s">
        <v>697</v>
      </c>
      <c r="C165" s="87" t="s">
        <v>698</v>
      </c>
      <c r="D165" s="88" t="s">
        <v>101</v>
      </c>
      <c r="E165" s="88" t="s">
        <v>26</v>
      </c>
      <c r="F165" s="87" t="s">
        <v>699</v>
      </c>
      <c r="G165" s="88" t="s">
        <v>554</v>
      </c>
      <c r="H165" s="88" t="s">
        <v>113</v>
      </c>
      <c r="I165" s="90">
        <v>8.9400000000000026E-4</v>
      </c>
      <c r="J165" s="98">
        <v>967.1</v>
      </c>
      <c r="K165" s="90"/>
      <c r="L165" s="90">
        <v>8.6390000000000032E-6</v>
      </c>
      <c r="M165" s="91">
        <v>4.794206796340488E-11</v>
      </c>
      <c r="N165" s="91">
        <f t="shared" si="2"/>
        <v>1.4291829186801509E-10</v>
      </c>
      <c r="O165" s="91">
        <f>L165/'סכום נכסי הקרן'!$C$42</f>
        <v>5.1214477755775412E-11</v>
      </c>
    </row>
    <row r="166" spans="2:15">
      <c r="B166" s="86" t="s">
        <v>700</v>
      </c>
      <c r="C166" s="87" t="s">
        <v>701</v>
      </c>
      <c r="D166" s="88" t="s">
        <v>101</v>
      </c>
      <c r="E166" s="88" t="s">
        <v>26</v>
      </c>
      <c r="F166" s="87" t="s">
        <v>702</v>
      </c>
      <c r="G166" s="88" t="s">
        <v>239</v>
      </c>
      <c r="H166" s="88" t="s">
        <v>113</v>
      </c>
      <c r="I166" s="90">
        <v>17455.233264000002</v>
      </c>
      <c r="J166" s="98">
        <v>1040</v>
      </c>
      <c r="K166" s="90"/>
      <c r="L166" s="90">
        <v>181.534425949</v>
      </c>
      <c r="M166" s="91">
        <v>1.635505442993381E-4</v>
      </c>
      <c r="N166" s="91">
        <f t="shared" si="2"/>
        <v>3.003193664992678E-3</v>
      </c>
      <c r="O166" s="91">
        <f>L166/'סכום נכסי הקרן'!$C$42</f>
        <v>1.0761883111092159E-3</v>
      </c>
    </row>
    <row r="167" spans="2:15">
      <c r="B167" s="86" t="s">
        <v>703</v>
      </c>
      <c r="C167" s="87" t="s">
        <v>704</v>
      </c>
      <c r="D167" s="88" t="s">
        <v>101</v>
      </c>
      <c r="E167" s="88" t="s">
        <v>26</v>
      </c>
      <c r="F167" s="87" t="s">
        <v>705</v>
      </c>
      <c r="G167" s="88" t="s">
        <v>135</v>
      </c>
      <c r="H167" s="88" t="s">
        <v>113</v>
      </c>
      <c r="I167" s="90">
        <v>7285.3400270000011</v>
      </c>
      <c r="J167" s="98">
        <v>241</v>
      </c>
      <c r="K167" s="90"/>
      <c r="L167" s="90">
        <v>17.557669465</v>
      </c>
      <c r="M167" s="91">
        <v>9.5247415375771449E-5</v>
      </c>
      <c r="N167" s="91">
        <f t="shared" si="2"/>
        <v>2.904632630074089E-4</v>
      </c>
      <c r="O167" s="91">
        <f>L167/'סכום נכסי הקרן'!$C$42</f>
        <v>1.0408691657118872E-4</v>
      </c>
    </row>
    <row r="168" spans="2:15">
      <c r="B168" s="86" t="s">
        <v>706</v>
      </c>
      <c r="C168" s="87" t="s">
        <v>707</v>
      </c>
      <c r="D168" s="88" t="s">
        <v>101</v>
      </c>
      <c r="E168" s="88" t="s">
        <v>26</v>
      </c>
      <c r="F168" s="87" t="s">
        <v>708</v>
      </c>
      <c r="G168" s="88" t="s">
        <v>270</v>
      </c>
      <c r="H168" s="88" t="s">
        <v>113</v>
      </c>
      <c r="I168" s="90">
        <v>20.708704999999998</v>
      </c>
      <c r="J168" s="98">
        <v>136.9</v>
      </c>
      <c r="K168" s="90"/>
      <c r="L168" s="90">
        <v>2.8350220000000002E-2</v>
      </c>
      <c r="M168" s="91">
        <v>3.0206978146196618E-6</v>
      </c>
      <c r="N168" s="91">
        <f t="shared" si="2"/>
        <v>4.6900856771413796E-7</v>
      </c>
      <c r="O168" s="91">
        <f>L168/'סכום נכסי הקרן'!$C$42</f>
        <v>1.6806826155357551E-7</v>
      </c>
    </row>
    <row r="169" spans="2:15">
      <c r="B169" s="86" t="s">
        <v>709</v>
      </c>
      <c r="C169" s="87" t="s">
        <v>710</v>
      </c>
      <c r="D169" s="88" t="s">
        <v>101</v>
      </c>
      <c r="E169" s="88" t="s">
        <v>26</v>
      </c>
      <c r="F169" s="87" t="s">
        <v>711</v>
      </c>
      <c r="G169" s="88" t="s">
        <v>712</v>
      </c>
      <c r="H169" s="88" t="s">
        <v>113</v>
      </c>
      <c r="I169" s="90">
        <v>2200.4563750000002</v>
      </c>
      <c r="J169" s="98">
        <v>738.2</v>
      </c>
      <c r="K169" s="90"/>
      <c r="L169" s="90">
        <v>16.243768960000001</v>
      </c>
      <c r="M169" s="91">
        <v>4.4037306091421786E-5</v>
      </c>
      <c r="N169" s="91">
        <f t="shared" si="2"/>
        <v>2.6872690279683799E-4</v>
      </c>
      <c r="O169" s="91">
        <f>L169/'סכום נכסי הקרן'!$C$42</f>
        <v>9.6297736320392967E-5</v>
      </c>
    </row>
    <row r="170" spans="2:15">
      <c r="B170" s="86" t="s">
        <v>713</v>
      </c>
      <c r="C170" s="87" t="s">
        <v>714</v>
      </c>
      <c r="D170" s="88" t="s">
        <v>101</v>
      </c>
      <c r="E170" s="88" t="s">
        <v>26</v>
      </c>
      <c r="F170" s="87" t="s">
        <v>715</v>
      </c>
      <c r="G170" s="88" t="s">
        <v>239</v>
      </c>
      <c r="H170" s="88" t="s">
        <v>113</v>
      </c>
      <c r="I170" s="90">
        <v>999.7614430000001</v>
      </c>
      <c r="J170" s="98">
        <v>535.29999999999995</v>
      </c>
      <c r="K170" s="90"/>
      <c r="L170" s="90">
        <v>5.3517230030000009</v>
      </c>
      <c r="M170" s="91">
        <v>6.6611360026832135E-5</v>
      </c>
      <c r="N170" s="91">
        <f t="shared" si="2"/>
        <v>8.8535607146605403E-5</v>
      </c>
      <c r="O170" s="91">
        <f>L170/'סכום נכסי הקרן'!$C$42</f>
        <v>3.1726553847923952E-5</v>
      </c>
    </row>
    <row r="171" spans="2:15">
      <c r="B171" s="86" t="s">
        <v>716</v>
      </c>
      <c r="C171" s="87" t="s">
        <v>717</v>
      </c>
      <c r="D171" s="88" t="s">
        <v>101</v>
      </c>
      <c r="E171" s="88" t="s">
        <v>26</v>
      </c>
      <c r="F171" s="87" t="s">
        <v>718</v>
      </c>
      <c r="G171" s="88" t="s">
        <v>239</v>
      </c>
      <c r="H171" s="88" t="s">
        <v>113</v>
      </c>
      <c r="I171" s="90">
        <v>2193.4379350000004</v>
      </c>
      <c r="J171" s="98">
        <v>3273</v>
      </c>
      <c r="K171" s="90"/>
      <c r="L171" s="90">
        <v>71.791223605000013</v>
      </c>
      <c r="M171" s="91">
        <v>8.5263223005263236E-5</v>
      </c>
      <c r="N171" s="91">
        <f t="shared" si="2"/>
        <v>1.1876697590856955E-3</v>
      </c>
      <c r="O171" s="91">
        <f>L171/'סכום נכסי הקרן'!$C$42</f>
        <v>4.2559903048711313E-4</v>
      </c>
    </row>
    <row r="172" spans="2:15">
      <c r="B172" s="86" t="s">
        <v>719</v>
      </c>
      <c r="C172" s="87" t="s">
        <v>720</v>
      </c>
      <c r="D172" s="88" t="s">
        <v>101</v>
      </c>
      <c r="E172" s="88" t="s">
        <v>26</v>
      </c>
      <c r="F172" s="87" t="s">
        <v>721</v>
      </c>
      <c r="G172" s="88" t="s">
        <v>456</v>
      </c>
      <c r="H172" s="88" t="s">
        <v>113</v>
      </c>
      <c r="I172" s="90">
        <v>30431.153888000004</v>
      </c>
      <c r="J172" s="98">
        <v>161.5</v>
      </c>
      <c r="K172" s="90"/>
      <c r="L172" s="90">
        <v>49.146313535000012</v>
      </c>
      <c r="M172" s="91">
        <v>1.3303318905761457E-4</v>
      </c>
      <c r="N172" s="91">
        <f t="shared" si="2"/>
        <v>8.1304632272625414E-4</v>
      </c>
      <c r="O172" s="91">
        <f>L172/'סכום נכסי הקרן'!$C$42</f>
        <v>2.9135348782458861E-4</v>
      </c>
    </row>
    <row r="173" spans="2:15">
      <c r="B173" s="86" t="s">
        <v>722</v>
      </c>
      <c r="C173" s="87" t="s">
        <v>723</v>
      </c>
      <c r="D173" s="88" t="s">
        <v>101</v>
      </c>
      <c r="E173" s="88" t="s">
        <v>26</v>
      </c>
      <c r="F173" s="87" t="s">
        <v>724</v>
      </c>
      <c r="G173" s="88" t="s">
        <v>342</v>
      </c>
      <c r="H173" s="88" t="s">
        <v>113</v>
      </c>
      <c r="I173" s="90">
        <v>12187.143000000004</v>
      </c>
      <c r="J173" s="98">
        <v>424.7</v>
      </c>
      <c r="K173" s="90"/>
      <c r="L173" s="90">
        <v>51.758796321000005</v>
      </c>
      <c r="M173" s="91">
        <v>4.2388588223018344E-5</v>
      </c>
      <c r="N173" s="91">
        <f t="shared" si="2"/>
        <v>8.5626562789001292E-4</v>
      </c>
      <c r="O173" s="91">
        <f>L173/'סכום נכסי הקרן'!$C$42</f>
        <v>3.0684103748669569E-4</v>
      </c>
    </row>
    <row r="174" spans="2:15">
      <c r="B174" s="86" t="s">
        <v>725</v>
      </c>
      <c r="C174" s="87" t="s">
        <v>726</v>
      </c>
      <c r="D174" s="88" t="s">
        <v>101</v>
      </c>
      <c r="E174" s="88" t="s">
        <v>26</v>
      </c>
      <c r="F174" s="87" t="s">
        <v>727</v>
      </c>
      <c r="G174" s="88" t="s">
        <v>251</v>
      </c>
      <c r="H174" s="88" t="s">
        <v>113</v>
      </c>
      <c r="I174" s="90">
        <v>10239.908374000002</v>
      </c>
      <c r="J174" s="98">
        <v>570</v>
      </c>
      <c r="K174" s="90">
        <v>1.0072178620000003</v>
      </c>
      <c r="L174" s="90">
        <v>59.374695594000002</v>
      </c>
      <c r="M174" s="91">
        <v>6.714796036606014E-5</v>
      </c>
      <c r="N174" s="91">
        <f t="shared" si="2"/>
        <v>9.822583718576037E-4</v>
      </c>
      <c r="O174" s="91">
        <f>L174/'סכום נכסי הקרן'!$C$42</f>
        <v>3.5199027974937476E-4</v>
      </c>
    </row>
    <row r="175" spans="2:15">
      <c r="B175" s="86" t="s">
        <v>728</v>
      </c>
      <c r="C175" s="87" t="s">
        <v>729</v>
      </c>
      <c r="D175" s="88" t="s">
        <v>101</v>
      </c>
      <c r="E175" s="88" t="s">
        <v>26</v>
      </c>
      <c r="F175" s="87" t="s">
        <v>730</v>
      </c>
      <c r="G175" s="88" t="s">
        <v>342</v>
      </c>
      <c r="H175" s="88" t="s">
        <v>113</v>
      </c>
      <c r="I175" s="90">
        <v>190.11536800000002</v>
      </c>
      <c r="J175" s="98">
        <v>18850</v>
      </c>
      <c r="K175" s="90"/>
      <c r="L175" s="90">
        <v>35.836746947000009</v>
      </c>
      <c r="M175" s="91">
        <v>8.4447527721957794E-5</v>
      </c>
      <c r="N175" s="91">
        <f t="shared" si="2"/>
        <v>5.9286105565129572E-4</v>
      </c>
      <c r="O175" s="91">
        <f>L175/'סכום נכסי הקרן'!$C$42</f>
        <v>2.1245054744258406E-4</v>
      </c>
    </row>
    <row r="176" spans="2:15">
      <c r="B176" s="86" t="s">
        <v>731</v>
      </c>
      <c r="C176" s="87" t="s">
        <v>732</v>
      </c>
      <c r="D176" s="88" t="s">
        <v>101</v>
      </c>
      <c r="E176" s="88" t="s">
        <v>26</v>
      </c>
      <c r="F176" s="87" t="s">
        <v>733</v>
      </c>
      <c r="G176" s="88" t="s">
        <v>734</v>
      </c>
      <c r="H176" s="88" t="s">
        <v>113</v>
      </c>
      <c r="I176" s="90">
        <v>898.70023700000024</v>
      </c>
      <c r="J176" s="98">
        <v>2052</v>
      </c>
      <c r="K176" s="90"/>
      <c r="L176" s="90">
        <v>18.441328858000006</v>
      </c>
      <c r="M176" s="91">
        <v>1.5636689607721727E-5</v>
      </c>
      <c r="N176" s="91">
        <f t="shared" si="2"/>
        <v>3.0508197941448009E-4</v>
      </c>
      <c r="O176" s="91">
        <f>L176/'סכום נכסי הקרן'!$C$42</f>
        <v>1.0932550371396923E-4</v>
      </c>
    </row>
    <row r="177" spans="2:15">
      <c r="B177" s="86" t="s">
        <v>735</v>
      </c>
      <c r="C177" s="87" t="s">
        <v>736</v>
      </c>
      <c r="D177" s="88" t="s">
        <v>101</v>
      </c>
      <c r="E177" s="88" t="s">
        <v>26</v>
      </c>
      <c r="F177" s="87" t="s">
        <v>737</v>
      </c>
      <c r="G177" s="88" t="s">
        <v>251</v>
      </c>
      <c r="H177" s="88" t="s">
        <v>113</v>
      </c>
      <c r="I177" s="90">
        <v>1451.4753929999999</v>
      </c>
      <c r="J177" s="98">
        <v>7</v>
      </c>
      <c r="K177" s="90"/>
      <c r="L177" s="90">
        <v>0.10160327700000002</v>
      </c>
      <c r="M177" s="91">
        <v>5.9051383670809337E-5</v>
      </c>
      <c r="N177" s="91">
        <f t="shared" si="2"/>
        <v>1.6808619975729578E-6</v>
      </c>
      <c r="O177" s="91">
        <f>L177/'סכום נכסי הקרן'!$C$42</f>
        <v>6.0233346102909905E-7</v>
      </c>
    </row>
    <row r="178" spans="2:15">
      <c r="B178" s="86" t="s">
        <v>738</v>
      </c>
      <c r="C178" s="87" t="s">
        <v>739</v>
      </c>
      <c r="D178" s="88" t="s">
        <v>101</v>
      </c>
      <c r="E178" s="88" t="s">
        <v>26</v>
      </c>
      <c r="F178" s="87" t="s">
        <v>740</v>
      </c>
      <c r="G178" s="88" t="s">
        <v>270</v>
      </c>
      <c r="H178" s="88" t="s">
        <v>113</v>
      </c>
      <c r="I178" s="90">
        <v>2708.2540000000004</v>
      </c>
      <c r="J178" s="98">
        <v>429</v>
      </c>
      <c r="K178" s="90"/>
      <c r="L178" s="90">
        <v>11.618409659999999</v>
      </c>
      <c r="M178" s="91">
        <v>1.4658439355383168E-5</v>
      </c>
      <c r="N178" s="91">
        <f t="shared" si="2"/>
        <v>1.9220780910175314E-4</v>
      </c>
      <c r="O178" s="91">
        <f>L178/'סכום נכסי הקרן'!$C$42</f>
        <v>6.8877275505215414E-5</v>
      </c>
    </row>
    <row r="179" spans="2:15">
      <c r="B179" s="86" t="s">
        <v>741</v>
      </c>
      <c r="C179" s="87" t="s">
        <v>742</v>
      </c>
      <c r="D179" s="88" t="s">
        <v>101</v>
      </c>
      <c r="E179" s="88" t="s">
        <v>26</v>
      </c>
      <c r="F179" s="87" t="s">
        <v>743</v>
      </c>
      <c r="G179" s="88" t="s">
        <v>335</v>
      </c>
      <c r="H179" s="88" t="s">
        <v>113</v>
      </c>
      <c r="I179" s="90">
        <v>1155.6634390000002</v>
      </c>
      <c r="J179" s="98">
        <v>8299</v>
      </c>
      <c r="K179" s="90"/>
      <c r="L179" s="90">
        <v>95.908508772000019</v>
      </c>
      <c r="M179" s="91">
        <v>9.1883149669879654E-5</v>
      </c>
      <c r="N179" s="91">
        <f t="shared" si="2"/>
        <v>1.5866512616394004E-3</v>
      </c>
      <c r="O179" s="91">
        <f>L179/'סכום נכסי הקרן'!$C$42</f>
        <v>5.6857323638073666E-4</v>
      </c>
    </row>
    <row r="180" spans="2:15">
      <c r="B180" s="86" t="s">
        <v>744</v>
      </c>
      <c r="C180" s="87" t="s">
        <v>745</v>
      </c>
      <c r="D180" s="88" t="s">
        <v>101</v>
      </c>
      <c r="E180" s="88" t="s">
        <v>26</v>
      </c>
      <c r="F180" s="87" t="s">
        <v>746</v>
      </c>
      <c r="G180" s="88" t="s">
        <v>239</v>
      </c>
      <c r="H180" s="88" t="s">
        <v>113</v>
      </c>
      <c r="I180" s="90">
        <v>11211.822195000001</v>
      </c>
      <c r="J180" s="98">
        <v>279.10000000000002</v>
      </c>
      <c r="K180" s="90"/>
      <c r="L180" s="90">
        <v>31.292195744000004</v>
      </c>
      <c r="M180" s="91">
        <v>1.3129051554078346E-4</v>
      </c>
      <c r="N180" s="91">
        <f t="shared" si="2"/>
        <v>5.1767880131173174E-4</v>
      </c>
      <c r="O180" s="91">
        <f>L180/'סכום נכסי הקרן'!$C$42</f>
        <v>1.8550914027786291E-4</v>
      </c>
    </row>
    <row r="181" spans="2:15">
      <c r="B181" s="86" t="s">
        <v>747</v>
      </c>
      <c r="C181" s="87" t="s">
        <v>748</v>
      </c>
      <c r="D181" s="88" t="s">
        <v>101</v>
      </c>
      <c r="E181" s="88" t="s">
        <v>26</v>
      </c>
      <c r="F181" s="87" t="s">
        <v>749</v>
      </c>
      <c r="G181" s="88" t="s">
        <v>247</v>
      </c>
      <c r="H181" s="88" t="s">
        <v>113</v>
      </c>
      <c r="I181" s="90">
        <v>15030.809700000002</v>
      </c>
      <c r="J181" s="98">
        <v>470.9</v>
      </c>
      <c r="K181" s="90"/>
      <c r="L181" s="90">
        <v>70.780082877000012</v>
      </c>
      <c r="M181" s="91">
        <v>2.1140313911827561E-4</v>
      </c>
      <c r="N181" s="91">
        <f t="shared" si="2"/>
        <v>1.1709420700378957E-3</v>
      </c>
      <c r="O181" s="91">
        <f>L181/'סכום נכסי הקרן'!$C$42</f>
        <v>4.1960469730941731E-4</v>
      </c>
    </row>
    <row r="182" spans="2:15">
      <c r="B182" s="86" t="s">
        <v>750</v>
      </c>
      <c r="C182" s="87" t="s">
        <v>751</v>
      </c>
      <c r="D182" s="88" t="s">
        <v>101</v>
      </c>
      <c r="E182" s="88" t="s">
        <v>26</v>
      </c>
      <c r="F182" s="87" t="s">
        <v>752</v>
      </c>
      <c r="G182" s="88" t="s">
        <v>137</v>
      </c>
      <c r="H182" s="88" t="s">
        <v>113</v>
      </c>
      <c r="I182" s="90">
        <v>2547.1128870000002</v>
      </c>
      <c r="J182" s="98">
        <v>47.4</v>
      </c>
      <c r="K182" s="90"/>
      <c r="L182" s="90">
        <v>1.2073315080000002</v>
      </c>
      <c r="M182" s="91">
        <v>6.4873376881212721E-5</v>
      </c>
      <c r="N182" s="91">
        <f t="shared" si="2"/>
        <v>1.9973348401643103E-5</v>
      </c>
      <c r="O182" s="91">
        <f>L182/'סכום נכסי הקרן'!$C$42</f>
        <v>7.157408572787681E-6</v>
      </c>
    </row>
    <row r="183" spans="2:15">
      <c r="B183" s="86" t="s">
        <v>753</v>
      </c>
      <c r="C183" s="87" t="s">
        <v>754</v>
      </c>
      <c r="D183" s="88" t="s">
        <v>101</v>
      </c>
      <c r="E183" s="88" t="s">
        <v>26</v>
      </c>
      <c r="F183" s="87" t="s">
        <v>755</v>
      </c>
      <c r="G183" s="88" t="s">
        <v>270</v>
      </c>
      <c r="H183" s="88" t="s">
        <v>113</v>
      </c>
      <c r="I183" s="90">
        <v>3106.6368090000005</v>
      </c>
      <c r="J183" s="98">
        <v>3146</v>
      </c>
      <c r="K183" s="90"/>
      <c r="L183" s="90">
        <v>97.734794019999995</v>
      </c>
      <c r="M183" s="91">
        <v>8.7045021266461212E-5</v>
      </c>
      <c r="N183" s="91">
        <f t="shared" si="2"/>
        <v>1.6168641992604109E-3</v>
      </c>
      <c r="O183" s="91">
        <f>L183/'סכום נכסי הקרן'!$C$42</f>
        <v>5.7939998081983786E-4</v>
      </c>
    </row>
    <row r="184" spans="2:15">
      <c r="B184" s="86" t="s">
        <v>756</v>
      </c>
      <c r="C184" s="87" t="s">
        <v>757</v>
      </c>
      <c r="D184" s="88" t="s">
        <v>101</v>
      </c>
      <c r="E184" s="88" t="s">
        <v>26</v>
      </c>
      <c r="F184" s="87" t="s">
        <v>758</v>
      </c>
      <c r="G184" s="88" t="s">
        <v>239</v>
      </c>
      <c r="H184" s="88" t="s">
        <v>113</v>
      </c>
      <c r="I184" s="90">
        <v>677.06350000000009</v>
      </c>
      <c r="J184" s="98">
        <v>5515</v>
      </c>
      <c r="K184" s="90">
        <v>0.40623810000000005</v>
      </c>
      <c r="L184" s="90">
        <v>37.746290125000009</v>
      </c>
      <c r="M184" s="91">
        <v>8.0566350936481129E-5</v>
      </c>
      <c r="N184" s="91">
        <f t="shared" si="2"/>
        <v>6.2445136115517135E-4</v>
      </c>
      <c r="O184" s="91">
        <f>L184/'סכום נכסי הקרן'!$C$42</f>
        <v>2.2377086884707229E-4</v>
      </c>
    </row>
    <row r="185" spans="2:15">
      <c r="B185" s="86" t="s">
        <v>759</v>
      </c>
      <c r="C185" s="87" t="s">
        <v>760</v>
      </c>
      <c r="D185" s="88" t="s">
        <v>101</v>
      </c>
      <c r="E185" s="88" t="s">
        <v>26</v>
      </c>
      <c r="F185" s="87" t="s">
        <v>761</v>
      </c>
      <c r="G185" s="88" t="s">
        <v>239</v>
      </c>
      <c r="H185" s="88" t="s">
        <v>113</v>
      </c>
      <c r="I185" s="90">
        <v>2654.8905630000004</v>
      </c>
      <c r="J185" s="98">
        <v>1053</v>
      </c>
      <c r="K185" s="90"/>
      <c r="L185" s="90">
        <v>27.955997630000009</v>
      </c>
      <c r="M185" s="91">
        <v>1.5922299352766339E-4</v>
      </c>
      <c r="N185" s="91">
        <f t="shared" si="2"/>
        <v>4.6248679578028451E-4</v>
      </c>
      <c r="O185" s="91">
        <f>L185/'סכום נכסי הקרן'!$C$42</f>
        <v>1.6573119791204365E-4</v>
      </c>
    </row>
    <row r="186" spans="2:15">
      <c r="B186" s="86" t="s">
        <v>762</v>
      </c>
      <c r="C186" s="87" t="s">
        <v>763</v>
      </c>
      <c r="D186" s="88" t="s">
        <v>101</v>
      </c>
      <c r="E186" s="88" t="s">
        <v>26</v>
      </c>
      <c r="F186" s="87" t="s">
        <v>764</v>
      </c>
      <c r="G186" s="88" t="s">
        <v>108</v>
      </c>
      <c r="H186" s="88" t="s">
        <v>113</v>
      </c>
      <c r="I186" s="90">
        <v>2153.7389940000003</v>
      </c>
      <c r="J186" s="98">
        <v>1233</v>
      </c>
      <c r="K186" s="90"/>
      <c r="L186" s="90">
        <v>26.555601790000004</v>
      </c>
      <c r="M186" s="91">
        <v>1.0768156562171892E-4</v>
      </c>
      <c r="N186" s="91">
        <f t="shared" si="2"/>
        <v>4.3931951005371029E-4</v>
      </c>
      <c r="O186" s="91">
        <f>L186/'סכום נכסי הקרן'!$C$42</f>
        <v>1.5742924842750139E-4</v>
      </c>
    </row>
    <row r="187" spans="2:15">
      <c r="B187" s="92"/>
      <c r="C187" s="87"/>
      <c r="D187" s="87"/>
      <c r="E187" s="87"/>
      <c r="F187" s="87"/>
      <c r="G187" s="87"/>
      <c r="H187" s="87"/>
      <c r="I187" s="90"/>
      <c r="J187" s="98"/>
      <c r="K187" s="87"/>
      <c r="L187" s="87"/>
      <c r="M187" s="87"/>
      <c r="N187" s="91"/>
      <c r="O187" s="87"/>
    </row>
    <row r="188" spans="2:15">
      <c r="B188" s="79" t="s">
        <v>176</v>
      </c>
      <c r="C188" s="80"/>
      <c r="D188" s="81"/>
      <c r="E188" s="81"/>
      <c r="F188" s="80"/>
      <c r="G188" s="81"/>
      <c r="H188" s="81"/>
      <c r="I188" s="83"/>
      <c r="J188" s="100"/>
      <c r="K188" s="83">
        <v>1.9857180070000002</v>
      </c>
      <c r="L188" s="83">
        <f>L189+L220</f>
        <v>17070.903542864002</v>
      </c>
      <c r="M188" s="84"/>
      <c r="N188" s="84">
        <f t="shared" si="2"/>
        <v>0.28241050758071184</v>
      </c>
      <c r="O188" s="84">
        <f>L188/'סכום נכסי הקרן'!$C$42</f>
        <v>0.10120122812443522</v>
      </c>
    </row>
    <row r="189" spans="2:15">
      <c r="B189" s="85" t="s">
        <v>50</v>
      </c>
      <c r="C189" s="80"/>
      <c r="D189" s="81"/>
      <c r="E189" s="81"/>
      <c r="F189" s="80"/>
      <c r="G189" s="81"/>
      <c r="H189" s="81"/>
      <c r="I189" s="83"/>
      <c r="J189" s="100"/>
      <c r="K189" s="83"/>
      <c r="L189" s="83">
        <f>SUM(L190:L218)</f>
        <v>5422.4175539530006</v>
      </c>
      <c r="M189" s="84"/>
      <c r="N189" s="84">
        <f t="shared" si="2"/>
        <v>8.9705134229205133E-2</v>
      </c>
      <c r="O189" s="84">
        <f>L189/'סכום נכסי הקרן'!$C$42</f>
        <v>3.214565148737724E-2</v>
      </c>
    </row>
    <row r="190" spans="2:15">
      <c r="B190" s="86" t="s">
        <v>765</v>
      </c>
      <c r="C190" s="87" t="s">
        <v>766</v>
      </c>
      <c r="D190" s="88" t="s">
        <v>767</v>
      </c>
      <c r="E190" s="88" t="s">
        <v>26</v>
      </c>
      <c r="F190" s="87" t="s">
        <v>768</v>
      </c>
      <c r="G190" s="88" t="s">
        <v>769</v>
      </c>
      <c r="H190" s="88" t="s">
        <v>112</v>
      </c>
      <c r="I190" s="90">
        <v>1895.7778000000003</v>
      </c>
      <c r="J190" s="98">
        <v>233</v>
      </c>
      <c r="K190" s="90"/>
      <c r="L190" s="90">
        <v>16.891228536</v>
      </c>
      <c r="M190" s="91">
        <v>2.4460411808847866E-5</v>
      </c>
      <c r="N190" s="91">
        <f t="shared" ref="N190:N218" si="3">IFERROR(L190/$L$11,0)</f>
        <v>2.794380749991194E-4</v>
      </c>
      <c r="O190" s="91">
        <f>L190/'סכום נכסי הקרן'!$C$42</f>
        <v>1.0013606298468464E-4</v>
      </c>
    </row>
    <row r="191" spans="2:15">
      <c r="B191" s="86" t="s">
        <v>770</v>
      </c>
      <c r="C191" s="87" t="s">
        <v>771</v>
      </c>
      <c r="D191" s="88" t="s">
        <v>767</v>
      </c>
      <c r="E191" s="88" t="s">
        <v>26</v>
      </c>
      <c r="F191" s="87" t="s">
        <v>772</v>
      </c>
      <c r="G191" s="88" t="s">
        <v>135</v>
      </c>
      <c r="H191" s="88" t="s">
        <v>112</v>
      </c>
      <c r="I191" s="90">
        <v>1309.0686410000003</v>
      </c>
      <c r="J191" s="98">
        <v>68.599999999999994</v>
      </c>
      <c r="K191" s="90"/>
      <c r="L191" s="90">
        <v>3.4340326390000011</v>
      </c>
      <c r="M191" s="91">
        <v>7.3056714653872769E-5</v>
      </c>
      <c r="N191" s="91">
        <f t="shared" si="3"/>
        <v>5.6810519618577624E-5</v>
      </c>
      <c r="O191" s="91">
        <f>L191/'סכום נכסי הקרן'!$C$42</f>
        <v>2.0357933580584816E-5</v>
      </c>
    </row>
    <row r="192" spans="2:15">
      <c r="B192" s="86" t="s">
        <v>773</v>
      </c>
      <c r="C192" s="87" t="s">
        <v>774</v>
      </c>
      <c r="D192" s="88" t="s">
        <v>767</v>
      </c>
      <c r="E192" s="88" t="s">
        <v>26</v>
      </c>
      <c r="F192" s="87" t="s">
        <v>520</v>
      </c>
      <c r="G192" s="88" t="s">
        <v>300</v>
      </c>
      <c r="H192" s="88" t="s">
        <v>112</v>
      </c>
      <c r="I192" s="90">
        <v>1527.4186950000003</v>
      </c>
      <c r="J192" s="98">
        <v>6226</v>
      </c>
      <c r="K192" s="90"/>
      <c r="L192" s="90">
        <v>363.65126422200007</v>
      </c>
      <c r="M192" s="91">
        <v>3.4155824661876242E-5</v>
      </c>
      <c r="N192" s="91">
        <f t="shared" si="3"/>
        <v>6.0160224005385418E-3</v>
      </c>
      <c r="O192" s="91">
        <f>L192/'סכום נכסי הקרן'!$C$42</f>
        <v>2.1558293300563982E-3</v>
      </c>
    </row>
    <row r="193" spans="2:15">
      <c r="B193" s="86" t="s">
        <v>775</v>
      </c>
      <c r="C193" s="87" t="s">
        <v>776</v>
      </c>
      <c r="D193" s="88" t="s">
        <v>767</v>
      </c>
      <c r="E193" s="88" t="s">
        <v>26</v>
      </c>
      <c r="F193" s="87" t="s">
        <v>777</v>
      </c>
      <c r="G193" s="88" t="s">
        <v>778</v>
      </c>
      <c r="H193" s="88" t="s">
        <v>112</v>
      </c>
      <c r="I193" s="90">
        <v>121.87143000000002</v>
      </c>
      <c r="J193" s="98">
        <v>13328</v>
      </c>
      <c r="K193" s="90"/>
      <c r="L193" s="90">
        <v>62.113324504000005</v>
      </c>
      <c r="M193" s="91">
        <v>1.0416918086794537E-6</v>
      </c>
      <c r="N193" s="91">
        <f t="shared" si="3"/>
        <v>1.027564560754185E-3</v>
      </c>
      <c r="O193" s="91">
        <f>L193/'סכום נכסי הקרן'!$C$42</f>
        <v>3.6822565993140029E-4</v>
      </c>
    </row>
    <row r="194" spans="2:15">
      <c r="B194" s="86" t="s">
        <v>779</v>
      </c>
      <c r="C194" s="87" t="s">
        <v>780</v>
      </c>
      <c r="D194" s="88" t="s">
        <v>767</v>
      </c>
      <c r="E194" s="88" t="s">
        <v>26</v>
      </c>
      <c r="F194" s="87" t="s">
        <v>781</v>
      </c>
      <c r="G194" s="88" t="s">
        <v>778</v>
      </c>
      <c r="H194" s="88" t="s">
        <v>112</v>
      </c>
      <c r="I194" s="90">
        <v>127.28793800000001</v>
      </c>
      <c r="J194" s="98">
        <v>16377</v>
      </c>
      <c r="K194" s="90"/>
      <c r="L194" s="90">
        <v>79.714895998000017</v>
      </c>
      <c r="M194" s="91">
        <v>3.0477130815500212E-6</v>
      </c>
      <c r="N194" s="91">
        <f t="shared" si="3"/>
        <v>1.318754111872975E-3</v>
      </c>
      <c r="O194" s="91">
        <f>L194/'סכום נכסי הקרן'!$C$42</f>
        <v>4.7257284036271799E-4</v>
      </c>
    </row>
    <row r="195" spans="2:15">
      <c r="B195" s="86" t="s">
        <v>782</v>
      </c>
      <c r="C195" s="87" t="s">
        <v>783</v>
      </c>
      <c r="D195" s="88" t="s">
        <v>767</v>
      </c>
      <c r="E195" s="88" t="s">
        <v>26</v>
      </c>
      <c r="F195" s="87" t="s">
        <v>242</v>
      </c>
      <c r="G195" s="88" t="s">
        <v>243</v>
      </c>
      <c r="H195" s="88" t="s">
        <v>112</v>
      </c>
      <c r="I195" s="90">
        <v>9.4788890000000023</v>
      </c>
      <c r="J195" s="98">
        <v>19798</v>
      </c>
      <c r="K195" s="90"/>
      <c r="L195" s="90">
        <v>7.1762348190000012</v>
      </c>
      <c r="M195" s="91">
        <v>2.1347545648733031E-7</v>
      </c>
      <c r="N195" s="91">
        <f t="shared" si="3"/>
        <v>1.1871920620155739E-4</v>
      </c>
      <c r="O195" s="91">
        <f>L195/'סכום נכסי הקרן'!$C$42</f>
        <v>4.2542784871848178E-5</v>
      </c>
    </row>
    <row r="196" spans="2:15">
      <c r="B196" s="86" t="s">
        <v>786</v>
      </c>
      <c r="C196" s="87" t="s">
        <v>787</v>
      </c>
      <c r="D196" s="88" t="s">
        <v>767</v>
      </c>
      <c r="E196" s="88" t="s">
        <v>26</v>
      </c>
      <c r="F196" s="87" t="s">
        <v>257</v>
      </c>
      <c r="G196" s="88" t="s">
        <v>235</v>
      </c>
      <c r="H196" s="88" t="s">
        <v>112</v>
      </c>
      <c r="I196" s="90">
        <v>2208.2033360000005</v>
      </c>
      <c r="J196" s="98">
        <v>1569</v>
      </c>
      <c r="K196" s="90"/>
      <c r="L196" s="90">
        <v>132.48902031899999</v>
      </c>
      <c r="M196" s="91">
        <v>1.8736247655724102E-5</v>
      </c>
      <c r="N196" s="91">
        <f t="shared" si="3"/>
        <v>2.1918167004581798E-3</v>
      </c>
      <c r="O196" s="91">
        <f>L196/'סכום נכסי הקרן'!$C$42</f>
        <v>7.854330343803564E-4</v>
      </c>
    </row>
    <row r="197" spans="2:15">
      <c r="B197" s="86" t="s">
        <v>788</v>
      </c>
      <c r="C197" s="87" t="s">
        <v>789</v>
      </c>
      <c r="D197" s="88" t="s">
        <v>790</v>
      </c>
      <c r="E197" s="88" t="s">
        <v>26</v>
      </c>
      <c r="F197" s="87" t="s">
        <v>791</v>
      </c>
      <c r="G197" s="88" t="s">
        <v>792</v>
      </c>
      <c r="H197" s="88" t="s">
        <v>112</v>
      </c>
      <c r="I197" s="90">
        <v>477.94589500000006</v>
      </c>
      <c r="J197" s="98">
        <v>2447</v>
      </c>
      <c r="K197" s="90"/>
      <c r="L197" s="90">
        <v>44.722965081000012</v>
      </c>
      <c r="M197" s="91">
        <v>1.2502015982105552E-5</v>
      </c>
      <c r="N197" s="91">
        <f t="shared" si="3"/>
        <v>7.3986917197006654E-4</v>
      </c>
      <c r="O197" s="91">
        <f>L197/'סכום נכסי הקרן'!$C$42</f>
        <v>2.6513060543039644E-4</v>
      </c>
    </row>
    <row r="198" spans="2:15">
      <c r="B198" s="86" t="s">
        <v>793</v>
      </c>
      <c r="C198" s="87" t="s">
        <v>794</v>
      </c>
      <c r="D198" s="88" t="s">
        <v>767</v>
      </c>
      <c r="E198" s="88" t="s">
        <v>26</v>
      </c>
      <c r="F198" s="87" t="s">
        <v>795</v>
      </c>
      <c r="G198" s="88" t="s">
        <v>796</v>
      </c>
      <c r="H198" s="88" t="s">
        <v>112</v>
      </c>
      <c r="I198" s="90">
        <v>652.68921400000011</v>
      </c>
      <c r="J198" s="98">
        <v>3974</v>
      </c>
      <c r="K198" s="90"/>
      <c r="L198" s="90">
        <v>99.186412449000017</v>
      </c>
      <c r="M198" s="91">
        <v>3.9736689156551374E-6</v>
      </c>
      <c r="N198" s="91">
        <f t="shared" si="3"/>
        <v>1.6408788799314163E-3</v>
      </c>
      <c r="O198" s="91">
        <f>L198/'סכום נכסי הקרן'!$C$42</f>
        <v>5.8800559255058169E-4</v>
      </c>
    </row>
    <row r="199" spans="2:15">
      <c r="B199" s="86" t="s">
        <v>797</v>
      </c>
      <c r="C199" s="87" t="s">
        <v>798</v>
      </c>
      <c r="D199" s="88" t="s">
        <v>767</v>
      </c>
      <c r="E199" s="88" t="s">
        <v>26</v>
      </c>
      <c r="F199" s="87" t="s">
        <v>799</v>
      </c>
      <c r="G199" s="88" t="s">
        <v>800</v>
      </c>
      <c r="H199" s="88" t="s">
        <v>112</v>
      </c>
      <c r="I199" s="90">
        <v>1000.9246380000001</v>
      </c>
      <c r="J199" s="98">
        <v>3046</v>
      </c>
      <c r="K199" s="90"/>
      <c r="L199" s="90">
        <v>116.58674095500001</v>
      </c>
      <c r="M199" s="91">
        <v>1.2047564114477087E-5</v>
      </c>
      <c r="N199" s="91">
        <f t="shared" si="3"/>
        <v>1.9287391910808374E-3</v>
      </c>
      <c r="O199" s="91">
        <f>L199/'סכום נכסי הקרן'!$C$42</f>
        <v>6.911597466440787E-4</v>
      </c>
    </row>
    <row r="200" spans="2:15">
      <c r="B200" s="86" t="s">
        <v>801</v>
      </c>
      <c r="C200" s="87" t="s">
        <v>802</v>
      </c>
      <c r="D200" s="88" t="s">
        <v>767</v>
      </c>
      <c r="E200" s="88" t="s">
        <v>26</v>
      </c>
      <c r="F200" s="87" t="s">
        <v>803</v>
      </c>
      <c r="G200" s="88" t="s">
        <v>769</v>
      </c>
      <c r="H200" s="88" t="s">
        <v>112</v>
      </c>
      <c r="I200" s="90">
        <v>5680.5627650000006</v>
      </c>
      <c r="J200" s="98">
        <v>195</v>
      </c>
      <c r="K200" s="90"/>
      <c r="L200" s="90">
        <v>42.358820426000008</v>
      </c>
      <c r="M200" s="91">
        <v>3.4745782770714262E-5</v>
      </c>
      <c r="N200" s="91">
        <f t="shared" si="3"/>
        <v>7.0075821979718794E-4</v>
      </c>
      <c r="O200" s="91">
        <f>L200/'סכום נכסי הקרן'!$C$42</f>
        <v>2.511152756648063E-4</v>
      </c>
    </row>
    <row r="201" spans="2:15">
      <c r="B201" s="86" t="s">
        <v>804</v>
      </c>
      <c r="C201" s="87" t="s">
        <v>805</v>
      </c>
      <c r="D201" s="88" t="s">
        <v>767</v>
      </c>
      <c r="E201" s="88" t="s">
        <v>26</v>
      </c>
      <c r="F201" s="87" t="s">
        <v>806</v>
      </c>
      <c r="G201" s="88" t="s">
        <v>778</v>
      </c>
      <c r="H201" s="88" t="s">
        <v>112</v>
      </c>
      <c r="I201" s="90">
        <v>520.04841199999998</v>
      </c>
      <c r="J201" s="98">
        <v>2536</v>
      </c>
      <c r="K201" s="90"/>
      <c r="L201" s="90">
        <v>50.432547627000005</v>
      </c>
      <c r="M201" s="91">
        <v>5.010650417843562E-6</v>
      </c>
      <c r="N201" s="91">
        <f t="shared" si="3"/>
        <v>8.3432498685069524E-4</v>
      </c>
      <c r="O201" s="91">
        <f>L201/'סכום נכסי הקרן'!$C$42</f>
        <v>2.9897865361848305E-4</v>
      </c>
    </row>
    <row r="202" spans="2:15">
      <c r="B202" s="86" t="s">
        <v>807</v>
      </c>
      <c r="C202" s="87" t="s">
        <v>808</v>
      </c>
      <c r="D202" s="88" t="s">
        <v>767</v>
      </c>
      <c r="E202" s="88" t="s">
        <v>26</v>
      </c>
      <c r="F202" s="87" t="s">
        <v>809</v>
      </c>
      <c r="G202" s="88" t="s">
        <v>810</v>
      </c>
      <c r="H202" s="88" t="s">
        <v>112</v>
      </c>
      <c r="I202" s="90">
        <v>634.6549510000001</v>
      </c>
      <c r="J202" s="98">
        <v>1891</v>
      </c>
      <c r="K202" s="90"/>
      <c r="L202" s="90">
        <v>45.893067237000011</v>
      </c>
      <c r="M202" s="91">
        <v>1.2663776551945035E-5</v>
      </c>
      <c r="N202" s="91">
        <f t="shared" si="3"/>
        <v>7.5922662091631044E-4</v>
      </c>
      <c r="O202" s="91">
        <f>L202/'סכום נכסי הקרן'!$C$42</f>
        <v>2.72067307692284E-4</v>
      </c>
    </row>
    <row r="203" spans="2:15">
      <c r="B203" s="86" t="s">
        <v>811</v>
      </c>
      <c r="C203" s="87" t="s">
        <v>812</v>
      </c>
      <c r="D203" s="88" t="s">
        <v>767</v>
      </c>
      <c r="E203" s="88" t="s">
        <v>26</v>
      </c>
      <c r="F203" s="87" t="s">
        <v>813</v>
      </c>
      <c r="G203" s="88" t="s">
        <v>814</v>
      </c>
      <c r="H203" s="88" t="s">
        <v>112</v>
      </c>
      <c r="I203" s="90">
        <v>361.82273400000008</v>
      </c>
      <c r="J203" s="98">
        <v>4155</v>
      </c>
      <c r="K203" s="90"/>
      <c r="L203" s="90">
        <v>57.489001165000019</v>
      </c>
      <c r="M203" s="91">
        <v>3.8425520716458192E-6</v>
      </c>
      <c r="N203" s="91">
        <f t="shared" si="3"/>
        <v>9.5106260535943155E-4</v>
      </c>
      <c r="O203" s="91">
        <f>L203/'סכום נכסי הקרן'!$C$42</f>
        <v>3.4081134059111461E-4</v>
      </c>
    </row>
    <row r="204" spans="2:15">
      <c r="B204" s="86" t="s">
        <v>815</v>
      </c>
      <c r="C204" s="87" t="s">
        <v>816</v>
      </c>
      <c r="D204" s="88" t="s">
        <v>767</v>
      </c>
      <c r="E204" s="88" t="s">
        <v>26</v>
      </c>
      <c r="F204" s="87" t="s">
        <v>817</v>
      </c>
      <c r="G204" s="88" t="s">
        <v>778</v>
      </c>
      <c r="H204" s="88" t="s">
        <v>112</v>
      </c>
      <c r="I204" s="90">
        <v>133.61035699999999</v>
      </c>
      <c r="J204" s="98">
        <v>15922</v>
      </c>
      <c r="K204" s="90"/>
      <c r="L204" s="90">
        <v>81.349638520000013</v>
      </c>
      <c r="M204" s="91">
        <v>2.7988337686132107E-6</v>
      </c>
      <c r="N204" s="91">
        <f t="shared" si="3"/>
        <v>1.3457982846809679E-3</v>
      </c>
      <c r="O204" s="91">
        <f>L204/'סכום נכסי הקרן'!$C$42</f>
        <v>4.8226406440825438E-4</v>
      </c>
    </row>
    <row r="205" spans="2:15">
      <c r="B205" s="86" t="s">
        <v>818</v>
      </c>
      <c r="C205" s="87" t="s">
        <v>819</v>
      </c>
      <c r="D205" s="88" t="s">
        <v>767</v>
      </c>
      <c r="E205" s="88" t="s">
        <v>26</v>
      </c>
      <c r="F205" s="87" t="s">
        <v>325</v>
      </c>
      <c r="G205" s="88" t="s">
        <v>137</v>
      </c>
      <c r="H205" s="88" t="s">
        <v>112</v>
      </c>
      <c r="I205" s="90">
        <v>1566.4134900000001</v>
      </c>
      <c r="J205" s="98">
        <v>17000</v>
      </c>
      <c r="K205" s="90"/>
      <c r="L205" s="90">
        <v>1018.2940814430001</v>
      </c>
      <c r="M205" s="91">
        <v>2.4733974140492723E-5</v>
      </c>
      <c r="N205" s="91">
        <f t="shared" si="3"/>
        <v>1.684602971861824E-2</v>
      </c>
      <c r="O205" s="91">
        <f>L205/'סכום נכסי הקרן'!$C$42</f>
        <v>6.0367403151869734E-3</v>
      </c>
    </row>
    <row r="206" spans="2:15">
      <c r="B206" s="86" t="s">
        <v>820</v>
      </c>
      <c r="C206" s="87" t="s">
        <v>821</v>
      </c>
      <c r="D206" s="88" t="s">
        <v>767</v>
      </c>
      <c r="E206" s="88" t="s">
        <v>26</v>
      </c>
      <c r="F206" s="87" t="s">
        <v>319</v>
      </c>
      <c r="G206" s="88" t="s">
        <v>300</v>
      </c>
      <c r="H206" s="88" t="s">
        <v>112</v>
      </c>
      <c r="I206" s="90">
        <v>1403.8031490000003</v>
      </c>
      <c r="J206" s="98">
        <v>11244</v>
      </c>
      <c r="K206" s="90"/>
      <c r="L206" s="90">
        <v>603.59402609800009</v>
      </c>
      <c r="M206" s="91">
        <v>4.8734560200048023E-5</v>
      </c>
      <c r="N206" s="91">
        <f t="shared" si="3"/>
        <v>9.9854875786160747E-3</v>
      </c>
      <c r="O206" s="91">
        <f>L206/'סכום נכסי הקרן'!$C$42</f>
        <v>3.5782790627520477E-3</v>
      </c>
    </row>
    <row r="207" spans="2:15">
      <c r="B207" s="86" t="s">
        <v>824</v>
      </c>
      <c r="C207" s="87" t="s">
        <v>825</v>
      </c>
      <c r="D207" s="88" t="s">
        <v>767</v>
      </c>
      <c r="E207" s="88" t="s">
        <v>26</v>
      </c>
      <c r="F207" s="87" t="s">
        <v>510</v>
      </c>
      <c r="G207" s="88" t="s">
        <v>137</v>
      </c>
      <c r="H207" s="88" t="s">
        <v>112</v>
      </c>
      <c r="I207" s="90">
        <v>2761.1177640000005</v>
      </c>
      <c r="J207" s="98">
        <v>3063</v>
      </c>
      <c r="K207" s="90"/>
      <c r="L207" s="90">
        <v>323.40729391400004</v>
      </c>
      <c r="M207" s="91">
        <v>5.8697870265934881E-5</v>
      </c>
      <c r="N207" s="91">
        <f t="shared" si="3"/>
        <v>5.3502509577319111E-3</v>
      </c>
      <c r="O207" s="91">
        <f>L207/'סכום נכסי הקרן'!$C$42</f>
        <v>1.9172514944107038E-3</v>
      </c>
    </row>
    <row r="208" spans="2:15">
      <c r="B208" s="86" t="s">
        <v>826</v>
      </c>
      <c r="C208" s="87" t="s">
        <v>827</v>
      </c>
      <c r="D208" s="88" t="s">
        <v>790</v>
      </c>
      <c r="E208" s="88" t="s">
        <v>26</v>
      </c>
      <c r="F208" s="87" t="s">
        <v>828</v>
      </c>
      <c r="G208" s="88" t="s">
        <v>778</v>
      </c>
      <c r="H208" s="88" t="s">
        <v>112</v>
      </c>
      <c r="I208" s="90">
        <v>1000.0891420000002</v>
      </c>
      <c r="J208" s="98">
        <v>448</v>
      </c>
      <c r="K208" s="90"/>
      <c r="L208" s="90">
        <v>17.133047127000005</v>
      </c>
      <c r="M208" s="91">
        <v>8.6845506323656348E-6</v>
      </c>
      <c r="N208" s="91">
        <f t="shared" si="3"/>
        <v>2.8343857273816913E-4</v>
      </c>
      <c r="O208" s="91">
        <f>L208/'סכום נכסי הקרן'!$C$42</f>
        <v>1.0156963317217192E-4</v>
      </c>
    </row>
    <row r="209" spans="2:15">
      <c r="B209" s="86" t="s">
        <v>829</v>
      </c>
      <c r="C209" s="87" t="s">
        <v>830</v>
      </c>
      <c r="D209" s="88" t="s">
        <v>790</v>
      </c>
      <c r="E209" s="88" t="s">
        <v>26</v>
      </c>
      <c r="F209" s="87" t="s">
        <v>831</v>
      </c>
      <c r="G209" s="88" t="s">
        <v>778</v>
      </c>
      <c r="H209" s="88" t="s">
        <v>112</v>
      </c>
      <c r="I209" s="90">
        <v>2148.9318430000003</v>
      </c>
      <c r="J209" s="98">
        <v>648</v>
      </c>
      <c r="K209" s="90"/>
      <c r="L209" s="90">
        <v>53.249499568000005</v>
      </c>
      <c r="M209" s="91">
        <v>2.7561892011903784E-5</v>
      </c>
      <c r="N209" s="91">
        <f t="shared" si="3"/>
        <v>8.8092690370241528E-4</v>
      </c>
      <c r="O209" s="91">
        <f>L209/'סכום נכסי הקרן'!$C$42</f>
        <v>3.1567835526467272E-4</v>
      </c>
    </row>
    <row r="210" spans="2:15">
      <c r="B210" s="86" t="s">
        <v>832</v>
      </c>
      <c r="C210" s="87" t="s">
        <v>833</v>
      </c>
      <c r="D210" s="88" t="s">
        <v>767</v>
      </c>
      <c r="E210" s="88" t="s">
        <v>26</v>
      </c>
      <c r="F210" s="87" t="s">
        <v>834</v>
      </c>
      <c r="G210" s="88" t="s">
        <v>835</v>
      </c>
      <c r="H210" s="88" t="s">
        <v>112</v>
      </c>
      <c r="I210" s="90">
        <v>1666.4374350000005</v>
      </c>
      <c r="J210" s="98">
        <v>163</v>
      </c>
      <c r="K210" s="90"/>
      <c r="L210" s="90">
        <v>10.387104498000003</v>
      </c>
      <c r="M210" s="91">
        <v>5.9930957053298744E-5</v>
      </c>
      <c r="N210" s="91">
        <f t="shared" si="3"/>
        <v>1.7183785534306473E-4</v>
      </c>
      <c r="O210" s="91">
        <f>L210/'סכום נכסי הקרן'!$C$42</f>
        <v>6.157774421342004E-5</v>
      </c>
    </row>
    <row r="211" spans="2:15">
      <c r="B211" s="86" t="s">
        <v>836</v>
      </c>
      <c r="C211" s="87" t="s">
        <v>837</v>
      </c>
      <c r="D211" s="88" t="s">
        <v>767</v>
      </c>
      <c r="E211" s="88" t="s">
        <v>26</v>
      </c>
      <c r="F211" s="87" t="s">
        <v>838</v>
      </c>
      <c r="G211" s="88" t="s">
        <v>839</v>
      </c>
      <c r="H211" s="88" t="s">
        <v>112</v>
      </c>
      <c r="I211" s="90">
        <v>619.99788000000012</v>
      </c>
      <c r="J211" s="98">
        <v>12951</v>
      </c>
      <c r="K211" s="90"/>
      <c r="L211" s="90">
        <v>307.051618856</v>
      </c>
      <c r="M211" s="91">
        <v>1.0962196277168837E-5</v>
      </c>
      <c r="N211" s="91">
        <f t="shared" si="3"/>
        <v>5.0796727494164043E-3</v>
      </c>
      <c r="O211" s="91">
        <f>L211/'סכום נכסי הקרן'!$C$42</f>
        <v>1.8202903465418957E-3</v>
      </c>
    </row>
    <row r="212" spans="2:15">
      <c r="B212" s="86" t="s">
        <v>840</v>
      </c>
      <c r="C212" s="87" t="s">
        <v>841</v>
      </c>
      <c r="D212" s="88" t="s">
        <v>104</v>
      </c>
      <c r="E212" s="88" t="s">
        <v>26</v>
      </c>
      <c r="F212" s="87" t="s">
        <v>842</v>
      </c>
      <c r="G212" s="88" t="s">
        <v>778</v>
      </c>
      <c r="H212" s="88" t="s">
        <v>116</v>
      </c>
      <c r="I212" s="90">
        <v>18009.889100000004</v>
      </c>
      <c r="J212" s="98">
        <v>3.7</v>
      </c>
      <c r="K212" s="90"/>
      <c r="L212" s="90">
        <v>1.650854872</v>
      </c>
      <c r="M212" s="91">
        <v>3.2550892712374155E-5</v>
      </c>
      <c r="N212" s="91">
        <f t="shared" si="3"/>
        <v>2.7310725596507768E-5</v>
      </c>
      <c r="O212" s="91">
        <f>L212/'סכום נכסי הקרן'!$C$42</f>
        <v>9.7867426924479035E-6</v>
      </c>
    </row>
    <row r="213" spans="2:15">
      <c r="B213" s="86" t="s">
        <v>843</v>
      </c>
      <c r="C213" s="87" t="s">
        <v>844</v>
      </c>
      <c r="D213" s="88" t="s">
        <v>767</v>
      </c>
      <c r="E213" s="88" t="s">
        <v>26</v>
      </c>
      <c r="F213" s="87" t="s">
        <v>845</v>
      </c>
      <c r="G213" s="88" t="s">
        <v>769</v>
      </c>
      <c r="H213" s="88" t="s">
        <v>112</v>
      </c>
      <c r="I213" s="90">
        <v>1257.4152500000002</v>
      </c>
      <c r="J213" s="98">
        <v>1361</v>
      </c>
      <c r="K213" s="90"/>
      <c r="L213" s="90">
        <v>65.441723997000011</v>
      </c>
      <c r="M213" s="91">
        <v>1.8242106521961447E-5</v>
      </c>
      <c r="N213" s="91">
        <f t="shared" si="3"/>
        <v>1.082627550706023E-3</v>
      </c>
      <c r="O213" s="91">
        <f>L213/'סכום נכסי הקרן'!$C$42</f>
        <v>3.8795736982798353E-4</v>
      </c>
    </row>
    <row r="214" spans="2:15">
      <c r="B214" s="86" t="s">
        <v>846</v>
      </c>
      <c r="C214" s="87" t="s">
        <v>847</v>
      </c>
      <c r="D214" s="88" t="s">
        <v>790</v>
      </c>
      <c r="E214" s="88" t="s">
        <v>26</v>
      </c>
      <c r="F214" s="87" t="s">
        <v>303</v>
      </c>
      <c r="G214" s="88" t="s">
        <v>304</v>
      </c>
      <c r="H214" s="88" t="s">
        <v>112</v>
      </c>
      <c r="I214" s="90">
        <v>36592.303096000011</v>
      </c>
      <c r="J214" s="98">
        <v>1020</v>
      </c>
      <c r="K214" s="90"/>
      <c r="L214" s="90">
        <v>1427.2754637830001</v>
      </c>
      <c r="M214" s="91">
        <v>3.2659865357214468E-5</v>
      </c>
      <c r="N214" s="91">
        <f t="shared" si="3"/>
        <v>2.3611965656788442E-2</v>
      </c>
      <c r="O214" s="91">
        <f>L214/'סכום נכסי הקרן'!$C$42</f>
        <v>8.4612996285772044E-3</v>
      </c>
    </row>
    <row r="215" spans="2:15">
      <c r="B215" s="86" t="s">
        <v>848</v>
      </c>
      <c r="C215" s="87" t="s">
        <v>849</v>
      </c>
      <c r="D215" s="88" t="s">
        <v>767</v>
      </c>
      <c r="E215" s="88" t="s">
        <v>26</v>
      </c>
      <c r="F215" s="87" t="s">
        <v>299</v>
      </c>
      <c r="G215" s="88" t="s">
        <v>300</v>
      </c>
      <c r="H215" s="88" t="s">
        <v>112</v>
      </c>
      <c r="I215" s="90">
        <v>1751.9776370000002</v>
      </c>
      <c r="J215" s="98">
        <v>2456</v>
      </c>
      <c r="K215" s="90"/>
      <c r="L215" s="90">
        <v>164.54125464300003</v>
      </c>
      <c r="M215" s="91">
        <v>1.5859036754710127E-5</v>
      </c>
      <c r="N215" s="91">
        <f t="shared" si="3"/>
        <v>2.7220691116330202E-3</v>
      </c>
      <c r="O215" s="91">
        <f>L215/'סכום נכסי הקרן'!$C$42</f>
        <v>9.754479020513138E-4</v>
      </c>
    </row>
    <row r="216" spans="2:15">
      <c r="B216" s="86" t="s">
        <v>850</v>
      </c>
      <c r="C216" s="87" t="s">
        <v>851</v>
      </c>
      <c r="D216" s="88" t="s">
        <v>767</v>
      </c>
      <c r="E216" s="88" t="s">
        <v>26</v>
      </c>
      <c r="F216" s="87" t="s">
        <v>852</v>
      </c>
      <c r="G216" s="88" t="s">
        <v>835</v>
      </c>
      <c r="H216" s="88" t="s">
        <v>112</v>
      </c>
      <c r="I216" s="90">
        <v>877.88324200000022</v>
      </c>
      <c r="J216" s="98">
        <v>1401</v>
      </c>
      <c r="K216" s="90"/>
      <c r="L216" s="90">
        <v>47.031927517</v>
      </c>
      <c r="M216" s="91">
        <v>2.8496236422196283E-5</v>
      </c>
      <c r="N216" s="91">
        <f t="shared" si="3"/>
        <v>7.7806722352007573E-4</v>
      </c>
      <c r="O216" s="91">
        <f>L216/'סכום נכסי הקרן'!$C$42</f>
        <v>2.7881879912381493E-4</v>
      </c>
    </row>
    <row r="217" spans="2:15">
      <c r="B217" s="86" t="s">
        <v>855</v>
      </c>
      <c r="C217" s="87" t="s">
        <v>856</v>
      </c>
      <c r="D217" s="88" t="s">
        <v>767</v>
      </c>
      <c r="E217" s="88" t="s">
        <v>26</v>
      </c>
      <c r="F217" s="87" t="s">
        <v>857</v>
      </c>
      <c r="G217" s="88" t="s">
        <v>778</v>
      </c>
      <c r="H217" s="88" t="s">
        <v>112</v>
      </c>
      <c r="I217" s="90">
        <v>341.28604400000006</v>
      </c>
      <c r="J217" s="98">
        <v>9180</v>
      </c>
      <c r="K217" s="90"/>
      <c r="L217" s="90">
        <v>119.80614511400002</v>
      </c>
      <c r="M217" s="91">
        <v>5.9706009094858385E-6</v>
      </c>
      <c r="N217" s="91">
        <f t="shared" si="3"/>
        <v>1.9819990293997473E-3</v>
      </c>
      <c r="O217" s="91">
        <f>L217/'סכום נכסי הקרן'!$C$42</f>
        <v>7.1024530083877216E-4</v>
      </c>
    </row>
    <row r="218" spans="2:15">
      <c r="B218" s="86" t="s">
        <v>858</v>
      </c>
      <c r="C218" s="87" t="s">
        <v>859</v>
      </c>
      <c r="D218" s="88" t="s">
        <v>790</v>
      </c>
      <c r="E218" s="88" t="s">
        <v>26</v>
      </c>
      <c r="F218" s="87" t="s">
        <v>860</v>
      </c>
      <c r="G218" s="88" t="s">
        <v>861</v>
      </c>
      <c r="H218" s="88" t="s">
        <v>112</v>
      </c>
      <c r="I218" s="90">
        <v>1503.08097</v>
      </c>
      <c r="J218" s="98">
        <v>1045</v>
      </c>
      <c r="K218" s="90"/>
      <c r="L218" s="90">
        <v>60.064318026000009</v>
      </c>
      <c r="M218" s="91">
        <v>1.2502932436852883E-5</v>
      </c>
      <c r="N218" s="91">
        <f t="shared" si="3"/>
        <v>9.9366706036498964E-4</v>
      </c>
      <c r="O218" s="91">
        <f>L218/'סכום נכסי הקרן'!$C$42</f>
        <v>3.5607855995582781E-4</v>
      </c>
    </row>
    <row r="219" spans="2:15">
      <c r="B219" s="92"/>
      <c r="C219" s="87"/>
      <c r="D219" s="87"/>
      <c r="E219" s="87"/>
      <c r="F219" s="87"/>
      <c r="G219" s="87"/>
      <c r="H219" s="87"/>
      <c r="I219" s="90"/>
      <c r="J219" s="98"/>
      <c r="K219" s="87"/>
      <c r="L219" s="87"/>
      <c r="M219" s="87"/>
      <c r="N219" s="91"/>
      <c r="O219" s="87"/>
    </row>
    <row r="220" spans="2:15">
      <c r="B220" s="85" t="s">
        <v>49</v>
      </c>
      <c r="C220" s="80"/>
      <c r="D220" s="81"/>
      <c r="E220" s="81"/>
      <c r="F220" s="80"/>
      <c r="G220" s="81"/>
      <c r="H220" s="81"/>
      <c r="I220" s="83"/>
      <c r="J220" s="100"/>
      <c r="K220" s="83">
        <v>1.9857180070000002</v>
      </c>
      <c r="L220" s="83">
        <f>SUM(L221:L268)</f>
        <v>11648.485988911001</v>
      </c>
      <c r="M220" s="84"/>
      <c r="N220" s="84">
        <f t="shared" ref="N220" si="4">IFERROR(L220/$L$11,0)</f>
        <v>0.1927053733515067</v>
      </c>
      <c r="O220" s="84">
        <f>L220/'סכום נכסי הקרן'!$C$42</f>
        <v>6.9055576637057969E-2</v>
      </c>
    </row>
    <row r="221" spans="2:15">
      <c r="B221" s="86" t="s">
        <v>862</v>
      </c>
      <c r="C221" s="87" t="s">
        <v>863</v>
      </c>
      <c r="D221" s="88" t="s">
        <v>767</v>
      </c>
      <c r="E221" s="88" t="s">
        <v>26</v>
      </c>
      <c r="F221" s="87"/>
      <c r="G221" s="88" t="s">
        <v>778</v>
      </c>
      <c r="H221" s="88" t="s">
        <v>112</v>
      </c>
      <c r="I221" s="90">
        <v>101.74659000000001</v>
      </c>
      <c r="J221" s="98">
        <v>50990</v>
      </c>
      <c r="K221" s="90"/>
      <c r="L221" s="90">
        <v>198.39136178600003</v>
      </c>
      <c r="M221" s="91">
        <v>2.2347153525148256E-7</v>
      </c>
      <c r="N221" s="91">
        <f t="shared" ref="N221:N268" si="5">IFERROR(L221/$L$11,0)</f>
        <v>3.2820644227138001E-3</v>
      </c>
      <c r="O221" s="91">
        <f>L221/'סכום נכסי הקרן'!$C$42</f>
        <v>1.1761210771069669E-3</v>
      </c>
    </row>
    <row r="222" spans="2:15">
      <c r="B222" s="86" t="s">
        <v>864</v>
      </c>
      <c r="C222" s="87" t="s">
        <v>865</v>
      </c>
      <c r="D222" s="88" t="s">
        <v>790</v>
      </c>
      <c r="E222" s="88" t="s">
        <v>26</v>
      </c>
      <c r="F222" s="87"/>
      <c r="G222" s="88" t="s">
        <v>810</v>
      </c>
      <c r="H222" s="88" t="s">
        <v>112</v>
      </c>
      <c r="I222" s="90">
        <v>490.23357000000004</v>
      </c>
      <c r="J222" s="98">
        <v>11828</v>
      </c>
      <c r="K222" s="90"/>
      <c r="L222" s="90">
        <v>221.73397714600003</v>
      </c>
      <c r="M222" s="91">
        <v>6.5469450590002025E-6</v>
      </c>
      <c r="N222" s="91">
        <f t="shared" si="5"/>
        <v>3.6682302654019918E-3</v>
      </c>
      <c r="O222" s="91">
        <f>L222/'סכום נכסי הקרן'!$C$42</f>
        <v>1.3145028174839019E-3</v>
      </c>
    </row>
    <row r="223" spans="2:15">
      <c r="B223" s="86" t="s">
        <v>866</v>
      </c>
      <c r="C223" s="87" t="s">
        <v>867</v>
      </c>
      <c r="D223" s="88" t="s">
        <v>26</v>
      </c>
      <c r="E223" s="88" t="s">
        <v>26</v>
      </c>
      <c r="F223" s="87"/>
      <c r="G223" s="88" t="s">
        <v>810</v>
      </c>
      <c r="H223" s="88" t="s">
        <v>114</v>
      </c>
      <c r="I223" s="90">
        <v>433.80583600000006</v>
      </c>
      <c r="J223" s="98">
        <v>12698</v>
      </c>
      <c r="K223" s="90"/>
      <c r="L223" s="90">
        <v>223.26365602300001</v>
      </c>
      <c r="M223" s="91">
        <v>5.4884646367298729E-7</v>
      </c>
      <c r="N223" s="91">
        <f t="shared" si="5"/>
        <v>3.6935363300168111E-3</v>
      </c>
      <c r="O223" s="91">
        <f>L223/'סכום נכסי הקרן'!$C$42</f>
        <v>1.3235711940112309E-3</v>
      </c>
    </row>
    <row r="224" spans="2:15">
      <c r="B224" s="86" t="s">
        <v>868</v>
      </c>
      <c r="C224" s="87" t="s">
        <v>869</v>
      </c>
      <c r="D224" s="88" t="s">
        <v>767</v>
      </c>
      <c r="E224" s="88" t="s">
        <v>26</v>
      </c>
      <c r="F224" s="87"/>
      <c r="G224" s="88" t="s">
        <v>870</v>
      </c>
      <c r="H224" s="88" t="s">
        <v>112</v>
      </c>
      <c r="I224" s="90">
        <v>1094.351173</v>
      </c>
      <c r="J224" s="98">
        <v>13185</v>
      </c>
      <c r="K224" s="90"/>
      <c r="L224" s="90">
        <v>551.76573317000009</v>
      </c>
      <c r="M224" s="91">
        <v>1.8864871108429581E-7</v>
      </c>
      <c r="N224" s="91">
        <f t="shared" si="5"/>
        <v>9.1280722416899381E-3</v>
      </c>
      <c r="O224" s="91">
        <f>L224/'סכום נכסי הקרן'!$C$42</f>
        <v>3.271026029382344E-3</v>
      </c>
    </row>
    <row r="225" spans="2:15">
      <c r="B225" s="86" t="s">
        <v>871</v>
      </c>
      <c r="C225" s="87" t="s">
        <v>872</v>
      </c>
      <c r="D225" s="88" t="s">
        <v>767</v>
      </c>
      <c r="E225" s="88" t="s">
        <v>26</v>
      </c>
      <c r="F225" s="87"/>
      <c r="G225" s="88" t="s">
        <v>796</v>
      </c>
      <c r="H225" s="88" t="s">
        <v>112</v>
      </c>
      <c r="I225" s="90">
        <v>1822.1889300000005</v>
      </c>
      <c r="J225" s="98">
        <v>12712</v>
      </c>
      <c r="K225" s="90"/>
      <c r="L225" s="90">
        <v>885.77857553300032</v>
      </c>
      <c r="M225" s="91">
        <v>1.7660718561902359E-7</v>
      </c>
      <c r="N225" s="91">
        <f t="shared" si="5"/>
        <v>1.4653774856865372E-2</v>
      </c>
      <c r="O225" s="91">
        <f>L225/'סכום נכסי הקרן'!$C$42</f>
        <v>5.2511502666022988E-3</v>
      </c>
    </row>
    <row r="226" spans="2:15">
      <c r="B226" s="86" t="s">
        <v>873</v>
      </c>
      <c r="C226" s="87" t="s">
        <v>874</v>
      </c>
      <c r="D226" s="88" t="s">
        <v>767</v>
      </c>
      <c r="E226" s="88" t="s">
        <v>26</v>
      </c>
      <c r="F226" s="87"/>
      <c r="G226" s="88" t="s">
        <v>839</v>
      </c>
      <c r="H226" s="88" t="s">
        <v>112</v>
      </c>
      <c r="I226" s="90">
        <v>809.34787500000016</v>
      </c>
      <c r="J226" s="98">
        <v>13845</v>
      </c>
      <c r="K226" s="90"/>
      <c r="L226" s="90">
        <v>428.49531163500006</v>
      </c>
      <c r="M226" s="91">
        <v>9.6750164152352817E-7</v>
      </c>
      <c r="N226" s="91">
        <f t="shared" si="5"/>
        <v>7.0887623581811551E-3</v>
      </c>
      <c r="O226" s="91">
        <f>L226/'סכום נכסי הקרן'!$C$42</f>
        <v>2.5402435011210507E-3</v>
      </c>
    </row>
    <row r="227" spans="2:15">
      <c r="B227" s="86" t="s">
        <v>875</v>
      </c>
      <c r="C227" s="87" t="s">
        <v>876</v>
      </c>
      <c r="D227" s="88" t="s">
        <v>26</v>
      </c>
      <c r="E227" s="88" t="s">
        <v>26</v>
      </c>
      <c r="F227" s="87"/>
      <c r="G227" s="88" t="s">
        <v>877</v>
      </c>
      <c r="H227" s="88" t="s">
        <v>114</v>
      </c>
      <c r="I227" s="90">
        <v>44415.365600000005</v>
      </c>
      <c r="J227" s="98">
        <v>189.3</v>
      </c>
      <c r="K227" s="90"/>
      <c r="L227" s="90">
        <v>340.77770536700001</v>
      </c>
      <c r="M227" s="91">
        <v>2.8896958736358961E-5</v>
      </c>
      <c r="N227" s="91">
        <f t="shared" si="5"/>
        <v>5.6376163395940896E-3</v>
      </c>
      <c r="O227" s="91">
        <f>L227/'סכום נכסי הקרן'!$C$42</f>
        <v>2.0202282916057879E-3</v>
      </c>
    </row>
    <row r="228" spans="2:15">
      <c r="B228" s="86" t="s">
        <v>878</v>
      </c>
      <c r="C228" s="87" t="s">
        <v>879</v>
      </c>
      <c r="D228" s="88" t="s">
        <v>26</v>
      </c>
      <c r="E228" s="88" t="s">
        <v>26</v>
      </c>
      <c r="F228" s="87"/>
      <c r="G228" s="88" t="s">
        <v>839</v>
      </c>
      <c r="H228" s="88" t="s">
        <v>114</v>
      </c>
      <c r="I228" s="90">
        <v>172.66088000000002</v>
      </c>
      <c r="J228" s="98">
        <v>55910</v>
      </c>
      <c r="K228" s="90"/>
      <c r="L228" s="90">
        <v>391.26478449600006</v>
      </c>
      <c r="M228" s="91">
        <v>4.2829200509359788E-7</v>
      </c>
      <c r="N228" s="91">
        <f t="shared" si="5"/>
        <v>6.4728434620066376E-3</v>
      </c>
      <c r="O228" s="91">
        <f>L228/'סכום נכסי הקרן'!$C$42</f>
        <v>2.3195302236588317E-3</v>
      </c>
    </row>
    <row r="229" spans="2:15">
      <c r="B229" s="86" t="s">
        <v>880</v>
      </c>
      <c r="C229" s="87" t="s">
        <v>881</v>
      </c>
      <c r="D229" s="88" t="s">
        <v>790</v>
      </c>
      <c r="E229" s="88" t="s">
        <v>26</v>
      </c>
      <c r="F229" s="87"/>
      <c r="G229" s="88" t="s">
        <v>882</v>
      </c>
      <c r="H229" s="88" t="s">
        <v>112</v>
      </c>
      <c r="I229" s="90">
        <v>2266.1740500000001</v>
      </c>
      <c r="J229" s="98">
        <v>2738</v>
      </c>
      <c r="K229" s="90"/>
      <c r="L229" s="90">
        <v>237.27096115000001</v>
      </c>
      <c r="M229" s="91">
        <v>2.8518349241822625E-7</v>
      </c>
      <c r="N229" s="91">
        <f t="shared" si="5"/>
        <v>3.9252645534714851E-3</v>
      </c>
      <c r="O229" s="91">
        <f>L229/'סכום נכסי הקרן'!$C$42</f>
        <v>1.4066105292172848E-3</v>
      </c>
    </row>
    <row r="230" spans="2:15">
      <c r="B230" s="86" t="s">
        <v>883</v>
      </c>
      <c r="C230" s="87" t="s">
        <v>884</v>
      </c>
      <c r="D230" s="88" t="s">
        <v>790</v>
      </c>
      <c r="E230" s="88" t="s">
        <v>26</v>
      </c>
      <c r="F230" s="87"/>
      <c r="G230" s="88" t="s">
        <v>885</v>
      </c>
      <c r="H230" s="88" t="s">
        <v>112</v>
      </c>
      <c r="I230" s="90">
        <v>0.10791300000000001</v>
      </c>
      <c r="J230" s="98">
        <v>53147700</v>
      </c>
      <c r="K230" s="90"/>
      <c r="L230" s="90">
        <v>219.31903478200005</v>
      </c>
      <c r="M230" s="91">
        <v>1.8757039560592368E-7</v>
      </c>
      <c r="N230" s="91">
        <f t="shared" si="5"/>
        <v>3.6282789472375536E-3</v>
      </c>
      <c r="O230" s="91">
        <f>L230/'סכום נכסי הקרן'!$C$42</f>
        <v>1.3001863442830041E-3</v>
      </c>
    </row>
    <row r="231" spans="2:15">
      <c r="B231" s="86" t="s">
        <v>886</v>
      </c>
      <c r="C231" s="87" t="s">
        <v>887</v>
      </c>
      <c r="D231" s="88" t="s">
        <v>790</v>
      </c>
      <c r="E231" s="88" t="s">
        <v>26</v>
      </c>
      <c r="F231" s="87"/>
      <c r="G231" s="88" t="s">
        <v>885</v>
      </c>
      <c r="H231" s="88" t="s">
        <v>112</v>
      </c>
      <c r="I231" s="90">
        <v>55.498140000000006</v>
      </c>
      <c r="J231" s="98">
        <v>64649</v>
      </c>
      <c r="K231" s="90"/>
      <c r="L231" s="90">
        <v>137.20126742900004</v>
      </c>
      <c r="M231" s="91">
        <v>3.7171574864322727E-7</v>
      </c>
      <c r="N231" s="91">
        <f t="shared" si="5"/>
        <v>2.2697732125337901E-3</v>
      </c>
      <c r="O231" s="91">
        <f>L231/'סכום נכסי הקרן'!$C$42</f>
        <v>8.1336859113401009E-4</v>
      </c>
    </row>
    <row r="232" spans="2:15">
      <c r="B232" s="86" t="s">
        <v>888</v>
      </c>
      <c r="C232" s="87" t="s">
        <v>889</v>
      </c>
      <c r="D232" s="88" t="s">
        <v>790</v>
      </c>
      <c r="E232" s="88" t="s">
        <v>26</v>
      </c>
      <c r="F232" s="87"/>
      <c r="G232" s="88" t="s">
        <v>810</v>
      </c>
      <c r="H232" s="88" t="s">
        <v>112</v>
      </c>
      <c r="I232" s="90">
        <v>457.85965500000003</v>
      </c>
      <c r="J232" s="98">
        <v>19168</v>
      </c>
      <c r="K232" s="90"/>
      <c r="L232" s="90">
        <v>335.60394787600001</v>
      </c>
      <c r="M232" s="91">
        <v>7.5904667995374584E-7</v>
      </c>
      <c r="N232" s="91">
        <f t="shared" si="5"/>
        <v>5.552024884199592E-3</v>
      </c>
      <c r="O232" s="91">
        <f>L232/'סכום נכסי הקרן'!$C$42</f>
        <v>1.9895567685201767E-3</v>
      </c>
    </row>
    <row r="233" spans="2:15">
      <c r="B233" s="86" t="s">
        <v>890</v>
      </c>
      <c r="C233" s="87" t="s">
        <v>891</v>
      </c>
      <c r="D233" s="88" t="s">
        <v>767</v>
      </c>
      <c r="E233" s="88" t="s">
        <v>26</v>
      </c>
      <c r="F233" s="87"/>
      <c r="G233" s="88" t="s">
        <v>839</v>
      </c>
      <c r="H233" s="88" t="s">
        <v>112</v>
      </c>
      <c r="I233" s="90">
        <v>120.24597000000001</v>
      </c>
      <c r="J233" s="98">
        <v>83058</v>
      </c>
      <c r="K233" s="90"/>
      <c r="L233" s="90">
        <v>381.91778504400008</v>
      </c>
      <c r="M233" s="91">
        <v>2.9133905088039144E-7</v>
      </c>
      <c r="N233" s="91">
        <f t="shared" si="5"/>
        <v>6.3182124635379365E-3</v>
      </c>
      <c r="O233" s="91">
        <f>L233/'סכום נכסי הקרן'!$C$42</f>
        <v>2.264118521434304E-3</v>
      </c>
    </row>
    <row r="234" spans="2:15">
      <c r="B234" s="86" t="s">
        <v>892</v>
      </c>
      <c r="C234" s="87" t="s">
        <v>893</v>
      </c>
      <c r="D234" s="88" t="s">
        <v>767</v>
      </c>
      <c r="E234" s="88" t="s">
        <v>26</v>
      </c>
      <c r="F234" s="87"/>
      <c r="G234" s="88" t="s">
        <v>885</v>
      </c>
      <c r="H234" s="88" t="s">
        <v>112</v>
      </c>
      <c r="I234" s="90">
        <v>1354.1270000000002</v>
      </c>
      <c r="J234" s="98">
        <v>1066.6199999999999</v>
      </c>
      <c r="K234" s="90"/>
      <c r="L234" s="90">
        <v>55.231521094000009</v>
      </c>
      <c r="M234" s="91">
        <v>1.1789852100860823E-4</v>
      </c>
      <c r="N234" s="91">
        <f t="shared" si="5"/>
        <v>9.1371624632789934E-4</v>
      </c>
      <c r="O234" s="91">
        <f>L234/'סכום נכסי הקרן'!$C$42</f>
        <v>3.2742834917077242E-4</v>
      </c>
    </row>
    <row r="235" spans="2:15">
      <c r="B235" s="86" t="s">
        <v>894</v>
      </c>
      <c r="C235" s="87" t="s">
        <v>895</v>
      </c>
      <c r="D235" s="88" t="s">
        <v>106</v>
      </c>
      <c r="E235" s="88" t="s">
        <v>26</v>
      </c>
      <c r="F235" s="87"/>
      <c r="G235" s="88" t="s">
        <v>896</v>
      </c>
      <c r="H235" s="88" t="s">
        <v>897</v>
      </c>
      <c r="I235" s="90">
        <v>189.61864499999999</v>
      </c>
      <c r="J235" s="98">
        <v>11200</v>
      </c>
      <c r="K235" s="90"/>
      <c r="L235" s="90">
        <v>89.196610608000015</v>
      </c>
      <c r="M235" s="91">
        <v>3.632541091954023E-7</v>
      </c>
      <c r="N235" s="91">
        <f t="shared" si="5"/>
        <v>1.475613754891982E-3</v>
      </c>
      <c r="O235" s="91">
        <f>L235/'סכום נכסי הקרן'!$C$42</f>
        <v>5.2878317280634054E-4</v>
      </c>
    </row>
    <row r="236" spans="2:15">
      <c r="B236" s="86" t="s">
        <v>898</v>
      </c>
      <c r="C236" s="87" t="s">
        <v>899</v>
      </c>
      <c r="D236" s="88" t="s">
        <v>767</v>
      </c>
      <c r="E236" s="88" t="s">
        <v>26</v>
      </c>
      <c r="F236" s="87"/>
      <c r="G236" s="88" t="s">
        <v>900</v>
      </c>
      <c r="H236" s="88" t="s">
        <v>112</v>
      </c>
      <c r="I236" s="90">
        <v>104.82982000000001</v>
      </c>
      <c r="J236" s="98">
        <v>56496</v>
      </c>
      <c r="K236" s="90"/>
      <c r="L236" s="90">
        <v>226.47508113000006</v>
      </c>
      <c r="M236" s="91">
        <v>2.3674678687332457E-7</v>
      </c>
      <c r="N236" s="91">
        <f t="shared" si="5"/>
        <v>3.7466641678168462E-3</v>
      </c>
      <c r="O236" s="91">
        <f>L236/'סכום נכסי הקרן'!$C$42</f>
        <v>1.3426094460898038E-3</v>
      </c>
    </row>
    <row r="237" spans="2:15">
      <c r="B237" s="86" t="s">
        <v>901</v>
      </c>
      <c r="C237" s="87" t="s">
        <v>902</v>
      </c>
      <c r="D237" s="88" t="s">
        <v>767</v>
      </c>
      <c r="E237" s="88" t="s">
        <v>26</v>
      </c>
      <c r="F237" s="87"/>
      <c r="G237" s="88" t="s">
        <v>778</v>
      </c>
      <c r="H237" s="88" t="s">
        <v>112</v>
      </c>
      <c r="I237" s="90">
        <v>93.028525000000002</v>
      </c>
      <c r="J237" s="98">
        <v>16738</v>
      </c>
      <c r="K237" s="90"/>
      <c r="L237" s="90">
        <v>59.543941834000002</v>
      </c>
      <c r="M237" s="91">
        <v>4.1152801087721656E-7</v>
      </c>
      <c r="N237" s="91">
        <f t="shared" si="5"/>
        <v>9.8505827734734607E-4</v>
      </c>
      <c r="O237" s="91">
        <f>L237/'סכום נכסי הקרן'!$C$42</f>
        <v>3.5299362015841845E-4</v>
      </c>
    </row>
    <row r="238" spans="2:15">
      <c r="B238" s="86" t="s">
        <v>903</v>
      </c>
      <c r="C238" s="87" t="s">
        <v>904</v>
      </c>
      <c r="D238" s="88" t="s">
        <v>790</v>
      </c>
      <c r="E238" s="88" t="s">
        <v>26</v>
      </c>
      <c r="F238" s="87"/>
      <c r="G238" s="88" t="s">
        <v>896</v>
      </c>
      <c r="H238" s="88" t="s">
        <v>112</v>
      </c>
      <c r="I238" s="90">
        <v>238.95032500000002</v>
      </c>
      <c r="J238" s="98">
        <v>10747</v>
      </c>
      <c r="K238" s="90"/>
      <c r="L238" s="90">
        <v>98.200287220000007</v>
      </c>
      <c r="M238" s="91">
        <v>7.0633388106182482E-7</v>
      </c>
      <c r="N238" s="91">
        <f t="shared" si="5"/>
        <v>1.6245650318822628E-3</v>
      </c>
      <c r="O238" s="91">
        <f>L238/'סכום נכסי הקרן'!$C$42</f>
        <v>5.8215955844883032E-4</v>
      </c>
    </row>
    <row r="239" spans="2:15">
      <c r="B239" s="86" t="s">
        <v>905</v>
      </c>
      <c r="C239" s="87" t="s">
        <v>906</v>
      </c>
      <c r="D239" s="88" t="s">
        <v>767</v>
      </c>
      <c r="E239" s="88" t="s">
        <v>26</v>
      </c>
      <c r="F239" s="87"/>
      <c r="G239" s="88" t="s">
        <v>778</v>
      </c>
      <c r="H239" s="88" t="s">
        <v>112</v>
      </c>
      <c r="I239" s="90">
        <v>286.74039000000005</v>
      </c>
      <c r="J239" s="98">
        <v>9109</v>
      </c>
      <c r="K239" s="90"/>
      <c r="L239" s="90">
        <v>99.879752446000012</v>
      </c>
      <c r="M239" s="91">
        <v>9.5878395543940444E-7</v>
      </c>
      <c r="N239" s="91">
        <f t="shared" si="5"/>
        <v>1.6523490695430627E-3</v>
      </c>
      <c r="O239" s="91">
        <f>L239/'סכום נכסי הקרן'!$C$42</f>
        <v>5.9211591155203388E-4</v>
      </c>
    </row>
    <row r="240" spans="2:15">
      <c r="B240" s="86" t="s">
        <v>907</v>
      </c>
      <c r="C240" s="87" t="s">
        <v>908</v>
      </c>
      <c r="D240" s="88" t="s">
        <v>790</v>
      </c>
      <c r="E240" s="88" t="s">
        <v>26</v>
      </c>
      <c r="F240" s="87"/>
      <c r="G240" s="88" t="s">
        <v>778</v>
      </c>
      <c r="H240" s="88" t="s">
        <v>112</v>
      </c>
      <c r="I240" s="90">
        <v>516.44102499999997</v>
      </c>
      <c r="J240" s="98">
        <v>4673</v>
      </c>
      <c r="K240" s="90"/>
      <c r="L240" s="90">
        <v>92.285697512000013</v>
      </c>
      <c r="M240" s="91">
        <v>1.7608542294564714E-6</v>
      </c>
      <c r="N240" s="91">
        <f t="shared" si="5"/>
        <v>1.5267177048574334E-3</v>
      </c>
      <c r="O240" s="91">
        <f>L240/'סכום נכסי הקרן'!$C$42</f>
        <v>5.470961688163608E-4</v>
      </c>
    </row>
    <row r="241" spans="2:15">
      <c r="B241" s="86" t="s">
        <v>909</v>
      </c>
      <c r="C241" s="87" t="s">
        <v>910</v>
      </c>
      <c r="D241" s="88" t="s">
        <v>26</v>
      </c>
      <c r="E241" s="88" t="s">
        <v>26</v>
      </c>
      <c r="F241" s="87"/>
      <c r="G241" s="88" t="s">
        <v>810</v>
      </c>
      <c r="H241" s="88" t="s">
        <v>114</v>
      </c>
      <c r="I241" s="90">
        <v>470.19257500000009</v>
      </c>
      <c r="J241" s="98">
        <v>9004</v>
      </c>
      <c r="K241" s="90"/>
      <c r="L241" s="90">
        <v>171.59260681700002</v>
      </c>
      <c r="M241" s="91">
        <v>4.7978834183673481E-6</v>
      </c>
      <c r="N241" s="91">
        <f t="shared" si="5"/>
        <v>2.8387223363196615E-3</v>
      </c>
      <c r="O241" s="91">
        <f>L241/'סכום נכסי הקרן'!$C$42</f>
        <v>1.0172503466703046E-3</v>
      </c>
    </row>
    <row r="242" spans="2:15">
      <c r="B242" s="86" t="s">
        <v>784</v>
      </c>
      <c r="C242" s="87" t="s">
        <v>785</v>
      </c>
      <c r="D242" s="88" t="s">
        <v>102</v>
      </c>
      <c r="E242" s="88" t="s">
        <v>26</v>
      </c>
      <c r="F242" s="87"/>
      <c r="G242" s="88" t="s">
        <v>108</v>
      </c>
      <c r="H242" s="88" t="s">
        <v>115</v>
      </c>
      <c r="I242" s="90">
        <v>5373.5726950000007</v>
      </c>
      <c r="J242" s="98">
        <v>1143</v>
      </c>
      <c r="K242" s="90"/>
      <c r="L242" s="90">
        <v>287.31631818100004</v>
      </c>
      <c r="M242" s="91">
        <v>3.0010076653751779E-5</v>
      </c>
      <c r="N242" s="91">
        <f t="shared" si="5"/>
        <v>4.7531840977237689E-3</v>
      </c>
      <c r="O242" s="91">
        <f>L242/'סכום נכסי הקרן'!$C$42</f>
        <v>1.7032938055738063E-3</v>
      </c>
    </row>
    <row r="243" spans="2:15">
      <c r="B243" s="86" t="s">
        <v>911</v>
      </c>
      <c r="C243" s="87" t="s">
        <v>912</v>
      </c>
      <c r="D243" s="88" t="s">
        <v>767</v>
      </c>
      <c r="E243" s="88" t="s">
        <v>26</v>
      </c>
      <c r="F243" s="87"/>
      <c r="G243" s="88" t="s">
        <v>778</v>
      </c>
      <c r="H243" s="88" t="s">
        <v>112</v>
      </c>
      <c r="I243" s="90">
        <v>291.47583700000007</v>
      </c>
      <c r="J243" s="98">
        <v>5868</v>
      </c>
      <c r="K243" s="90"/>
      <c r="L243" s="90">
        <v>65.404939232000018</v>
      </c>
      <c r="M243" s="91">
        <v>3.7114749512921493E-7</v>
      </c>
      <c r="N243" s="91">
        <f t="shared" si="5"/>
        <v>1.0820190062239571E-3</v>
      </c>
      <c r="O243" s="91">
        <f>L243/'סכום נכסי הקרן'!$C$42</f>
        <v>3.8773929915674339E-4</v>
      </c>
    </row>
    <row r="244" spans="2:15">
      <c r="B244" s="86" t="s">
        <v>913</v>
      </c>
      <c r="C244" s="87" t="s">
        <v>914</v>
      </c>
      <c r="D244" s="88" t="s">
        <v>790</v>
      </c>
      <c r="E244" s="88" t="s">
        <v>26</v>
      </c>
      <c r="F244" s="87"/>
      <c r="G244" s="88" t="s">
        <v>885</v>
      </c>
      <c r="H244" s="88" t="s">
        <v>112</v>
      </c>
      <c r="I244" s="90">
        <v>225.07579000000004</v>
      </c>
      <c r="J244" s="98">
        <v>32357</v>
      </c>
      <c r="K244" s="90"/>
      <c r="L244" s="90">
        <v>278.49340536800003</v>
      </c>
      <c r="M244" s="91">
        <v>6.8272833623081237E-7</v>
      </c>
      <c r="N244" s="91">
        <f t="shared" si="5"/>
        <v>4.6072232656211663E-3</v>
      </c>
      <c r="O244" s="91">
        <f>L244/'סכום נכסי הקרן'!$C$42</f>
        <v>1.6509890397441345E-3</v>
      </c>
    </row>
    <row r="245" spans="2:15">
      <c r="B245" s="86" t="s">
        <v>915</v>
      </c>
      <c r="C245" s="87" t="s">
        <v>916</v>
      </c>
      <c r="D245" s="88" t="s">
        <v>790</v>
      </c>
      <c r="E245" s="88" t="s">
        <v>26</v>
      </c>
      <c r="F245" s="87"/>
      <c r="G245" s="88" t="s">
        <v>882</v>
      </c>
      <c r="H245" s="88" t="s">
        <v>112</v>
      </c>
      <c r="I245" s="90">
        <v>460.94288500000005</v>
      </c>
      <c r="J245" s="98">
        <v>14502</v>
      </c>
      <c r="K245" s="90"/>
      <c r="L245" s="90">
        <v>255.61886378700004</v>
      </c>
      <c r="M245" s="91">
        <v>1.5861299366627362E-7</v>
      </c>
      <c r="N245" s="91">
        <f t="shared" si="5"/>
        <v>4.228800947063416E-3</v>
      </c>
      <c r="O245" s="91">
        <f>L245/'סכום נכסי הקרן'!$C$42</f>
        <v>1.5153821754110305E-3</v>
      </c>
    </row>
    <row r="246" spans="2:15">
      <c r="B246" s="86" t="s">
        <v>917</v>
      </c>
      <c r="C246" s="87" t="s">
        <v>918</v>
      </c>
      <c r="D246" s="88" t="s">
        <v>790</v>
      </c>
      <c r="E246" s="88" t="s">
        <v>26</v>
      </c>
      <c r="F246" s="87"/>
      <c r="G246" s="88" t="s">
        <v>896</v>
      </c>
      <c r="H246" s="88" t="s">
        <v>112</v>
      </c>
      <c r="I246" s="90">
        <v>231.24225000000007</v>
      </c>
      <c r="J246" s="98">
        <v>11223</v>
      </c>
      <c r="K246" s="90"/>
      <c r="L246" s="90">
        <v>99.241662952000013</v>
      </c>
      <c r="M246" s="91">
        <v>9.2440563762345215E-7</v>
      </c>
      <c r="N246" s="91">
        <f t="shared" si="5"/>
        <v>1.6417929102026986E-3</v>
      </c>
      <c r="O246" s="91">
        <f>L246/'סכום נכסי הקרן'!$C$42</f>
        <v>5.8833313342995298E-4</v>
      </c>
    </row>
    <row r="247" spans="2:15">
      <c r="B247" s="86" t="s">
        <v>919</v>
      </c>
      <c r="C247" s="87" t="s">
        <v>920</v>
      </c>
      <c r="D247" s="88" t="s">
        <v>26</v>
      </c>
      <c r="E247" s="88" t="s">
        <v>26</v>
      </c>
      <c r="F247" s="87"/>
      <c r="G247" s="88" t="s">
        <v>896</v>
      </c>
      <c r="H247" s="88" t="s">
        <v>114</v>
      </c>
      <c r="I247" s="90">
        <v>63.206215000000014</v>
      </c>
      <c r="J247" s="98">
        <v>71640</v>
      </c>
      <c r="K247" s="90"/>
      <c r="L247" s="90">
        <v>183.52814721600004</v>
      </c>
      <c r="M247" s="91">
        <v>1.2589665657733401E-7</v>
      </c>
      <c r="N247" s="91">
        <f t="shared" si="5"/>
        <v>3.0361765609228297E-3</v>
      </c>
      <c r="O247" s="91">
        <f>L247/'סכום נכסי הקרן'!$C$42</f>
        <v>1.0880076644464065E-3</v>
      </c>
    </row>
    <row r="248" spans="2:15">
      <c r="B248" s="86" t="s">
        <v>921</v>
      </c>
      <c r="C248" s="87" t="s">
        <v>922</v>
      </c>
      <c r="D248" s="88" t="s">
        <v>790</v>
      </c>
      <c r="E248" s="88" t="s">
        <v>26</v>
      </c>
      <c r="F248" s="87"/>
      <c r="G248" s="88" t="s">
        <v>778</v>
      </c>
      <c r="H248" s="88" t="s">
        <v>112</v>
      </c>
      <c r="I248" s="90">
        <v>146.45342500000004</v>
      </c>
      <c r="J248" s="98">
        <v>39591</v>
      </c>
      <c r="K248" s="90"/>
      <c r="L248" s="90">
        <v>221.72460388000005</v>
      </c>
      <c r="M248" s="91">
        <v>1.566601638155899E-7</v>
      </c>
      <c r="N248" s="91">
        <f t="shared" si="5"/>
        <v>3.6680751998659413E-3</v>
      </c>
      <c r="O248" s="91">
        <f>L248/'סכום נכסי הקרן'!$C$42</f>
        <v>1.3144472500660231E-3</v>
      </c>
    </row>
    <row r="249" spans="2:15">
      <c r="B249" s="86" t="s">
        <v>923</v>
      </c>
      <c r="C249" s="87" t="s">
        <v>924</v>
      </c>
      <c r="D249" s="88" t="s">
        <v>767</v>
      </c>
      <c r="E249" s="88" t="s">
        <v>26</v>
      </c>
      <c r="F249" s="87"/>
      <c r="G249" s="88" t="s">
        <v>870</v>
      </c>
      <c r="H249" s="88" t="s">
        <v>112</v>
      </c>
      <c r="I249" s="90">
        <v>436.27704500000004</v>
      </c>
      <c r="J249" s="98">
        <v>30021</v>
      </c>
      <c r="K249" s="90"/>
      <c r="L249" s="90">
        <v>500.84737394200005</v>
      </c>
      <c r="M249" s="91">
        <v>1.9629284256296478E-7</v>
      </c>
      <c r="N249" s="91">
        <f t="shared" si="5"/>
        <v>8.285710287113281E-3</v>
      </c>
      <c r="O249" s="91">
        <f>L249/'סכום נכסי הקרן'!$C$42</f>
        <v>2.9691673448073944E-3</v>
      </c>
    </row>
    <row r="250" spans="2:15">
      <c r="B250" s="86" t="s">
        <v>925</v>
      </c>
      <c r="C250" s="87" t="s">
        <v>926</v>
      </c>
      <c r="D250" s="88" t="s">
        <v>767</v>
      </c>
      <c r="E250" s="88" t="s">
        <v>26</v>
      </c>
      <c r="F250" s="87"/>
      <c r="G250" s="88" t="s">
        <v>778</v>
      </c>
      <c r="H250" s="88" t="s">
        <v>112</v>
      </c>
      <c r="I250" s="90">
        <v>342.23853000000008</v>
      </c>
      <c r="J250" s="98">
        <v>31575</v>
      </c>
      <c r="K250" s="90"/>
      <c r="L250" s="90">
        <v>413.22838380100001</v>
      </c>
      <c r="M250" s="91">
        <v>4.606317815822462E-8</v>
      </c>
      <c r="N250" s="91">
        <f t="shared" si="5"/>
        <v>6.83619571295514E-3</v>
      </c>
      <c r="O250" s="91">
        <f>L250/'סכום נכסי הקרן'!$C$42</f>
        <v>2.4497367600684493E-3</v>
      </c>
    </row>
    <row r="251" spans="2:15">
      <c r="B251" s="86" t="s">
        <v>927</v>
      </c>
      <c r="C251" s="87" t="s">
        <v>928</v>
      </c>
      <c r="D251" s="88" t="s">
        <v>790</v>
      </c>
      <c r="E251" s="88" t="s">
        <v>26</v>
      </c>
      <c r="F251" s="87"/>
      <c r="G251" s="88" t="s">
        <v>885</v>
      </c>
      <c r="H251" s="88" t="s">
        <v>112</v>
      </c>
      <c r="I251" s="90">
        <v>703.23851500000001</v>
      </c>
      <c r="J251" s="98">
        <v>8167</v>
      </c>
      <c r="K251" s="90"/>
      <c r="L251" s="90">
        <v>219.62566377900006</v>
      </c>
      <c r="M251" s="91">
        <v>4.2441321598652883E-7</v>
      </c>
      <c r="N251" s="91">
        <f t="shared" si="5"/>
        <v>3.6333516283914421E-3</v>
      </c>
      <c r="O251" s="91">
        <f>L251/'סכום נכסי הקרן'!$C$42</f>
        <v>1.3020041292055799E-3</v>
      </c>
    </row>
    <row r="252" spans="2:15">
      <c r="B252" s="86" t="s">
        <v>929</v>
      </c>
      <c r="C252" s="87" t="s">
        <v>930</v>
      </c>
      <c r="D252" s="88" t="s">
        <v>767</v>
      </c>
      <c r="E252" s="88" t="s">
        <v>26</v>
      </c>
      <c r="F252" s="87"/>
      <c r="G252" s="88" t="s">
        <v>769</v>
      </c>
      <c r="H252" s="88" t="s">
        <v>112</v>
      </c>
      <c r="I252" s="90">
        <v>169.57765000000003</v>
      </c>
      <c r="J252" s="98">
        <v>7588</v>
      </c>
      <c r="K252" s="90"/>
      <c r="L252" s="90">
        <v>49.205519162000009</v>
      </c>
      <c r="M252" s="91">
        <v>8.1218790135051471E-7</v>
      </c>
      <c r="N252" s="91">
        <f t="shared" si="5"/>
        <v>8.1402578413148794E-4</v>
      </c>
      <c r="O252" s="91">
        <f>L252/'סכום נכסי הקרן'!$C$42</f>
        <v>2.9170447581706554E-4</v>
      </c>
    </row>
    <row r="253" spans="2:15">
      <c r="B253" s="86" t="s">
        <v>931</v>
      </c>
      <c r="C253" s="87" t="s">
        <v>932</v>
      </c>
      <c r="D253" s="88" t="s">
        <v>767</v>
      </c>
      <c r="E253" s="88" t="s">
        <v>26</v>
      </c>
      <c r="F253" s="87"/>
      <c r="G253" s="88" t="s">
        <v>870</v>
      </c>
      <c r="H253" s="88" t="s">
        <v>112</v>
      </c>
      <c r="I253" s="90">
        <v>89.413669999999996</v>
      </c>
      <c r="J253" s="98">
        <v>37760</v>
      </c>
      <c r="K253" s="90"/>
      <c r="L253" s="90">
        <v>129.10818925300001</v>
      </c>
      <c r="M253" s="91">
        <v>2.017698872850362E-7</v>
      </c>
      <c r="N253" s="91">
        <f t="shared" si="5"/>
        <v>2.1358863148757006E-3</v>
      </c>
      <c r="O253" s="91">
        <f>L253/'סכום נכסי הקרן'!$C$42</f>
        <v>7.653904950325511E-4</v>
      </c>
    </row>
    <row r="254" spans="2:15">
      <c r="B254" s="86" t="s">
        <v>933</v>
      </c>
      <c r="C254" s="87" t="s">
        <v>934</v>
      </c>
      <c r="D254" s="88" t="s">
        <v>767</v>
      </c>
      <c r="E254" s="88" t="s">
        <v>26</v>
      </c>
      <c r="F254" s="87"/>
      <c r="G254" s="88" t="s">
        <v>839</v>
      </c>
      <c r="H254" s="88" t="s">
        <v>112</v>
      </c>
      <c r="I254" s="90">
        <v>411.61120500000004</v>
      </c>
      <c r="J254" s="98">
        <v>43499</v>
      </c>
      <c r="K254" s="90"/>
      <c r="L254" s="90">
        <v>684.67480283300006</v>
      </c>
      <c r="M254" s="91">
        <v>1.666442125506073E-7</v>
      </c>
      <c r="N254" s="91">
        <f t="shared" si="5"/>
        <v>1.1326837979622913E-2</v>
      </c>
      <c r="O254" s="91">
        <f>L254/'סכום נכסי הקרן'!$C$42</f>
        <v>4.0589492371374677E-3</v>
      </c>
    </row>
    <row r="255" spans="2:15">
      <c r="B255" s="86" t="s">
        <v>822</v>
      </c>
      <c r="C255" s="87" t="s">
        <v>823</v>
      </c>
      <c r="D255" s="88" t="s">
        <v>790</v>
      </c>
      <c r="E255" s="88" t="s">
        <v>26</v>
      </c>
      <c r="F255" s="87"/>
      <c r="G255" s="88" t="s">
        <v>235</v>
      </c>
      <c r="H255" s="88" t="s">
        <v>112</v>
      </c>
      <c r="I255" s="90">
        <v>1433.3786370000003</v>
      </c>
      <c r="J255" s="98">
        <v>6992</v>
      </c>
      <c r="K255" s="90"/>
      <c r="L255" s="90">
        <v>383.24829431200004</v>
      </c>
      <c r="M255" s="91">
        <v>2.3786436978593584E-5</v>
      </c>
      <c r="N255" s="91">
        <f t="shared" si="5"/>
        <v>6.3402235888877587E-3</v>
      </c>
      <c r="O255" s="91">
        <f>L255/'סכום נכסי הקרן'!$C$42</f>
        <v>2.2720061632111109E-3</v>
      </c>
    </row>
    <row r="256" spans="2:15">
      <c r="B256" s="86" t="s">
        <v>935</v>
      </c>
      <c r="C256" s="87" t="s">
        <v>936</v>
      </c>
      <c r="D256" s="88" t="s">
        <v>767</v>
      </c>
      <c r="E256" s="88" t="s">
        <v>26</v>
      </c>
      <c r="F256" s="87"/>
      <c r="G256" s="88" t="s">
        <v>778</v>
      </c>
      <c r="H256" s="88" t="s">
        <v>112</v>
      </c>
      <c r="I256" s="90">
        <v>400.14452900000003</v>
      </c>
      <c r="J256" s="98">
        <v>23444</v>
      </c>
      <c r="K256" s="90"/>
      <c r="L256" s="90">
        <v>358.72899359199999</v>
      </c>
      <c r="M256" s="91">
        <v>1.2966672903975989E-6</v>
      </c>
      <c r="N256" s="91">
        <f t="shared" si="5"/>
        <v>5.9345913887835109E-3</v>
      </c>
      <c r="O256" s="91">
        <f>L256/'סכום נכסי הקרן'!$C$42</f>
        <v>2.1266486934447479E-3</v>
      </c>
    </row>
    <row r="257" spans="2:15">
      <c r="B257" s="86" t="s">
        <v>937</v>
      </c>
      <c r="C257" s="87" t="s">
        <v>938</v>
      </c>
      <c r="D257" s="88" t="s">
        <v>767</v>
      </c>
      <c r="E257" s="88" t="s">
        <v>26</v>
      </c>
      <c r="F257" s="87"/>
      <c r="G257" s="88" t="s">
        <v>885</v>
      </c>
      <c r="H257" s="88" t="s">
        <v>112</v>
      </c>
      <c r="I257" s="90">
        <v>3574.8952800000006</v>
      </c>
      <c r="J257" s="98">
        <v>612</v>
      </c>
      <c r="K257" s="90"/>
      <c r="L257" s="90">
        <v>83.662845250000018</v>
      </c>
      <c r="M257" s="91">
        <v>9.9531737207334511E-6</v>
      </c>
      <c r="N257" s="91">
        <f t="shared" si="5"/>
        <v>1.3840665512151961E-3</v>
      </c>
      <c r="O257" s="91">
        <f>L257/'סכום נכסי הקרן'!$C$42</f>
        <v>4.9597741949774338E-4</v>
      </c>
    </row>
    <row r="258" spans="2:15">
      <c r="B258" s="86" t="s">
        <v>939</v>
      </c>
      <c r="C258" s="87" t="s">
        <v>940</v>
      </c>
      <c r="D258" s="88" t="s">
        <v>790</v>
      </c>
      <c r="E258" s="88" t="s">
        <v>26</v>
      </c>
      <c r="F258" s="87"/>
      <c r="G258" s="88" t="s">
        <v>835</v>
      </c>
      <c r="H258" s="88" t="s">
        <v>112</v>
      </c>
      <c r="I258" s="90">
        <v>2754.8660049999999</v>
      </c>
      <c r="J258" s="98">
        <v>3317</v>
      </c>
      <c r="K258" s="90"/>
      <c r="L258" s="90">
        <v>349.43293419499997</v>
      </c>
      <c r="M258" s="91">
        <v>4.8793583638786136E-7</v>
      </c>
      <c r="N258" s="91">
        <f t="shared" si="5"/>
        <v>5.7808031111908666E-3</v>
      </c>
      <c r="O258" s="91">
        <f>L258/'סכום נכסי הקרן'!$C$42</f>
        <v>2.0715389785235737E-3</v>
      </c>
    </row>
    <row r="259" spans="2:15">
      <c r="B259" s="86" t="s">
        <v>941</v>
      </c>
      <c r="C259" s="87" t="s">
        <v>942</v>
      </c>
      <c r="D259" s="88" t="s">
        <v>790</v>
      </c>
      <c r="E259" s="88" t="s">
        <v>26</v>
      </c>
      <c r="F259" s="87"/>
      <c r="G259" s="88" t="s">
        <v>769</v>
      </c>
      <c r="H259" s="88" t="s">
        <v>112</v>
      </c>
      <c r="I259" s="90">
        <v>716.85097500000006</v>
      </c>
      <c r="J259" s="98">
        <v>3562</v>
      </c>
      <c r="K259" s="90"/>
      <c r="L259" s="90">
        <v>97.642902134000039</v>
      </c>
      <c r="M259" s="91">
        <v>2.2979231166074171E-6</v>
      </c>
      <c r="N259" s="91">
        <f t="shared" si="5"/>
        <v>1.6153439965305065E-3</v>
      </c>
      <c r="O259" s="91">
        <f>L259/'סכום נכסי הקרן'!$C$42</f>
        <v>5.7885521927897895E-4</v>
      </c>
    </row>
    <row r="260" spans="2:15">
      <c r="B260" s="86" t="s">
        <v>943</v>
      </c>
      <c r="C260" s="87" t="s">
        <v>944</v>
      </c>
      <c r="D260" s="88" t="s">
        <v>26</v>
      </c>
      <c r="E260" s="88" t="s">
        <v>26</v>
      </c>
      <c r="F260" s="87"/>
      <c r="G260" s="88" t="s">
        <v>769</v>
      </c>
      <c r="H260" s="88" t="s">
        <v>112</v>
      </c>
      <c r="I260" s="90">
        <v>56.423109000000004</v>
      </c>
      <c r="J260" s="98">
        <v>126000</v>
      </c>
      <c r="K260" s="90"/>
      <c r="L260" s="90">
        <v>271.86008070800005</v>
      </c>
      <c r="M260" s="91">
        <v>2.3628628232028319E-7</v>
      </c>
      <c r="N260" s="91">
        <f t="shared" si="5"/>
        <v>4.4974856304998354E-3</v>
      </c>
      <c r="O260" s="91">
        <f>L260/'סכום נכסי הקרן'!$C$42</f>
        <v>1.611664782509917E-3</v>
      </c>
    </row>
    <row r="261" spans="2:15">
      <c r="B261" s="86" t="s">
        <v>945</v>
      </c>
      <c r="C261" s="87" t="s">
        <v>946</v>
      </c>
      <c r="D261" s="88" t="s">
        <v>790</v>
      </c>
      <c r="E261" s="88" t="s">
        <v>26</v>
      </c>
      <c r="F261" s="87"/>
      <c r="G261" s="88" t="s">
        <v>778</v>
      </c>
      <c r="H261" s="88" t="s">
        <v>112</v>
      </c>
      <c r="I261" s="90">
        <v>947.88890000000015</v>
      </c>
      <c r="J261" s="98">
        <v>1686</v>
      </c>
      <c r="K261" s="90"/>
      <c r="L261" s="90">
        <v>61.112899810000016</v>
      </c>
      <c r="M261" s="91">
        <v>3.9139886726131923E-6</v>
      </c>
      <c r="N261" s="91">
        <f t="shared" si="5"/>
        <v>1.0110141511686934E-3</v>
      </c>
      <c r="O261" s="91">
        <f>L261/'סכום נכסי הקרן'!$C$42</f>
        <v>3.622948544866508E-4</v>
      </c>
    </row>
    <row r="262" spans="2:15">
      <c r="B262" s="86" t="s">
        <v>947</v>
      </c>
      <c r="C262" s="87" t="s">
        <v>948</v>
      </c>
      <c r="D262" s="88" t="s">
        <v>767</v>
      </c>
      <c r="E262" s="88" t="s">
        <v>26</v>
      </c>
      <c r="F262" s="87"/>
      <c r="G262" s="88" t="s">
        <v>870</v>
      </c>
      <c r="H262" s="88" t="s">
        <v>112</v>
      </c>
      <c r="I262" s="90">
        <v>4527.1647810000013</v>
      </c>
      <c r="J262" s="98">
        <v>379</v>
      </c>
      <c r="K262" s="90"/>
      <c r="L262" s="90">
        <v>65.612018088000013</v>
      </c>
      <c r="M262" s="91">
        <v>1.5037982698186659E-5</v>
      </c>
      <c r="N262" s="91">
        <f t="shared" si="5"/>
        <v>1.0854447911969288E-3</v>
      </c>
      <c r="O262" s="91">
        <f>L262/'סכום נכסי הקרן'!$C$42</f>
        <v>3.8896692219926029E-4</v>
      </c>
    </row>
    <row r="263" spans="2:15">
      <c r="B263" s="86" t="s">
        <v>949</v>
      </c>
      <c r="C263" s="87" t="s">
        <v>950</v>
      </c>
      <c r="D263" s="88" t="s">
        <v>790</v>
      </c>
      <c r="E263" s="88" t="s">
        <v>26</v>
      </c>
      <c r="F263" s="87"/>
      <c r="G263" s="88" t="s">
        <v>839</v>
      </c>
      <c r="H263" s="88" t="s">
        <v>112</v>
      </c>
      <c r="I263" s="90">
        <v>1102.2547250000002</v>
      </c>
      <c r="J263" s="98">
        <v>8690</v>
      </c>
      <c r="K263" s="90">
        <v>1.9857180070000002</v>
      </c>
      <c r="L263" s="90">
        <v>368.27113575100003</v>
      </c>
      <c r="M263" s="91">
        <v>2.1252732290935322E-7</v>
      </c>
      <c r="N263" s="91">
        <f t="shared" si="5"/>
        <v>6.0924507079322615E-3</v>
      </c>
      <c r="O263" s="91">
        <f>L263/'סכום נכסי הקרן'!$C$42</f>
        <v>2.1832172577860554E-3</v>
      </c>
    </row>
    <row r="264" spans="2:15">
      <c r="B264" s="86" t="s">
        <v>951</v>
      </c>
      <c r="C264" s="87" t="s">
        <v>952</v>
      </c>
      <c r="D264" s="88" t="s">
        <v>767</v>
      </c>
      <c r="E264" s="88" t="s">
        <v>26</v>
      </c>
      <c r="F264" s="87"/>
      <c r="G264" s="88" t="s">
        <v>800</v>
      </c>
      <c r="H264" s="88" t="s">
        <v>112</v>
      </c>
      <c r="I264" s="90">
        <v>2708.2540000000004</v>
      </c>
      <c r="J264" s="98">
        <v>195</v>
      </c>
      <c r="K264" s="90"/>
      <c r="L264" s="90">
        <v>20.194908427000001</v>
      </c>
      <c r="M264" s="91">
        <v>1.6264209572863304E-5</v>
      </c>
      <c r="N264" s="91">
        <f t="shared" si="5"/>
        <v>3.3409211908992046E-4</v>
      </c>
      <c r="O264" s="91">
        <f>L264/'סכום נכסי הקרן'!$C$42</f>
        <v>1.1972122796787968E-4</v>
      </c>
    </row>
    <row r="265" spans="2:15">
      <c r="B265" s="86" t="s">
        <v>953</v>
      </c>
      <c r="C265" s="87" t="s">
        <v>954</v>
      </c>
      <c r="D265" s="88" t="s">
        <v>767</v>
      </c>
      <c r="E265" s="88" t="s">
        <v>26</v>
      </c>
      <c r="F265" s="87"/>
      <c r="G265" s="88" t="s">
        <v>814</v>
      </c>
      <c r="H265" s="88" t="s">
        <v>112</v>
      </c>
      <c r="I265" s="90">
        <v>134.891313</v>
      </c>
      <c r="J265" s="98">
        <v>25022</v>
      </c>
      <c r="K265" s="90"/>
      <c r="L265" s="90">
        <v>129.06957611300004</v>
      </c>
      <c r="M265" s="91">
        <v>4.2498912459509339E-8</v>
      </c>
      <c r="N265" s="91">
        <f t="shared" si="5"/>
        <v>2.1352475228844452E-3</v>
      </c>
      <c r="O265" s="91">
        <f>L265/'סכום נכסי הקרן'!$C$42</f>
        <v>7.651615852282208E-4</v>
      </c>
    </row>
    <row r="266" spans="2:15">
      <c r="B266" s="86" t="s">
        <v>853</v>
      </c>
      <c r="C266" s="87" t="s">
        <v>854</v>
      </c>
      <c r="D266" s="88" t="s">
        <v>767</v>
      </c>
      <c r="E266" s="88" t="s">
        <v>26</v>
      </c>
      <c r="F266" s="87"/>
      <c r="G266" s="88" t="s">
        <v>778</v>
      </c>
      <c r="H266" s="88" t="s">
        <v>112</v>
      </c>
      <c r="I266" s="90">
        <v>293.84555900000004</v>
      </c>
      <c r="J266" s="98">
        <v>2299</v>
      </c>
      <c r="K266" s="90"/>
      <c r="L266" s="90">
        <v>25.833067951000007</v>
      </c>
      <c r="M266" s="91">
        <v>4.5719682872222194E-6</v>
      </c>
      <c r="N266" s="91">
        <f t="shared" si="5"/>
        <v>4.2736635551189769E-4</v>
      </c>
      <c r="O266" s="91">
        <f>L266/'סכום נכסי הקרן'!$C$42</f>
        <v>1.5314585993053874E-4</v>
      </c>
    </row>
    <row r="267" spans="2:15">
      <c r="B267" s="86" t="s">
        <v>955</v>
      </c>
      <c r="C267" s="87" t="s">
        <v>956</v>
      </c>
      <c r="D267" s="88" t="s">
        <v>26</v>
      </c>
      <c r="E267" s="88" t="s">
        <v>26</v>
      </c>
      <c r="F267" s="87"/>
      <c r="G267" s="88" t="s">
        <v>810</v>
      </c>
      <c r="H267" s="88" t="s">
        <v>114</v>
      </c>
      <c r="I267" s="90">
        <v>917.26092500000016</v>
      </c>
      <c r="J267" s="98">
        <v>10502</v>
      </c>
      <c r="K267" s="90"/>
      <c r="L267" s="90">
        <v>390.43813179200004</v>
      </c>
      <c r="M267" s="91">
        <v>1.5357361503949054E-6</v>
      </c>
      <c r="N267" s="91">
        <f t="shared" si="5"/>
        <v>6.459167829129712E-3</v>
      </c>
      <c r="O267" s="91">
        <f>L267/'סכום נכסי הקרן'!$C$42</f>
        <v>2.3146295885713495E-3</v>
      </c>
    </row>
    <row r="268" spans="2:15">
      <c r="B268" s="86" t="s">
        <v>957</v>
      </c>
      <c r="C268" s="87" t="s">
        <v>958</v>
      </c>
      <c r="D268" s="88" t="s">
        <v>790</v>
      </c>
      <c r="E268" s="88" t="s">
        <v>26</v>
      </c>
      <c r="F268" s="87"/>
      <c r="G268" s="88" t="s">
        <v>778</v>
      </c>
      <c r="H268" s="88" t="s">
        <v>112</v>
      </c>
      <c r="I268" s="90">
        <v>238.95032500000002</v>
      </c>
      <c r="J268" s="98">
        <v>23001</v>
      </c>
      <c r="K268" s="90"/>
      <c r="L268" s="90">
        <v>210.17072730400002</v>
      </c>
      <c r="M268" s="91">
        <v>1.487130748045733E-7</v>
      </c>
      <c r="N268" s="91">
        <f t="shared" si="5"/>
        <v>3.4769349863347696E-3</v>
      </c>
      <c r="O268" s="91">
        <f>L268/'סכום נכסי הקרן'!$C$42</f>
        <v>1.2459525452512843E-3</v>
      </c>
    </row>
    <row r="269" spans="2:15">
      <c r="B269" s="86"/>
      <c r="C269" s="87"/>
      <c r="D269" s="88"/>
      <c r="E269" s="88"/>
      <c r="F269" s="88"/>
      <c r="G269" s="88"/>
      <c r="H269" s="88"/>
      <c r="I269" s="90"/>
      <c r="J269" s="98"/>
      <c r="K269" s="90"/>
      <c r="L269" s="90"/>
      <c r="M269" s="91"/>
      <c r="N269" s="91"/>
      <c r="O269" s="91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2" t="s">
        <v>198</v>
      </c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2" t="s">
        <v>93</v>
      </c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2" t="s">
        <v>181</v>
      </c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12" t="s">
        <v>189</v>
      </c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12" t="s">
        <v>195</v>
      </c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4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4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5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4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4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5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73 B275" xr:uid="{00000000-0002-0000-0500-000000000000}"/>
    <dataValidation type="list" allowBlank="1" showInputMessage="1" showErrorMessage="1" sqref="E12:E35 E270:E355 E197:E268 E37:E195" xr:uid="{00000000-0002-0000-0500-000001000000}">
      <formula1>#REF!</formula1>
    </dataValidation>
    <dataValidation type="list" allowBlank="1" showInputMessage="1" showErrorMessage="1" sqref="H197:H355 G12:H35 E269:F269 G197:G361 G37:H195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0.28515625" style="2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126</v>
      </c>
      <c r="C1" s="46" t="s" vm="1">
        <v>205</v>
      </c>
    </row>
    <row r="2" spans="2:14">
      <c r="B2" s="46" t="s">
        <v>125</v>
      </c>
      <c r="C2" s="46" t="s">
        <v>206</v>
      </c>
    </row>
    <row r="3" spans="2:14">
      <c r="B3" s="46" t="s">
        <v>127</v>
      </c>
      <c r="C3" s="46" t="s">
        <v>207</v>
      </c>
    </row>
    <row r="4" spans="2:14">
      <c r="B4" s="46" t="s">
        <v>128</v>
      </c>
      <c r="C4" s="46">
        <v>2146</v>
      </c>
    </row>
    <row r="6" spans="2:14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203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96</v>
      </c>
      <c r="C8" s="29" t="s">
        <v>36</v>
      </c>
      <c r="D8" s="29" t="s">
        <v>100</v>
      </c>
      <c r="E8" s="29" t="s">
        <v>98</v>
      </c>
      <c r="F8" s="29" t="s">
        <v>51</v>
      </c>
      <c r="G8" s="29" t="s">
        <v>84</v>
      </c>
      <c r="H8" s="29" t="s">
        <v>183</v>
      </c>
      <c r="I8" s="29" t="s">
        <v>182</v>
      </c>
      <c r="J8" s="29" t="s">
        <v>197</v>
      </c>
      <c r="K8" s="29" t="s">
        <v>48</v>
      </c>
      <c r="L8" s="29" t="s">
        <v>47</v>
      </c>
      <c r="M8" s="29" t="s">
        <v>129</v>
      </c>
      <c r="N8" s="13" t="s">
        <v>131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200</v>
      </c>
      <c r="C11" s="74"/>
      <c r="D11" s="75"/>
      <c r="E11" s="74"/>
      <c r="F11" s="75"/>
      <c r="G11" s="75"/>
      <c r="H11" s="77"/>
      <c r="I11" s="113"/>
      <c r="J11" s="77"/>
      <c r="K11" s="77">
        <v>50199.046651138997</v>
      </c>
      <c r="L11" s="78"/>
      <c r="M11" s="78">
        <f>IFERROR(K11/$K$11,0)</f>
        <v>1</v>
      </c>
      <c r="N11" s="78">
        <f>K11/'סכום נכסי הקרן'!$C$42</f>
        <v>0.2975943926468213</v>
      </c>
    </row>
    <row r="12" spans="2:14">
      <c r="B12" s="79" t="s">
        <v>177</v>
      </c>
      <c r="C12" s="80"/>
      <c r="D12" s="81"/>
      <c r="E12" s="80"/>
      <c r="F12" s="81"/>
      <c r="G12" s="81"/>
      <c r="H12" s="83"/>
      <c r="I12" s="100"/>
      <c r="J12" s="83"/>
      <c r="K12" s="83">
        <v>10600.958787970001</v>
      </c>
      <c r="L12" s="84"/>
      <c r="M12" s="84">
        <f t="shared" ref="M12:M67" si="0">IFERROR(K12/$K$11,0)</f>
        <v>0.21117848834146075</v>
      </c>
      <c r="N12" s="84">
        <f>K12/'סכום נכסי הקרן'!$C$42</f>
        <v>6.2845533978050858E-2</v>
      </c>
    </row>
    <row r="13" spans="2:14">
      <c r="B13" s="85" t="s">
        <v>201</v>
      </c>
      <c r="C13" s="80"/>
      <c r="D13" s="81"/>
      <c r="E13" s="80"/>
      <c r="F13" s="81"/>
      <c r="G13" s="81"/>
      <c r="H13" s="83"/>
      <c r="I13" s="100"/>
      <c r="J13" s="83"/>
      <c r="K13" s="83">
        <v>10600.958787970001</v>
      </c>
      <c r="L13" s="84"/>
      <c r="M13" s="84">
        <f t="shared" si="0"/>
        <v>0.21117848834146075</v>
      </c>
      <c r="N13" s="84">
        <f>K13/'סכום נכסי הקרן'!$C$42</f>
        <v>6.2845533978050858E-2</v>
      </c>
    </row>
    <row r="14" spans="2:14">
      <c r="B14" s="86" t="s">
        <v>959</v>
      </c>
      <c r="C14" s="87" t="s">
        <v>960</v>
      </c>
      <c r="D14" s="88" t="s">
        <v>101</v>
      </c>
      <c r="E14" s="87" t="s">
        <v>961</v>
      </c>
      <c r="F14" s="88" t="s">
        <v>962</v>
      </c>
      <c r="G14" s="88" t="s">
        <v>113</v>
      </c>
      <c r="H14" s="90">
        <v>65946.782676000003</v>
      </c>
      <c r="I14" s="98">
        <v>1854</v>
      </c>
      <c r="J14" s="90"/>
      <c r="K14" s="90">
        <v>1222.6533508130003</v>
      </c>
      <c r="L14" s="91">
        <v>7.0788064788311676E-4</v>
      </c>
      <c r="M14" s="91">
        <f t="shared" si="0"/>
        <v>2.4356106985654453E-2</v>
      </c>
      <c r="N14" s="91">
        <f>K14/'סכום נכסי הקרן'!$C$42</f>
        <v>7.2482408656368395E-3</v>
      </c>
    </row>
    <row r="15" spans="2:14">
      <c r="B15" s="86" t="s">
        <v>963</v>
      </c>
      <c r="C15" s="87" t="s">
        <v>964</v>
      </c>
      <c r="D15" s="88" t="s">
        <v>101</v>
      </c>
      <c r="E15" s="87" t="s">
        <v>961</v>
      </c>
      <c r="F15" s="88" t="s">
        <v>962</v>
      </c>
      <c r="G15" s="88" t="s">
        <v>113</v>
      </c>
      <c r="H15" s="90">
        <v>43407.000000000007</v>
      </c>
      <c r="I15" s="98">
        <v>1874</v>
      </c>
      <c r="J15" s="90"/>
      <c r="K15" s="90">
        <v>813.44718000000012</v>
      </c>
      <c r="L15" s="91">
        <v>1.0943988396603969E-3</v>
      </c>
      <c r="M15" s="91">
        <f t="shared" si="0"/>
        <v>1.6204434830268701E-2</v>
      </c>
      <c r="N15" s="91">
        <f>K15/'סכום נכסי הקרן'!$C$42</f>
        <v>4.8223489414988109E-3</v>
      </c>
    </row>
    <row r="16" spans="2:14">
      <c r="B16" s="86" t="s">
        <v>965</v>
      </c>
      <c r="C16" s="87" t="s">
        <v>966</v>
      </c>
      <c r="D16" s="88" t="s">
        <v>101</v>
      </c>
      <c r="E16" s="87" t="s">
        <v>961</v>
      </c>
      <c r="F16" s="88" t="s">
        <v>962</v>
      </c>
      <c r="G16" s="88" t="s">
        <v>113</v>
      </c>
      <c r="H16" s="90">
        <v>23952.849179000001</v>
      </c>
      <c r="I16" s="98">
        <v>3597</v>
      </c>
      <c r="J16" s="90"/>
      <c r="K16" s="90">
        <v>861.58398495300014</v>
      </c>
      <c r="L16" s="91">
        <v>3.631119143040178E-4</v>
      </c>
      <c r="M16" s="91">
        <f t="shared" si="0"/>
        <v>1.7163353538178223E-2</v>
      </c>
      <c r="N16" s="91">
        <f>K16/'סכום נכסי הקרן'!$C$42</f>
        <v>5.1077177719768196E-3</v>
      </c>
    </row>
    <row r="17" spans="2:14">
      <c r="B17" s="86" t="s">
        <v>967</v>
      </c>
      <c r="C17" s="87" t="s">
        <v>968</v>
      </c>
      <c r="D17" s="88" t="s">
        <v>101</v>
      </c>
      <c r="E17" s="87" t="s">
        <v>969</v>
      </c>
      <c r="F17" s="88" t="s">
        <v>962</v>
      </c>
      <c r="G17" s="88" t="s">
        <v>113</v>
      </c>
      <c r="H17" s="90">
        <v>12179.887588000001</v>
      </c>
      <c r="I17" s="98">
        <v>3560</v>
      </c>
      <c r="J17" s="90"/>
      <c r="K17" s="90">
        <v>433.60399811600007</v>
      </c>
      <c r="L17" s="91">
        <v>1.2088717262808867E-4</v>
      </c>
      <c r="M17" s="91">
        <f t="shared" si="0"/>
        <v>8.6376938815064478E-3</v>
      </c>
      <c r="N17" s="91">
        <f>K17/'סכום נכסי הקרן'!$C$42</f>
        <v>2.570529264536076E-3</v>
      </c>
    </row>
    <row r="18" spans="2:14">
      <c r="B18" s="86" t="s">
        <v>970</v>
      </c>
      <c r="C18" s="87" t="s">
        <v>971</v>
      </c>
      <c r="D18" s="88" t="s">
        <v>101</v>
      </c>
      <c r="E18" s="87" t="s">
        <v>972</v>
      </c>
      <c r="F18" s="88" t="s">
        <v>962</v>
      </c>
      <c r="G18" s="88" t="s">
        <v>113</v>
      </c>
      <c r="H18" s="90">
        <v>6966.0000000000009</v>
      </c>
      <c r="I18" s="98">
        <v>17920</v>
      </c>
      <c r="J18" s="90"/>
      <c r="K18" s="90">
        <v>1248.3067800000003</v>
      </c>
      <c r="L18" s="91">
        <v>6.241692751375082E-4</v>
      </c>
      <c r="M18" s="91">
        <f t="shared" si="0"/>
        <v>2.4867141176508314E-2</v>
      </c>
      <c r="N18" s="91">
        <f>K18/'סכום נכסי הקרן'!$C$42</f>
        <v>7.4003217752857536E-3</v>
      </c>
    </row>
    <row r="19" spans="2:14">
      <c r="B19" s="86" t="s">
        <v>973</v>
      </c>
      <c r="C19" s="87" t="s">
        <v>974</v>
      </c>
      <c r="D19" s="88" t="s">
        <v>101</v>
      </c>
      <c r="E19" s="87" t="s">
        <v>972</v>
      </c>
      <c r="F19" s="88" t="s">
        <v>962</v>
      </c>
      <c r="G19" s="88" t="s">
        <v>113</v>
      </c>
      <c r="H19" s="90">
        <v>1201.5168870000002</v>
      </c>
      <c r="I19" s="98">
        <v>18200</v>
      </c>
      <c r="J19" s="90"/>
      <c r="K19" s="90">
        <v>218.67607345200008</v>
      </c>
      <c r="L19" s="91">
        <v>1.0736618036978843E-4</v>
      </c>
      <c r="M19" s="91">
        <f t="shared" si="0"/>
        <v>4.3561798089852451E-3</v>
      </c>
      <c r="N19" s="91">
        <f>K19/'סכום נכסי הקרן'!$C$42</f>
        <v>1.2963746845153102E-3</v>
      </c>
    </row>
    <row r="20" spans="2:14">
      <c r="B20" s="86" t="s">
        <v>975</v>
      </c>
      <c r="C20" s="87" t="s">
        <v>976</v>
      </c>
      <c r="D20" s="88" t="s">
        <v>101</v>
      </c>
      <c r="E20" s="87" t="s">
        <v>972</v>
      </c>
      <c r="F20" s="88" t="s">
        <v>962</v>
      </c>
      <c r="G20" s="88" t="s">
        <v>113</v>
      </c>
      <c r="H20" s="90">
        <v>1720.8652150000003</v>
      </c>
      <c r="I20" s="98">
        <v>34690</v>
      </c>
      <c r="J20" s="90"/>
      <c r="K20" s="90">
        <v>596.96814322600005</v>
      </c>
      <c r="L20" s="91">
        <v>2.1224056953994582E-4</v>
      </c>
      <c r="M20" s="91">
        <f t="shared" si="0"/>
        <v>1.1892021523330167E-2</v>
      </c>
      <c r="N20" s="91">
        <f>K20/'סכום נכסי הקרן'!$C$42</f>
        <v>3.5389989225783677E-3</v>
      </c>
    </row>
    <row r="21" spans="2:14">
      <c r="B21" s="86" t="s">
        <v>977</v>
      </c>
      <c r="C21" s="87" t="s">
        <v>978</v>
      </c>
      <c r="D21" s="88" t="s">
        <v>101</v>
      </c>
      <c r="E21" s="87" t="s">
        <v>972</v>
      </c>
      <c r="F21" s="88" t="s">
        <v>962</v>
      </c>
      <c r="G21" s="88" t="s">
        <v>113</v>
      </c>
      <c r="H21" s="90">
        <v>9515.6396520000017</v>
      </c>
      <c r="I21" s="98">
        <v>18410</v>
      </c>
      <c r="J21" s="90"/>
      <c r="K21" s="90">
        <v>1751.8292598410005</v>
      </c>
      <c r="L21" s="91">
        <v>3.1790622333350334E-4</v>
      </c>
      <c r="M21" s="91">
        <f t="shared" si="0"/>
        <v>3.4897659949907678E-2</v>
      </c>
      <c r="N21" s="91">
        <f>K21/'סכום נכסי הקרן'!$C$42</f>
        <v>1.0385347917588076E-2</v>
      </c>
    </row>
    <row r="22" spans="2:14">
      <c r="B22" s="86" t="s">
        <v>979</v>
      </c>
      <c r="C22" s="87" t="s">
        <v>980</v>
      </c>
      <c r="D22" s="88" t="s">
        <v>101</v>
      </c>
      <c r="E22" s="87" t="s">
        <v>981</v>
      </c>
      <c r="F22" s="88" t="s">
        <v>962</v>
      </c>
      <c r="G22" s="88" t="s">
        <v>113</v>
      </c>
      <c r="H22" s="90">
        <v>16726.000000000004</v>
      </c>
      <c r="I22" s="98">
        <v>1849</v>
      </c>
      <c r="J22" s="90"/>
      <c r="K22" s="90">
        <v>309.26374000000004</v>
      </c>
      <c r="L22" s="91">
        <v>2.6830777471585664E-4</v>
      </c>
      <c r="M22" s="91">
        <f t="shared" si="0"/>
        <v>6.1607492697868388E-3</v>
      </c>
      <c r="N22" s="91">
        <f>K22/'סכום נכסי הקרן'!$C$42</f>
        <v>1.8334044371915623E-3</v>
      </c>
    </row>
    <row r="23" spans="2:14">
      <c r="B23" s="86" t="s">
        <v>982</v>
      </c>
      <c r="C23" s="87" t="s">
        <v>983</v>
      </c>
      <c r="D23" s="88" t="s">
        <v>101</v>
      </c>
      <c r="E23" s="87" t="s">
        <v>981</v>
      </c>
      <c r="F23" s="88" t="s">
        <v>962</v>
      </c>
      <c r="G23" s="88" t="s">
        <v>113</v>
      </c>
      <c r="H23" s="90">
        <v>2796.2722549999999</v>
      </c>
      <c r="I23" s="98">
        <v>2858</v>
      </c>
      <c r="J23" s="90"/>
      <c r="K23" s="90">
        <v>79.917461048000007</v>
      </c>
      <c r="L23" s="91">
        <v>8.4317410724516362E-4</v>
      </c>
      <c r="M23" s="91">
        <f t="shared" si="0"/>
        <v>1.5920115296888155E-3</v>
      </c>
      <c r="N23" s="91">
        <f>K23/'סכום נכסי הקרן'!$C$42</f>
        <v>4.7377370426447999E-4</v>
      </c>
    </row>
    <row r="24" spans="2:14">
      <c r="B24" s="86" t="s">
        <v>984</v>
      </c>
      <c r="C24" s="87" t="s">
        <v>985</v>
      </c>
      <c r="D24" s="88" t="s">
        <v>101</v>
      </c>
      <c r="E24" s="87" t="s">
        <v>981</v>
      </c>
      <c r="F24" s="88" t="s">
        <v>962</v>
      </c>
      <c r="G24" s="88" t="s">
        <v>113</v>
      </c>
      <c r="H24" s="90">
        <v>69022.463823000013</v>
      </c>
      <c r="I24" s="98">
        <v>1852</v>
      </c>
      <c r="J24" s="90"/>
      <c r="K24" s="90">
        <v>1278.296030002</v>
      </c>
      <c r="L24" s="91">
        <v>3.7889119677894043E-4</v>
      </c>
      <c r="M24" s="91">
        <f t="shared" si="0"/>
        <v>2.5464547940234557E-2</v>
      </c>
      <c r="N24" s="91">
        <f>K24/'סכום נכסי הקרן'!$C$42</f>
        <v>7.5781066782999677E-3</v>
      </c>
    </row>
    <row r="25" spans="2:14">
      <c r="B25" s="86" t="s">
        <v>986</v>
      </c>
      <c r="C25" s="87" t="s">
        <v>987</v>
      </c>
      <c r="D25" s="88" t="s">
        <v>101</v>
      </c>
      <c r="E25" s="87" t="s">
        <v>981</v>
      </c>
      <c r="F25" s="88" t="s">
        <v>962</v>
      </c>
      <c r="G25" s="88" t="s">
        <v>113</v>
      </c>
      <c r="H25" s="90">
        <v>11195.248168000002</v>
      </c>
      <c r="I25" s="98">
        <v>1827</v>
      </c>
      <c r="J25" s="90"/>
      <c r="K25" s="90">
        <v>204.53718403800005</v>
      </c>
      <c r="L25" s="91">
        <v>1.3636392133017591E-4</v>
      </c>
      <c r="M25" s="91">
        <f t="shared" si="0"/>
        <v>4.0745232764965106E-3</v>
      </c>
      <c r="N25" s="91">
        <f>K25/'סכום נכסי הקרן'!$C$42</f>
        <v>1.2125552797943155E-3</v>
      </c>
    </row>
    <row r="26" spans="2:14">
      <c r="B26" s="86" t="s">
        <v>988</v>
      </c>
      <c r="C26" s="87" t="s">
        <v>989</v>
      </c>
      <c r="D26" s="88" t="s">
        <v>101</v>
      </c>
      <c r="E26" s="87" t="s">
        <v>981</v>
      </c>
      <c r="F26" s="88" t="s">
        <v>962</v>
      </c>
      <c r="G26" s="88" t="s">
        <v>113</v>
      </c>
      <c r="H26" s="90">
        <v>44698.378143000009</v>
      </c>
      <c r="I26" s="98">
        <v>3539</v>
      </c>
      <c r="J26" s="90"/>
      <c r="K26" s="90">
        <v>1581.8756024810002</v>
      </c>
      <c r="L26" s="91">
        <v>3.0374151324592775E-4</v>
      </c>
      <c r="M26" s="91">
        <f t="shared" si="0"/>
        <v>3.151206463091482E-2</v>
      </c>
      <c r="N26" s="91">
        <f>K26/'סכום נכסי הקרן'!$C$42</f>
        <v>9.3778137348844749E-3</v>
      </c>
    </row>
    <row r="27" spans="2:14">
      <c r="B27" s="92"/>
      <c r="C27" s="87"/>
      <c r="D27" s="87"/>
      <c r="E27" s="87"/>
      <c r="F27" s="87"/>
      <c r="G27" s="87"/>
      <c r="H27" s="90"/>
      <c r="I27" s="98"/>
      <c r="J27" s="87"/>
      <c r="K27" s="87"/>
      <c r="L27" s="87"/>
      <c r="M27" s="91"/>
      <c r="N27" s="87"/>
    </row>
    <row r="28" spans="2:14">
      <c r="B28" s="79" t="s">
        <v>176</v>
      </c>
      <c r="C28" s="80"/>
      <c r="D28" s="81"/>
      <c r="E28" s="80"/>
      <c r="F28" s="81"/>
      <c r="G28" s="81"/>
      <c r="H28" s="83"/>
      <c r="I28" s="100"/>
      <c r="J28" s="83"/>
      <c r="K28" s="83">
        <v>39598.087863169014</v>
      </c>
      <c r="L28" s="84"/>
      <c r="M28" s="84">
        <f t="shared" si="0"/>
        <v>0.78882151165853964</v>
      </c>
      <c r="N28" s="84">
        <f>K28/'סכום נכסי הקרן'!$C$42</f>
        <v>0.23474885866877057</v>
      </c>
    </row>
    <row r="29" spans="2:14">
      <c r="B29" s="85" t="s">
        <v>202</v>
      </c>
      <c r="C29" s="80"/>
      <c r="D29" s="81"/>
      <c r="E29" s="80"/>
      <c r="F29" s="81"/>
      <c r="G29" s="81"/>
      <c r="H29" s="83"/>
      <c r="I29" s="100"/>
      <c r="J29" s="83"/>
      <c r="K29" s="83">
        <v>39598.087863169014</v>
      </c>
      <c r="L29" s="84"/>
      <c r="M29" s="84">
        <f t="shared" si="0"/>
        <v>0.78882151165853964</v>
      </c>
      <c r="N29" s="84">
        <f>K29/'סכום נכסי הקרן'!$C$42</f>
        <v>0.23474885866877057</v>
      </c>
    </row>
    <row r="30" spans="2:14">
      <c r="B30" s="86" t="s">
        <v>990</v>
      </c>
      <c r="C30" s="87" t="s">
        <v>991</v>
      </c>
      <c r="D30" s="88" t="s">
        <v>26</v>
      </c>
      <c r="E30" s="87"/>
      <c r="F30" s="88" t="s">
        <v>962</v>
      </c>
      <c r="G30" s="88" t="s">
        <v>112</v>
      </c>
      <c r="H30" s="90">
        <v>12253.235460000005</v>
      </c>
      <c r="I30" s="98">
        <v>6110.2</v>
      </c>
      <c r="J30" s="90"/>
      <c r="K30" s="90">
        <v>2863.0180668500011</v>
      </c>
      <c r="L30" s="91">
        <v>2.781800590208056E-4</v>
      </c>
      <c r="M30" s="91">
        <f t="shared" si="0"/>
        <v>5.7033315527816708E-2</v>
      </c>
      <c r="N30" s="91">
        <f>K30/'סכום נכסי הקרן'!$C$42</f>
        <v>1.6972794895135139E-2</v>
      </c>
    </row>
    <row r="31" spans="2:14">
      <c r="B31" s="86" t="s">
        <v>992</v>
      </c>
      <c r="C31" s="87" t="s">
        <v>993</v>
      </c>
      <c r="D31" s="88" t="s">
        <v>26</v>
      </c>
      <c r="E31" s="87"/>
      <c r="F31" s="88" t="s">
        <v>962</v>
      </c>
      <c r="G31" s="88" t="s">
        <v>112</v>
      </c>
      <c r="H31" s="90">
        <v>1325.7889000000002</v>
      </c>
      <c r="I31" s="98">
        <v>4497.5</v>
      </c>
      <c r="J31" s="90"/>
      <c r="K31" s="90">
        <v>228.01500849300007</v>
      </c>
      <c r="L31" s="91">
        <v>7.5024485870289076E-5</v>
      </c>
      <c r="M31" s="91">
        <f t="shared" si="0"/>
        <v>4.5422179046068897E-3</v>
      </c>
      <c r="N31" s="91">
        <f>K31/'סכום נכסי הקרן'!$C$42</f>
        <v>1.3517385785910046E-3</v>
      </c>
    </row>
    <row r="32" spans="2:14">
      <c r="B32" s="86" t="s">
        <v>994</v>
      </c>
      <c r="C32" s="87" t="s">
        <v>995</v>
      </c>
      <c r="D32" s="88" t="s">
        <v>790</v>
      </c>
      <c r="E32" s="87"/>
      <c r="F32" s="88" t="s">
        <v>962</v>
      </c>
      <c r="G32" s="88" t="s">
        <v>112</v>
      </c>
      <c r="H32" s="90">
        <v>3294.5437930000003</v>
      </c>
      <c r="I32" s="98">
        <v>6557</v>
      </c>
      <c r="J32" s="90"/>
      <c r="K32" s="90">
        <v>826.07285638200017</v>
      </c>
      <c r="L32" s="91">
        <v>1.6505730425851705E-5</v>
      </c>
      <c r="M32" s="91">
        <f t="shared" si="0"/>
        <v>1.6455947104391012E-2</v>
      </c>
      <c r="N32" s="91">
        <f>K32/'סכום נכסי הקרן'!$C$42</f>
        <v>4.8971975839594614E-3</v>
      </c>
    </row>
    <row r="33" spans="2:14">
      <c r="B33" s="86" t="s">
        <v>996</v>
      </c>
      <c r="C33" s="87" t="s">
        <v>997</v>
      </c>
      <c r="D33" s="88" t="s">
        <v>790</v>
      </c>
      <c r="E33" s="87"/>
      <c r="F33" s="88" t="s">
        <v>962</v>
      </c>
      <c r="G33" s="88" t="s">
        <v>112</v>
      </c>
      <c r="H33" s="90">
        <v>958.75195100000008</v>
      </c>
      <c r="I33" s="98">
        <v>16098</v>
      </c>
      <c r="J33" s="90"/>
      <c r="K33" s="90">
        <v>590.19573587400009</v>
      </c>
      <c r="L33" s="91">
        <v>8.7996634648408668E-6</v>
      </c>
      <c r="M33" s="91">
        <f t="shared" si="0"/>
        <v>1.1757110448244117E-2</v>
      </c>
      <c r="N33" s="91">
        <f>K33/'סכום נכסי הקרן'!$C$42</f>
        <v>3.4988501431268051E-3</v>
      </c>
    </row>
    <row r="34" spans="2:14">
      <c r="B34" s="86" t="s">
        <v>998</v>
      </c>
      <c r="C34" s="87" t="s">
        <v>999</v>
      </c>
      <c r="D34" s="88" t="s">
        <v>790</v>
      </c>
      <c r="E34" s="87"/>
      <c r="F34" s="88" t="s">
        <v>962</v>
      </c>
      <c r="G34" s="88" t="s">
        <v>112</v>
      </c>
      <c r="H34" s="90">
        <v>1892.4279930000005</v>
      </c>
      <c r="I34" s="98">
        <v>6881</v>
      </c>
      <c r="J34" s="90"/>
      <c r="K34" s="90">
        <v>497.95351794800007</v>
      </c>
      <c r="L34" s="91">
        <v>8.0624293117986337E-6</v>
      </c>
      <c r="M34" s="91">
        <f t="shared" si="0"/>
        <v>9.9195811707053945E-3</v>
      </c>
      <c r="N34" s="91">
        <f>K34/'סכום נכסי הקרן'!$C$42</f>
        <v>2.9520117338069168E-3</v>
      </c>
    </row>
    <row r="35" spans="2:14">
      <c r="B35" s="86" t="s">
        <v>1000</v>
      </c>
      <c r="C35" s="87" t="s">
        <v>1001</v>
      </c>
      <c r="D35" s="88" t="s">
        <v>790</v>
      </c>
      <c r="E35" s="87"/>
      <c r="F35" s="88" t="s">
        <v>962</v>
      </c>
      <c r="G35" s="88" t="s">
        <v>112</v>
      </c>
      <c r="H35" s="90">
        <v>487.15034000000009</v>
      </c>
      <c r="I35" s="98">
        <v>9039</v>
      </c>
      <c r="J35" s="90"/>
      <c r="K35" s="90">
        <v>168.38417754500003</v>
      </c>
      <c r="L35" s="91">
        <v>1.1231799839621587E-6</v>
      </c>
      <c r="M35" s="91">
        <f t="shared" si="0"/>
        <v>3.3543301870889108E-3</v>
      </c>
      <c r="N35" s="91">
        <f>K35/'סכום נכסי הקרן'!$C$42</f>
        <v>9.9822985476362295E-4</v>
      </c>
    </row>
    <row r="36" spans="2:14">
      <c r="B36" s="86" t="s">
        <v>1002</v>
      </c>
      <c r="C36" s="87" t="s">
        <v>1003</v>
      </c>
      <c r="D36" s="88" t="s">
        <v>790</v>
      </c>
      <c r="E36" s="87"/>
      <c r="F36" s="88" t="s">
        <v>962</v>
      </c>
      <c r="G36" s="88" t="s">
        <v>112</v>
      </c>
      <c r="H36" s="90">
        <v>4574.8257600000006</v>
      </c>
      <c r="I36" s="98">
        <v>3317</v>
      </c>
      <c r="J36" s="90"/>
      <c r="K36" s="90">
        <v>580.2804149960001</v>
      </c>
      <c r="L36" s="91">
        <v>5.0116105363367292E-6</v>
      </c>
      <c r="M36" s="91">
        <f t="shared" si="0"/>
        <v>1.155959034498584E-2</v>
      </c>
      <c r="N36" s="91">
        <f>K36/'סכום נכסי הקרן'!$C$42</f>
        <v>3.4400692679621208E-3</v>
      </c>
    </row>
    <row r="37" spans="2:14">
      <c r="B37" s="86" t="s">
        <v>1004</v>
      </c>
      <c r="C37" s="87" t="s">
        <v>1005</v>
      </c>
      <c r="D37" s="88" t="s">
        <v>26</v>
      </c>
      <c r="E37" s="87"/>
      <c r="F37" s="88" t="s">
        <v>962</v>
      </c>
      <c r="G37" s="88" t="s">
        <v>120</v>
      </c>
      <c r="H37" s="90">
        <v>5956.0218439999999</v>
      </c>
      <c r="I37" s="98">
        <v>4911</v>
      </c>
      <c r="J37" s="90"/>
      <c r="K37" s="90">
        <v>831.43191168200019</v>
      </c>
      <c r="L37" s="91">
        <v>8.8341299753241529E-5</v>
      </c>
      <c r="M37" s="91">
        <f t="shared" si="0"/>
        <v>1.6562703221439271E-2</v>
      </c>
      <c r="N37" s="91">
        <f>K37/'סכום נכסי הקרן'!$C$42</f>
        <v>4.9289676057737717E-3</v>
      </c>
    </row>
    <row r="38" spans="2:14">
      <c r="B38" s="86" t="s">
        <v>1006</v>
      </c>
      <c r="C38" s="87" t="s">
        <v>1007</v>
      </c>
      <c r="D38" s="88" t="s">
        <v>102</v>
      </c>
      <c r="E38" s="87"/>
      <c r="F38" s="88" t="s">
        <v>962</v>
      </c>
      <c r="G38" s="88" t="s">
        <v>112</v>
      </c>
      <c r="H38" s="90">
        <v>14414.143494</v>
      </c>
      <c r="I38" s="98">
        <v>959.38</v>
      </c>
      <c r="J38" s="90"/>
      <c r="K38" s="90">
        <v>528.80723121300014</v>
      </c>
      <c r="L38" s="91">
        <v>6.5288361695372494E-5</v>
      </c>
      <c r="M38" s="91">
        <f t="shared" si="0"/>
        <v>1.0534208645195491E-2</v>
      </c>
      <c r="N38" s="91">
        <f>K38/'סכום נכסי הקרן'!$C$42</f>
        <v>3.1349214237818466E-3</v>
      </c>
    </row>
    <row r="39" spans="2:14">
      <c r="B39" s="86" t="s">
        <v>1008</v>
      </c>
      <c r="C39" s="87" t="s">
        <v>1009</v>
      </c>
      <c r="D39" s="88" t="s">
        <v>790</v>
      </c>
      <c r="E39" s="87"/>
      <c r="F39" s="88" t="s">
        <v>962</v>
      </c>
      <c r="G39" s="88" t="s">
        <v>112</v>
      </c>
      <c r="H39" s="90">
        <v>6755.3569300000008</v>
      </c>
      <c r="I39" s="98">
        <v>10138</v>
      </c>
      <c r="J39" s="90"/>
      <c r="K39" s="90">
        <v>2618.8973191940008</v>
      </c>
      <c r="L39" s="91">
        <v>4.741399905949073E-5</v>
      </c>
      <c r="M39" s="91">
        <f t="shared" si="0"/>
        <v>5.2170260072749393E-2</v>
      </c>
      <c r="N39" s="91">
        <f>K39/'סכום נכסי הקרן'!$C$42</f>
        <v>1.5525576860576568E-2</v>
      </c>
    </row>
    <row r="40" spans="2:14">
      <c r="B40" s="86" t="s">
        <v>1010</v>
      </c>
      <c r="C40" s="87" t="s">
        <v>1011</v>
      </c>
      <c r="D40" s="88" t="s">
        <v>26</v>
      </c>
      <c r="E40" s="87"/>
      <c r="F40" s="88" t="s">
        <v>962</v>
      </c>
      <c r="G40" s="88" t="s">
        <v>112</v>
      </c>
      <c r="H40" s="90">
        <v>2042.6398720000007</v>
      </c>
      <c r="I40" s="98">
        <v>4475</v>
      </c>
      <c r="J40" s="90"/>
      <c r="K40" s="90">
        <v>349.54470596800007</v>
      </c>
      <c r="L40" s="91">
        <v>2.3898577661080894E-4</v>
      </c>
      <c r="M40" s="91">
        <f t="shared" si="0"/>
        <v>6.9631741892865022E-3</v>
      </c>
      <c r="N40" s="91">
        <f>K40/'סכום נכסי הקרן'!$C$42</f>
        <v>2.072201593754739E-3</v>
      </c>
    </row>
    <row r="41" spans="2:14">
      <c r="B41" s="86" t="s">
        <v>1012</v>
      </c>
      <c r="C41" s="87" t="s">
        <v>1013</v>
      </c>
      <c r="D41" s="88" t="s">
        <v>790</v>
      </c>
      <c r="E41" s="87"/>
      <c r="F41" s="88" t="s">
        <v>962</v>
      </c>
      <c r="G41" s="88" t="s">
        <v>112</v>
      </c>
      <c r="H41" s="90">
        <v>5771.8065600000009</v>
      </c>
      <c r="I41" s="98">
        <v>5859</v>
      </c>
      <c r="J41" s="90"/>
      <c r="K41" s="90">
        <v>1293.1626396440001</v>
      </c>
      <c r="L41" s="91">
        <v>1.5876791091754398E-4</v>
      </c>
      <c r="M41" s="91">
        <f t="shared" si="0"/>
        <v>2.5760701166914667E-2</v>
      </c>
      <c r="N41" s="91">
        <f>K41/'סכום נכסי הקרן'!$C$42</f>
        <v>7.666240217924232E-3</v>
      </c>
    </row>
    <row r="42" spans="2:14">
      <c r="B42" s="86" t="s">
        <v>1014</v>
      </c>
      <c r="C42" s="87" t="s">
        <v>1015</v>
      </c>
      <c r="D42" s="88" t="s">
        <v>102</v>
      </c>
      <c r="E42" s="87"/>
      <c r="F42" s="88" t="s">
        <v>962</v>
      </c>
      <c r="G42" s="88" t="s">
        <v>112</v>
      </c>
      <c r="H42" s="90">
        <v>78985.954898000011</v>
      </c>
      <c r="I42" s="98">
        <v>768.2</v>
      </c>
      <c r="J42" s="90"/>
      <c r="K42" s="90">
        <v>2320.2888835210001</v>
      </c>
      <c r="L42" s="91">
        <v>8.8806198799442189E-5</v>
      </c>
      <c r="M42" s="91">
        <f t="shared" si="0"/>
        <v>4.6221771892322454E-2</v>
      </c>
      <c r="N42" s="91">
        <f>K42/'סכום נכסי הקרן'!$C$42</f>
        <v>1.3755340133355618E-2</v>
      </c>
    </row>
    <row r="43" spans="2:14">
      <c r="B43" s="86" t="s">
        <v>1016</v>
      </c>
      <c r="C43" s="87" t="s">
        <v>1017</v>
      </c>
      <c r="D43" s="88" t="s">
        <v>1018</v>
      </c>
      <c r="E43" s="87"/>
      <c r="F43" s="88" t="s">
        <v>962</v>
      </c>
      <c r="G43" s="88" t="s">
        <v>117</v>
      </c>
      <c r="H43" s="90">
        <v>48428.672847000009</v>
      </c>
      <c r="I43" s="98">
        <v>1892</v>
      </c>
      <c r="J43" s="90"/>
      <c r="K43" s="90">
        <v>447.44236850700003</v>
      </c>
      <c r="L43" s="91">
        <v>1.503068541161304E-4</v>
      </c>
      <c r="M43" s="91">
        <f t="shared" si="0"/>
        <v>8.9133638655834457E-3</v>
      </c>
      <c r="N43" s="91">
        <f>K43/'סכום נכסי הקרן'!$C$42</f>
        <v>2.6525671060184291E-3</v>
      </c>
    </row>
    <row r="44" spans="2:14">
      <c r="B44" s="86" t="s">
        <v>1019</v>
      </c>
      <c r="C44" s="87" t="s">
        <v>1020</v>
      </c>
      <c r="D44" s="88" t="s">
        <v>26</v>
      </c>
      <c r="E44" s="87"/>
      <c r="F44" s="88" t="s">
        <v>962</v>
      </c>
      <c r="G44" s="88" t="s">
        <v>114</v>
      </c>
      <c r="H44" s="90">
        <v>29058.577902000012</v>
      </c>
      <c r="I44" s="98">
        <v>2808.5</v>
      </c>
      <c r="J44" s="90"/>
      <c r="K44" s="90">
        <v>3307.7760912870008</v>
      </c>
      <c r="L44" s="91">
        <v>1.2001830588464472E-4</v>
      </c>
      <c r="M44" s="91">
        <f t="shared" si="0"/>
        <v>6.589320538843238E-2</v>
      </c>
      <c r="N44" s="91">
        <f>K44/'סכום נכסי הקרן'!$C$42</f>
        <v>1.9609448437122791E-2</v>
      </c>
    </row>
    <row r="45" spans="2:14">
      <c r="B45" s="86" t="s">
        <v>1021</v>
      </c>
      <c r="C45" s="87" t="s">
        <v>1022</v>
      </c>
      <c r="D45" s="88" t="s">
        <v>26</v>
      </c>
      <c r="E45" s="87"/>
      <c r="F45" s="88" t="s">
        <v>962</v>
      </c>
      <c r="G45" s="88" t="s">
        <v>112</v>
      </c>
      <c r="H45" s="90">
        <v>4029.4424550000003</v>
      </c>
      <c r="I45" s="98">
        <v>3647.5</v>
      </c>
      <c r="J45" s="90"/>
      <c r="K45" s="90">
        <v>562.02824535500008</v>
      </c>
      <c r="L45" s="91">
        <v>6.0069207737030415E-5</v>
      </c>
      <c r="M45" s="91">
        <f t="shared" si="0"/>
        <v>1.1195994403257215E-2</v>
      </c>
      <c r="N45" s="91">
        <f>K45/'סכום נכסי הקרן'!$C$42</f>
        <v>3.331865154514542E-3</v>
      </c>
    </row>
    <row r="46" spans="2:14">
      <c r="B46" s="86" t="s">
        <v>1023</v>
      </c>
      <c r="C46" s="87" t="s">
        <v>1024</v>
      </c>
      <c r="D46" s="88" t="s">
        <v>102</v>
      </c>
      <c r="E46" s="87"/>
      <c r="F46" s="88" t="s">
        <v>962</v>
      </c>
      <c r="G46" s="88" t="s">
        <v>112</v>
      </c>
      <c r="H46" s="90">
        <v>25151.888085000002</v>
      </c>
      <c r="I46" s="98">
        <v>462.75</v>
      </c>
      <c r="J46" s="90"/>
      <c r="K46" s="90">
        <v>445.0767447350002</v>
      </c>
      <c r="L46" s="91">
        <v>2.1321492057899604E-4</v>
      </c>
      <c r="M46" s="91">
        <f t="shared" si="0"/>
        <v>8.866238991112425E-3</v>
      </c>
      <c r="N46" s="91">
        <f>K46/'סכום נכסי הקרן'!$C$42</f>
        <v>2.6385430076216682E-3</v>
      </c>
    </row>
    <row r="47" spans="2:14">
      <c r="B47" s="86" t="s">
        <v>1025</v>
      </c>
      <c r="C47" s="87" t="s">
        <v>1026</v>
      </c>
      <c r="D47" s="88" t="s">
        <v>102</v>
      </c>
      <c r="E47" s="87"/>
      <c r="F47" s="88" t="s">
        <v>962</v>
      </c>
      <c r="G47" s="88" t="s">
        <v>112</v>
      </c>
      <c r="H47" s="90">
        <v>2938.3181880000006</v>
      </c>
      <c r="I47" s="98">
        <v>3687.75</v>
      </c>
      <c r="J47" s="90"/>
      <c r="K47" s="90">
        <v>414.36033829400003</v>
      </c>
      <c r="L47" s="91">
        <v>2.8688031292304289E-5</v>
      </c>
      <c r="M47" s="91">
        <f t="shared" si="0"/>
        <v>8.2543467642646629E-3</v>
      </c>
      <c r="N47" s="91">
        <f>K47/'סכום נכסי הקרן'!$C$42</f>
        <v>2.4564473120075973E-3</v>
      </c>
    </row>
    <row r="48" spans="2:14">
      <c r="B48" s="86" t="s">
        <v>1027</v>
      </c>
      <c r="C48" s="87" t="s">
        <v>1028</v>
      </c>
      <c r="D48" s="88" t="s">
        <v>26</v>
      </c>
      <c r="E48" s="87"/>
      <c r="F48" s="88" t="s">
        <v>962</v>
      </c>
      <c r="G48" s="88" t="s">
        <v>114</v>
      </c>
      <c r="H48" s="90">
        <v>22353.417498000003</v>
      </c>
      <c r="I48" s="98">
        <v>641.1</v>
      </c>
      <c r="J48" s="90"/>
      <c r="K48" s="90">
        <v>580.84068040400007</v>
      </c>
      <c r="L48" s="91">
        <v>1.0907514402195423E-4</v>
      </c>
      <c r="M48" s="91">
        <f t="shared" si="0"/>
        <v>1.1570751222440218E-2</v>
      </c>
      <c r="N48" s="91">
        <f>K48/'סכום נכסי הקרן'!$C$42</f>
        <v>3.4433906825095621E-3</v>
      </c>
    </row>
    <row r="49" spans="2:14">
      <c r="B49" s="86" t="s">
        <v>1029</v>
      </c>
      <c r="C49" s="87" t="s">
        <v>1030</v>
      </c>
      <c r="D49" s="88" t="s">
        <v>102</v>
      </c>
      <c r="E49" s="87"/>
      <c r="F49" s="88" t="s">
        <v>962</v>
      </c>
      <c r="G49" s="88" t="s">
        <v>112</v>
      </c>
      <c r="H49" s="90">
        <v>27880.111900000004</v>
      </c>
      <c r="I49" s="98">
        <v>1004</v>
      </c>
      <c r="J49" s="90"/>
      <c r="K49" s="90">
        <v>1070.4000209680003</v>
      </c>
      <c r="L49" s="91">
        <v>1.199129785373146E-4</v>
      </c>
      <c r="M49" s="91">
        <f t="shared" si="0"/>
        <v>2.1323114528584645E-2</v>
      </c>
      <c r="N49" s="91">
        <f>K49/'סכום נכסי הקרן'!$C$42</f>
        <v>6.3456393174727592E-3</v>
      </c>
    </row>
    <row r="50" spans="2:14">
      <c r="B50" s="86" t="s">
        <v>1031</v>
      </c>
      <c r="C50" s="87" t="s">
        <v>1032</v>
      </c>
      <c r="D50" s="88" t="s">
        <v>790</v>
      </c>
      <c r="E50" s="87"/>
      <c r="F50" s="88" t="s">
        <v>962</v>
      </c>
      <c r="G50" s="88" t="s">
        <v>112</v>
      </c>
      <c r="H50" s="90">
        <v>1033.3275770000002</v>
      </c>
      <c r="I50" s="98">
        <v>34126</v>
      </c>
      <c r="J50" s="90"/>
      <c r="K50" s="90">
        <v>1348.4700024290003</v>
      </c>
      <c r="L50" s="91">
        <v>5.615910744565219E-5</v>
      </c>
      <c r="M50" s="91">
        <f t="shared" si="0"/>
        <v>2.6862462384998381E-2</v>
      </c>
      <c r="N50" s="91">
        <f>K50/'סכום נכסי הקרן'!$C$42</f>
        <v>7.9941181784616774E-3</v>
      </c>
    </row>
    <row r="51" spans="2:14">
      <c r="B51" s="86" t="s">
        <v>1033</v>
      </c>
      <c r="C51" s="87" t="s">
        <v>1034</v>
      </c>
      <c r="D51" s="88" t="s">
        <v>26</v>
      </c>
      <c r="E51" s="87"/>
      <c r="F51" s="88" t="s">
        <v>962</v>
      </c>
      <c r="G51" s="88" t="s">
        <v>112</v>
      </c>
      <c r="H51" s="90">
        <v>23591.013688999999</v>
      </c>
      <c r="I51" s="98">
        <v>697.87</v>
      </c>
      <c r="J51" s="90"/>
      <c r="K51" s="90">
        <v>629.56273804900013</v>
      </c>
      <c r="L51" s="91">
        <v>6.5458227328303204E-5</v>
      </c>
      <c r="M51" s="91">
        <f t="shared" si="0"/>
        <v>1.2541328571918519E-2</v>
      </c>
      <c r="N51" s="91">
        <f>K51/'סכום נכסי הקרן'!$C$42</f>
        <v>3.7322290593443186E-3</v>
      </c>
    </row>
    <row r="52" spans="2:14">
      <c r="B52" s="86" t="s">
        <v>1035</v>
      </c>
      <c r="C52" s="87" t="s">
        <v>1036</v>
      </c>
      <c r="D52" s="88" t="s">
        <v>26</v>
      </c>
      <c r="E52" s="87"/>
      <c r="F52" s="88" t="s">
        <v>962</v>
      </c>
      <c r="G52" s="88" t="s">
        <v>112</v>
      </c>
      <c r="H52" s="90">
        <v>14953.665500000001</v>
      </c>
      <c r="I52" s="98">
        <v>517.01</v>
      </c>
      <c r="J52" s="90"/>
      <c r="K52" s="90">
        <v>295.64088150999999</v>
      </c>
      <c r="L52" s="91">
        <v>4.9845551666666667E-4</v>
      </c>
      <c r="M52" s="91">
        <f t="shared" si="0"/>
        <v>5.8893724329980284E-3</v>
      </c>
      <c r="N52" s="91">
        <f>K52/'סכום נכסי הקרן'!$C$42</f>
        <v>1.7526442122689806E-3</v>
      </c>
    </row>
    <row r="53" spans="2:14">
      <c r="B53" s="86" t="s">
        <v>1037</v>
      </c>
      <c r="C53" s="87" t="s">
        <v>1038</v>
      </c>
      <c r="D53" s="88" t="s">
        <v>26</v>
      </c>
      <c r="E53" s="87"/>
      <c r="F53" s="88" t="s">
        <v>962</v>
      </c>
      <c r="G53" s="88" t="s">
        <v>114</v>
      </c>
      <c r="H53" s="90">
        <v>271.32424000000009</v>
      </c>
      <c r="I53" s="98">
        <v>6867</v>
      </c>
      <c r="J53" s="90"/>
      <c r="K53" s="90">
        <v>75.516692709000026</v>
      </c>
      <c r="L53" s="91">
        <v>1.2951037708830554E-4</v>
      </c>
      <c r="M53" s="91">
        <f t="shared" si="0"/>
        <v>1.5043451568673681E-3</v>
      </c>
      <c r="N53" s="91">
        <f>K53/'סכום נכסי הקרן'!$C$42</f>
        <v>4.4768468328913155E-4</v>
      </c>
    </row>
    <row r="54" spans="2:14">
      <c r="B54" s="86" t="s">
        <v>1039</v>
      </c>
      <c r="C54" s="87" t="s">
        <v>1040</v>
      </c>
      <c r="D54" s="88" t="s">
        <v>26</v>
      </c>
      <c r="E54" s="87"/>
      <c r="F54" s="88" t="s">
        <v>962</v>
      </c>
      <c r="G54" s="88" t="s">
        <v>114</v>
      </c>
      <c r="H54" s="90">
        <v>5587.9982610000015</v>
      </c>
      <c r="I54" s="98">
        <v>20418</v>
      </c>
      <c r="J54" s="90"/>
      <c r="K54" s="90">
        <v>4624.4147829490012</v>
      </c>
      <c r="L54" s="91">
        <v>1.964482393707777E-4</v>
      </c>
      <c r="M54" s="91">
        <f t="shared" si="0"/>
        <v>9.2121565875276937E-2</v>
      </c>
      <c r="N54" s="91">
        <f>K54/'סכום נכסי הקרן'!$C$42</f>
        <v>2.7414861446327182E-2</v>
      </c>
    </row>
    <row r="55" spans="2:14">
      <c r="B55" s="86" t="s">
        <v>1041</v>
      </c>
      <c r="C55" s="87" t="s">
        <v>1042</v>
      </c>
      <c r="D55" s="88" t="s">
        <v>26</v>
      </c>
      <c r="E55" s="87"/>
      <c r="F55" s="88" t="s">
        <v>962</v>
      </c>
      <c r="G55" s="88" t="s">
        <v>114</v>
      </c>
      <c r="H55" s="90">
        <v>3075.5219250000005</v>
      </c>
      <c r="I55" s="98">
        <v>8676.1</v>
      </c>
      <c r="J55" s="90"/>
      <c r="K55" s="90">
        <v>1081.5103884280002</v>
      </c>
      <c r="L55" s="91">
        <v>5.9380266449548765E-4</v>
      </c>
      <c r="M55" s="91">
        <f t="shared" si="0"/>
        <v>2.1544440792750814E-2</v>
      </c>
      <c r="N55" s="91">
        <f>K55/'סכום נכסי הקרן'!$C$42</f>
        <v>6.4115047726340801E-3</v>
      </c>
    </row>
    <row r="56" spans="2:14">
      <c r="B56" s="86" t="s">
        <v>1043</v>
      </c>
      <c r="C56" s="87" t="s">
        <v>1044</v>
      </c>
      <c r="D56" s="88" t="s">
        <v>26</v>
      </c>
      <c r="E56" s="87"/>
      <c r="F56" s="88" t="s">
        <v>962</v>
      </c>
      <c r="G56" s="88" t="s">
        <v>114</v>
      </c>
      <c r="H56" s="90">
        <v>4804.595768000002</v>
      </c>
      <c r="I56" s="98">
        <v>2427.8000000000002</v>
      </c>
      <c r="J56" s="90"/>
      <c r="K56" s="90">
        <v>472.77780548200008</v>
      </c>
      <c r="L56" s="91">
        <v>2.0317917233614565E-4</v>
      </c>
      <c r="M56" s="91">
        <f t="shared" si="0"/>
        <v>9.4180634299211915E-3</v>
      </c>
      <c r="N56" s="91">
        <f>K56/'סכום נכסי הקרן'!$C$42</f>
        <v>2.802762866336636E-3</v>
      </c>
    </row>
    <row r="57" spans="2:14">
      <c r="B57" s="86" t="s">
        <v>1045</v>
      </c>
      <c r="C57" s="87" t="s">
        <v>1046</v>
      </c>
      <c r="D57" s="88" t="s">
        <v>103</v>
      </c>
      <c r="E57" s="87"/>
      <c r="F57" s="88" t="s">
        <v>962</v>
      </c>
      <c r="G57" s="88" t="s">
        <v>121</v>
      </c>
      <c r="H57" s="90">
        <v>40551.965207000008</v>
      </c>
      <c r="I57" s="98">
        <v>242750</v>
      </c>
      <c r="J57" s="90"/>
      <c r="K57" s="90">
        <v>2525.9677195900003</v>
      </c>
      <c r="L57" s="91">
        <v>5.0338288118617108E-6</v>
      </c>
      <c r="M57" s="91">
        <f t="shared" si="0"/>
        <v>5.031903767305284E-2</v>
      </c>
      <c r="N57" s="91">
        <f>K57/'סכום נכסי הקרן'!$C$42</f>
        <v>1.4974663454884683E-2</v>
      </c>
    </row>
    <row r="58" spans="2:14">
      <c r="B58" s="86" t="s">
        <v>1047</v>
      </c>
      <c r="C58" s="87" t="s">
        <v>1048</v>
      </c>
      <c r="D58" s="88" t="s">
        <v>102</v>
      </c>
      <c r="E58" s="87"/>
      <c r="F58" s="88" t="s">
        <v>962</v>
      </c>
      <c r="G58" s="88" t="s">
        <v>112</v>
      </c>
      <c r="H58" s="90">
        <v>131.345598</v>
      </c>
      <c r="I58" s="98">
        <v>83576</v>
      </c>
      <c r="J58" s="90"/>
      <c r="K58" s="90">
        <v>419.77347007200007</v>
      </c>
      <c r="L58" s="91">
        <v>7.3187978492544574E-6</v>
      </c>
      <c r="M58" s="91">
        <f t="shared" si="0"/>
        <v>8.3621801224481145E-3</v>
      </c>
      <c r="N58" s="91">
        <f>K58/'סכום נכסי הקרן'!$C$42</f>
        <v>2.4885379147432684E-3</v>
      </c>
    </row>
    <row r="59" spans="2:14">
      <c r="B59" s="86" t="s">
        <v>1049</v>
      </c>
      <c r="C59" s="87" t="s">
        <v>1050</v>
      </c>
      <c r="D59" s="88" t="s">
        <v>102</v>
      </c>
      <c r="E59" s="87"/>
      <c r="F59" s="88" t="s">
        <v>962</v>
      </c>
      <c r="G59" s="88" t="s">
        <v>112</v>
      </c>
      <c r="H59" s="90">
        <v>2994.5871380000003</v>
      </c>
      <c r="I59" s="98">
        <v>5460</v>
      </c>
      <c r="J59" s="90"/>
      <c r="K59" s="90">
        <v>625.24104627300005</v>
      </c>
      <c r="L59" s="91">
        <v>4.753312917460318E-4</v>
      </c>
      <c r="M59" s="91">
        <f t="shared" si="0"/>
        <v>1.2455237459351502E-2</v>
      </c>
      <c r="N59" s="91">
        <f>K59/'סכום נכסי הקרן'!$C$42</f>
        <v>3.7066088269876486E-3</v>
      </c>
    </row>
    <row r="60" spans="2:14">
      <c r="B60" s="86" t="s">
        <v>1051</v>
      </c>
      <c r="C60" s="87" t="s">
        <v>1052</v>
      </c>
      <c r="D60" s="88" t="s">
        <v>26</v>
      </c>
      <c r="E60" s="87"/>
      <c r="F60" s="88" t="s">
        <v>962</v>
      </c>
      <c r="G60" s="88" t="s">
        <v>114</v>
      </c>
      <c r="H60" s="90">
        <v>589.81881600000008</v>
      </c>
      <c r="I60" s="98">
        <v>20350</v>
      </c>
      <c r="J60" s="90"/>
      <c r="K60" s="90">
        <v>486.48600969000006</v>
      </c>
      <c r="L60" s="91">
        <v>1.0728855225102321E-4</v>
      </c>
      <c r="M60" s="91">
        <f t="shared" si="0"/>
        <v>9.6911404129018837E-3</v>
      </c>
      <c r="N60" s="91">
        <f>K60/'סכום נכסי הקרן'!$C$42</f>
        <v>2.8840290452326013E-3</v>
      </c>
    </row>
    <row r="61" spans="2:14">
      <c r="B61" s="86" t="s">
        <v>1053</v>
      </c>
      <c r="C61" s="87" t="s">
        <v>1054</v>
      </c>
      <c r="D61" s="88" t="s">
        <v>26</v>
      </c>
      <c r="E61" s="87"/>
      <c r="F61" s="88" t="s">
        <v>962</v>
      </c>
      <c r="G61" s="88" t="s">
        <v>114</v>
      </c>
      <c r="H61" s="90">
        <v>481.10721000000007</v>
      </c>
      <c r="I61" s="98">
        <v>21675</v>
      </c>
      <c r="J61" s="90"/>
      <c r="K61" s="90">
        <v>422.65721771200003</v>
      </c>
      <c r="L61" s="91">
        <v>2.9113900756429657E-4</v>
      </c>
      <c r="M61" s="91">
        <f t="shared" si="0"/>
        <v>8.4196263855224052E-3</v>
      </c>
      <c r="N61" s="91">
        <f>K61/'סכום נכסי הקרן'!$C$42</f>
        <v>2.5056336005126918E-3</v>
      </c>
    </row>
    <row r="62" spans="2:14">
      <c r="B62" s="86" t="s">
        <v>1055</v>
      </c>
      <c r="C62" s="87" t="s">
        <v>1056</v>
      </c>
      <c r="D62" s="88" t="s">
        <v>26</v>
      </c>
      <c r="E62" s="87"/>
      <c r="F62" s="88" t="s">
        <v>962</v>
      </c>
      <c r="G62" s="88" t="s">
        <v>114</v>
      </c>
      <c r="H62" s="90">
        <v>1370.4957350000002</v>
      </c>
      <c r="I62" s="98">
        <v>20215</v>
      </c>
      <c r="J62" s="90"/>
      <c r="K62" s="90">
        <v>1122.8939786820004</v>
      </c>
      <c r="L62" s="91">
        <v>4.9700661287398011E-4</v>
      </c>
      <c r="M62" s="91">
        <f t="shared" si="0"/>
        <v>2.2368830756600084E-2</v>
      </c>
      <c r="N62" s="91">
        <f>K62/'סכום נכסי הקרן'!$C$42</f>
        <v>6.6568386032299382E-3</v>
      </c>
    </row>
    <row r="63" spans="2:14">
      <c r="B63" s="86" t="s">
        <v>1057</v>
      </c>
      <c r="C63" s="87" t="s">
        <v>1058</v>
      </c>
      <c r="D63" s="88" t="s">
        <v>790</v>
      </c>
      <c r="E63" s="87"/>
      <c r="F63" s="88" t="s">
        <v>962</v>
      </c>
      <c r="G63" s="88" t="s">
        <v>112</v>
      </c>
      <c r="H63" s="90">
        <v>2172.4438580000005</v>
      </c>
      <c r="I63" s="98">
        <v>7302</v>
      </c>
      <c r="J63" s="90"/>
      <c r="K63" s="90">
        <v>606.60819636100007</v>
      </c>
      <c r="L63" s="91">
        <v>2.8879280265869068E-5</v>
      </c>
      <c r="M63" s="91">
        <f t="shared" si="0"/>
        <v>1.2084058101275443E-2</v>
      </c>
      <c r="N63" s="91">
        <f>K63/'סכום נכסי הקרן'!$C$42</f>
        <v>3.5961479313579661E-3</v>
      </c>
    </row>
    <row r="64" spans="2:14">
      <c r="B64" s="86" t="s">
        <v>1059</v>
      </c>
      <c r="C64" s="87" t="s">
        <v>1060</v>
      </c>
      <c r="D64" s="88" t="s">
        <v>102</v>
      </c>
      <c r="E64" s="87"/>
      <c r="F64" s="88" t="s">
        <v>962</v>
      </c>
      <c r="G64" s="88" t="s">
        <v>112</v>
      </c>
      <c r="H64" s="90">
        <v>9850.919850000002</v>
      </c>
      <c r="I64" s="98">
        <v>3381</v>
      </c>
      <c r="J64" s="90"/>
      <c r="K64" s="90">
        <v>1273.6199108910002</v>
      </c>
      <c r="L64" s="91">
        <v>3.2087686807817596E-4</v>
      </c>
      <c r="M64" s="91">
        <f t="shared" si="0"/>
        <v>2.537139638810456E-2</v>
      </c>
      <c r="N64" s="91">
        <f>K64/'סכום נכסי הקרן'!$C$42</f>
        <v>7.5503852987197327E-3</v>
      </c>
    </row>
    <row r="65" spans="2:14">
      <c r="B65" s="86" t="s">
        <v>1061</v>
      </c>
      <c r="C65" s="87" t="s">
        <v>1062</v>
      </c>
      <c r="D65" s="88" t="s">
        <v>790</v>
      </c>
      <c r="E65" s="87"/>
      <c r="F65" s="88" t="s">
        <v>962</v>
      </c>
      <c r="G65" s="88" t="s">
        <v>112</v>
      </c>
      <c r="H65" s="90">
        <v>2586.7559720000004</v>
      </c>
      <c r="I65" s="98">
        <v>16393</v>
      </c>
      <c r="J65" s="90"/>
      <c r="K65" s="90">
        <v>1621.5553707180002</v>
      </c>
      <c r="L65" s="91">
        <v>8.8951290145261406E-6</v>
      </c>
      <c r="M65" s="91">
        <f t="shared" si="0"/>
        <v>3.2302513272554505E-2</v>
      </c>
      <c r="N65" s="91">
        <f>K65/'סכום נכסי הקרן'!$C$42</f>
        <v>9.6130468183117431E-3</v>
      </c>
    </row>
    <row r="66" spans="2:14">
      <c r="B66" s="86" t="s">
        <v>1063</v>
      </c>
      <c r="C66" s="87" t="s">
        <v>1064</v>
      </c>
      <c r="D66" s="88" t="s">
        <v>790</v>
      </c>
      <c r="E66" s="87"/>
      <c r="F66" s="88" t="s">
        <v>962</v>
      </c>
      <c r="G66" s="88" t="s">
        <v>112</v>
      </c>
      <c r="H66" s="90">
        <v>650.56153000000006</v>
      </c>
      <c r="I66" s="98">
        <v>14498</v>
      </c>
      <c r="J66" s="90"/>
      <c r="K66" s="90">
        <v>360.67360220899997</v>
      </c>
      <c r="L66" s="91">
        <v>1.0017597120772955E-5</v>
      </c>
      <c r="M66" s="91">
        <f t="shared" si="0"/>
        <v>7.1848695596854811E-3</v>
      </c>
      <c r="N66" s="91">
        <f>K66/'סכום נכסי הקרן'!$C$42</f>
        <v>2.1381768928612353E-3</v>
      </c>
    </row>
    <row r="67" spans="2:14">
      <c r="B67" s="86" t="s">
        <v>1065</v>
      </c>
      <c r="C67" s="87" t="s">
        <v>1066</v>
      </c>
      <c r="D67" s="88" t="s">
        <v>104</v>
      </c>
      <c r="E67" s="87"/>
      <c r="F67" s="88" t="s">
        <v>962</v>
      </c>
      <c r="G67" s="88" t="s">
        <v>116</v>
      </c>
      <c r="H67" s="90">
        <v>4933.1680000000006</v>
      </c>
      <c r="I67" s="98">
        <v>8843</v>
      </c>
      <c r="J67" s="90"/>
      <c r="K67" s="90">
        <v>1080.741090555</v>
      </c>
      <c r="L67" s="91">
        <v>3.4819838529115562E-5</v>
      </c>
      <c r="M67" s="91">
        <f t="shared" si="0"/>
        <v>2.1529115842889787E-2</v>
      </c>
      <c r="N67" s="91">
        <f>K67/'סכום נכסי הקרן'!$C$42</f>
        <v>6.4069441534878443E-3</v>
      </c>
    </row>
    <row r="68" spans="2:14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2:14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2:14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2:14">
      <c r="B71" s="112" t="s">
        <v>198</v>
      </c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2:14">
      <c r="B72" s="112" t="s">
        <v>93</v>
      </c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2:14">
      <c r="B73" s="112" t="s">
        <v>181</v>
      </c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2:14">
      <c r="B74" s="112" t="s">
        <v>189</v>
      </c>
      <c r="C74" s="93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>
      <c r="B75" s="112" t="s">
        <v>196</v>
      </c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4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4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4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5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51.57031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8" width="5.4257812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126</v>
      </c>
      <c r="C1" s="46" t="s" vm="1">
        <v>205</v>
      </c>
    </row>
    <row r="2" spans="2:15">
      <c r="B2" s="46" t="s">
        <v>125</v>
      </c>
      <c r="C2" s="46" t="s">
        <v>206</v>
      </c>
    </row>
    <row r="3" spans="2:15">
      <c r="B3" s="46" t="s">
        <v>127</v>
      </c>
      <c r="C3" s="46" t="s">
        <v>207</v>
      </c>
    </row>
    <row r="4" spans="2:15">
      <c r="B4" s="46" t="s">
        <v>128</v>
      </c>
      <c r="C4" s="46">
        <v>2146</v>
      </c>
    </row>
    <row r="6" spans="2:15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74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63">
      <c r="B8" s="21" t="s">
        <v>96</v>
      </c>
      <c r="C8" s="29" t="s">
        <v>36</v>
      </c>
      <c r="D8" s="29" t="s">
        <v>100</v>
      </c>
      <c r="E8" s="29" t="s">
        <v>98</v>
      </c>
      <c r="F8" s="29" t="s">
        <v>51</v>
      </c>
      <c r="G8" s="29" t="s">
        <v>14</v>
      </c>
      <c r="H8" s="29" t="s">
        <v>52</v>
      </c>
      <c r="I8" s="29" t="s">
        <v>84</v>
      </c>
      <c r="J8" s="29" t="s">
        <v>183</v>
      </c>
      <c r="K8" s="29" t="s">
        <v>182</v>
      </c>
      <c r="L8" s="29" t="s">
        <v>48</v>
      </c>
      <c r="M8" s="29" t="s">
        <v>47</v>
      </c>
      <c r="N8" s="29" t="s">
        <v>129</v>
      </c>
      <c r="O8" s="19" t="s">
        <v>131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29</v>
      </c>
      <c r="C11" s="87"/>
      <c r="D11" s="88"/>
      <c r="E11" s="87"/>
      <c r="F11" s="88"/>
      <c r="G11" s="87"/>
      <c r="H11" s="87"/>
      <c r="I11" s="88"/>
      <c r="J11" s="90"/>
      <c r="K11" s="98"/>
      <c r="L11" s="90">
        <v>2006.0796648629998</v>
      </c>
      <c r="M11" s="91"/>
      <c r="N11" s="91">
        <f>IFERROR(L11/$L$11,0)</f>
        <v>1</v>
      </c>
      <c r="O11" s="91">
        <f>L11/'סכום נכסי הקרן'!$C$42</f>
        <v>1.1892617475684623E-2</v>
      </c>
    </row>
    <row r="12" spans="2:15" s="4" customFormat="1" ht="18" customHeight="1">
      <c r="B12" s="109" t="s">
        <v>176</v>
      </c>
      <c r="C12" s="87"/>
      <c r="D12" s="88"/>
      <c r="E12" s="87"/>
      <c r="F12" s="88"/>
      <c r="G12" s="87"/>
      <c r="H12" s="87"/>
      <c r="I12" s="88"/>
      <c r="J12" s="90"/>
      <c r="K12" s="98"/>
      <c r="L12" s="90">
        <v>2006.0796648629998</v>
      </c>
      <c r="M12" s="91"/>
      <c r="N12" s="91">
        <f t="shared" ref="N12:N16" si="0">IFERROR(L12/$L$11,0)</f>
        <v>1</v>
      </c>
      <c r="O12" s="91">
        <f>L12/'סכום נכסי הקרן'!$C$42</f>
        <v>1.1892617475684623E-2</v>
      </c>
    </row>
    <row r="13" spans="2:15">
      <c r="B13" s="85" t="s">
        <v>28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2006.0796648629998</v>
      </c>
      <c r="M13" s="84"/>
      <c r="N13" s="84">
        <f t="shared" si="0"/>
        <v>1</v>
      </c>
      <c r="O13" s="84">
        <f>L13/'סכום נכסי הקרן'!$C$42</f>
        <v>1.1892617475684623E-2</v>
      </c>
    </row>
    <row r="14" spans="2:15">
      <c r="B14" s="86" t="s">
        <v>1067</v>
      </c>
      <c r="C14" s="87" t="s">
        <v>1068</v>
      </c>
      <c r="D14" s="88" t="s">
        <v>26</v>
      </c>
      <c r="E14" s="87"/>
      <c r="F14" s="88" t="s">
        <v>962</v>
      </c>
      <c r="G14" s="87" t="s">
        <v>1069</v>
      </c>
      <c r="H14" s="87"/>
      <c r="I14" s="88" t="s">
        <v>112</v>
      </c>
      <c r="J14" s="90">
        <v>281.08266300000008</v>
      </c>
      <c r="K14" s="98">
        <v>20511</v>
      </c>
      <c r="L14" s="90">
        <v>220.46455574900003</v>
      </c>
      <c r="M14" s="91">
        <v>3.6891836461223863E-5</v>
      </c>
      <c r="N14" s="91">
        <f t="shared" si="0"/>
        <v>0.10989820574451419</v>
      </c>
      <c r="O14" s="91">
        <f>L14/'סכום נכסי הקרן'!$C$42</f>
        <v>1.3069773221835938E-3</v>
      </c>
    </row>
    <row r="15" spans="2:15">
      <c r="B15" s="86" t="s">
        <v>1070</v>
      </c>
      <c r="C15" s="87" t="s">
        <v>1071</v>
      </c>
      <c r="D15" s="88" t="s">
        <v>26</v>
      </c>
      <c r="E15" s="87"/>
      <c r="F15" s="88" t="s">
        <v>962</v>
      </c>
      <c r="G15" s="87" t="s">
        <v>1069</v>
      </c>
      <c r="H15" s="87"/>
      <c r="I15" s="88" t="s">
        <v>112</v>
      </c>
      <c r="J15" s="90">
        <v>1580.525363</v>
      </c>
      <c r="K15" s="98">
        <v>3721</v>
      </c>
      <c r="L15" s="90">
        <v>224.89459759100004</v>
      </c>
      <c r="M15" s="91">
        <v>2.4687270434813553E-5</v>
      </c>
      <c r="N15" s="91">
        <f t="shared" si="0"/>
        <v>0.11210651377913182</v>
      </c>
      <c r="O15" s="91">
        <f>L15/'סכום נכסי הקרן'!$C$42</f>
        <v>1.3332398849077822E-3</v>
      </c>
    </row>
    <row r="16" spans="2:15">
      <c r="B16" s="86" t="s">
        <v>1072</v>
      </c>
      <c r="C16" s="87" t="s">
        <v>1073</v>
      </c>
      <c r="D16" s="88" t="s">
        <v>105</v>
      </c>
      <c r="E16" s="87"/>
      <c r="F16" s="88" t="s">
        <v>962</v>
      </c>
      <c r="G16" s="87" t="s">
        <v>1069</v>
      </c>
      <c r="H16" s="87"/>
      <c r="I16" s="88" t="s">
        <v>112</v>
      </c>
      <c r="J16" s="90">
        <v>3442.3393320000005</v>
      </c>
      <c r="K16" s="98">
        <v>11856.42</v>
      </c>
      <c r="L16" s="90">
        <v>1560.7205115229999</v>
      </c>
      <c r="M16" s="91">
        <v>3.4778647439248086E-5</v>
      </c>
      <c r="N16" s="91">
        <f t="shared" si="0"/>
        <v>0.77799528047635402</v>
      </c>
      <c r="O16" s="91">
        <f>L16/'סכום נכסי הקרן'!$C$42</f>
        <v>9.2524002685932492E-3</v>
      </c>
    </row>
    <row r="17" spans="2:15">
      <c r="B17" s="92"/>
      <c r="C17" s="87"/>
      <c r="D17" s="87"/>
      <c r="E17" s="87"/>
      <c r="F17" s="87"/>
      <c r="G17" s="87"/>
      <c r="H17" s="87"/>
      <c r="I17" s="87"/>
      <c r="J17" s="90"/>
      <c r="K17" s="98"/>
      <c r="L17" s="87"/>
      <c r="M17" s="87"/>
      <c r="N17" s="91"/>
      <c r="O17" s="87"/>
    </row>
    <row r="18" spans="2:15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12" t="s">
        <v>198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12" t="s">
        <v>93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112" t="s">
        <v>181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112" t="s">
        <v>189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5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1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7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126</v>
      </c>
      <c r="C1" s="46" t="s" vm="1">
        <v>205</v>
      </c>
    </row>
    <row r="2" spans="2:12">
      <c r="B2" s="46" t="s">
        <v>125</v>
      </c>
      <c r="C2" s="46" t="s">
        <v>206</v>
      </c>
    </row>
    <row r="3" spans="2:12">
      <c r="B3" s="46" t="s">
        <v>127</v>
      </c>
      <c r="C3" s="46" t="s">
        <v>207</v>
      </c>
    </row>
    <row r="4" spans="2:12">
      <c r="B4" s="46" t="s">
        <v>128</v>
      </c>
      <c r="C4" s="46">
        <v>2146</v>
      </c>
    </row>
    <row r="6" spans="2:12" ht="26.25" customHeight="1">
      <c r="B6" s="127" t="s">
        <v>153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63">
      <c r="B8" s="21" t="s">
        <v>97</v>
      </c>
      <c r="C8" s="29" t="s">
        <v>36</v>
      </c>
      <c r="D8" s="29" t="s">
        <v>100</v>
      </c>
      <c r="E8" s="29" t="s">
        <v>51</v>
      </c>
      <c r="F8" s="29" t="s">
        <v>84</v>
      </c>
      <c r="G8" s="29" t="s">
        <v>183</v>
      </c>
      <c r="H8" s="29" t="s">
        <v>182</v>
      </c>
      <c r="I8" s="29" t="s">
        <v>48</v>
      </c>
      <c r="J8" s="29" t="s">
        <v>47</v>
      </c>
      <c r="K8" s="29" t="s">
        <v>129</v>
      </c>
      <c r="L8" s="65" t="s">
        <v>131</v>
      </c>
    </row>
    <row r="9" spans="2:12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38</v>
      </c>
      <c r="C11" s="87"/>
      <c r="D11" s="88"/>
      <c r="E11" s="88"/>
      <c r="F11" s="88"/>
      <c r="G11" s="90"/>
      <c r="H11" s="98"/>
      <c r="I11" s="90">
        <v>2.9647205750000007</v>
      </c>
      <c r="J11" s="91"/>
      <c r="K11" s="91">
        <f>IFERROR(I11/$I$11,0)</f>
        <v>1</v>
      </c>
      <c r="L11" s="91">
        <f>I11/'סכום נכסי הקרן'!$C$42</f>
        <v>1.7575716626973861E-5</v>
      </c>
    </row>
    <row r="12" spans="2:12" s="4" customFormat="1" ht="18" customHeight="1">
      <c r="B12" s="109" t="s">
        <v>24</v>
      </c>
      <c r="C12" s="87"/>
      <c r="D12" s="88"/>
      <c r="E12" s="88"/>
      <c r="F12" s="88"/>
      <c r="G12" s="90"/>
      <c r="H12" s="98"/>
      <c r="I12" s="90">
        <v>2.1926658110000004</v>
      </c>
      <c r="J12" s="91"/>
      <c r="K12" s="91">
        <f t="shared" ref="K12:K20" si="0">IFERROR(I12/$I$11,0)</f>
        <v>0.73958599319262985</v>
      </c>
      <c r="L12" s="91">
        <f>I12/'סכום נכסי הקרן'!$C$42</f>
        <v>1.299875383763268E-5</v>
      </c>
    </row>
    <row r="13" spans="2:12">
      <c r="B13" s="85" t="s">
        <v>1074</v>
      </c>
      <c r="C13" s="80"/>
      <c r="D13" s="81"/>
      <c r="E13" s="81"/>
      <c r="F13" s="81"/>
      <c r="G13" s="83"/>
      <c r="H13" s="100"/>
      <c r="I13" s="83">
        <v>2.1926658110000004</v>
      </c>
      <c r="J13" s="84"/>
      <c r="K13" s="84">
        <f t="shared" si="0"/>
        <v>0.73958599319262985</v>
      </c>
      <c r="L13" s="84">
        <f>I13/'סכום נכסי הקרן'!$C$42</f>
        <v>1.299875383763268E-5</v>
      </c>
    </row>
    <row r="14" spans="2:12">
      <c r="B14" s="86" t="s">
        <v>1075</v>
      </c>
      <c r="C14" s="87" t="s">
        <v>1076</v>
      </c>
      <c r="D14" s="88" t="s">
        <v>101</v>
      </c>
      <c r="E14" s="88" t="s">
        <v>247</v>
      </c>
      <c r="F14" s="88" t="s">
        <v>113</v>
      </c>
      <c r="G14" s="90">
        <v>20044.329505000005</v>
      </c>
      <c r="H14" s="98">
        <v>8.1999999999999993</v>
      </c>
      <c r="I14" s="90">
        <v>1.6436350190000002</v>
      </c>
      <c r="J14" s="91">
        <v>2.2954737749524462E-4</v>
      </c>
      <c r="K14" s="91">
        <f t="shared" si="0"/>
        <v>0.55439795333831754</v>
      </c>
      <c r="L14" s="91">
        <f>I14/'סכום נכסי הקרן'!$C$42</f>
        <v>9.7439413264485448E-6</v>
      </c>
    </row>
    <row r="15" spans="2:12">
      <c r="B15" s="86" t="s">
        <v>1077</v>
      </c>
      <c r="C15" s="87" t="s">
        <v>1078</v>
      </c>
      <c r="D15" s="88" t="s">
        <v>101</v>
      </c>
      <c r="E15" s="88" t="s">
        <v>137</v>
      </c>
      <c r="F15" s="88" t="s">
        <v>113</v>
      </c>
      <c r="G15" s="90">
        <v>5382.6548250000005</v>
      </c>
      <c r="H15" s="98">
        <v>10.199999999999999</v>
      </c>
      <c r="I15" s="90">
        <v>0.54903079200000005</v>
      </c>
      <c r="J15" s="91">
        <v>3.5895497890412419E-4</v>
      </c>
      <c r="K15" s="91">
        <f t="shared" si="0"/>
        <v>0.18518803985431237</v>
      </c>
      <c r="L15" s="91">
        <f>I15/'סכום נכסי הקרן'!$C$42</f>
        <v>3.254812511184136E-6</v>
      </c>
    </row>
    <row r="16" spans="2:12">
      <c r="B16" s="92"/>
      <c r="C16" s="87"/>
      <c r="D16" s="87"/>
      <c r="E16" s="87"/>
      <c r="F16" s="87"/>
      <c r="G16" s="90"/>
      <c r="H16" s="98"/>
      <c r="I16" s="87"/>
      <c r="J16" s="87"/>
      <c r="K16" s="91"/>
      <c r="L16" s="87"/>
    </row>
    <row r="17" spans="2:12">
      <c r="B17" s="109" t="s">
        <v>32</v>
      </c>
      <c r="C17" s="87"/>
      <c r="D17" s="88"/>
      <c r="E17" s="88"/>
      <c r="F17" s="88"/>
      <c r="G17" s="90"/>
      <c r="H17" s="98"/>
      <c r="I17" s="90">
        <v>0.77205476400000006</v>
      </c>
      <c r="J17" s="91"/>
      <c r="K17" s="91">
        <f t="shared" si="0"/>
        <v>0.26041400680736998</v>
      </c>
      <c r="L17" s="91">
        <f>I17/'סכום נכסי הקרן'!$C$42</f>
        <v>4.5769627893411764E-6</v>
      </c>
    </row>
    <row r="18" spans="2:12">
      <c r="B18" s="85" t="s">
        <v>1079</v>
      </c>
      <c r="C18" s="80"/>
      <c r="D18" s="81"/>
      <c r="E18" s="81"/>
      <c r="F18" s="81"/>
      <c r="G18" s="83"/>
      <c r="H18" s="100"/>
      <c r="I18" s="83">
        <v>0.77205476400000006</v>
      </c>
      <c r="J18" s="84"/>
      <c r="K18" s="84">
        <f t="shared" si="0"/>
        <v>0.26041400680736998</v>
      </c>
      <c r="L18" s="84">
        <f>I18/'סכום נכסי הקרן'!$C$42</f>
        <v>4.5769627893411764E-6</v>
      </c>
    </row>
    <row r="19" spans="2:12">
      <c r="B19" s="86" t="s">
        <v>1080</v>
      </c>
      <c r="C19" s="87" t="s">
        <v>1081</v>
      </c>
      <c r="D19" s="88" t="s">
        <v>767</v>
      </c>
      <c r="E19" s="88" t="s">
        <v>885</v>
      </c>
      <c r="F19" s="88" t="s">
        <v>112</v>
      </c>
      <c r="G19" s="90">
        <v>812.47620000000006</v>
      </c>
      <c r="H19" s="98">
        <v>23</v>
      </c>
      <c r="I19" s="90">
        <v>0.71458906700000013</v>
      </c>
      <c r="J19" s="91">
        <v>2.4325634730538923E-5</v>
      </c>
      <c r="K19" s="91">
        <f t="shared" si="0"/>
        <v>0.2410308320540461</v>
      </c>
      <c r="L19" s="91">
        <f>I19/'סכום נכסי הקרן'!$C$42</f>
        <v>4.2362896025456414E-6</v>
      </c>
    </row>
    <row r="20" spans="2:12">
      <c r="B20" s="86" t="s">
        <v>1082</v>
      </c>
      <c r="C20" s="87" t="s">
        <v>1083</v>
      </c>
      <c r="D20" s="88" t="s">
        <v>790</v>
      </c>
      <c r="E20" s="88" t="s">
        <v>870</v>
      </c>
      <c r="F20" s="88" t="s">
        <v>112</v>
      </c>
      <c r="G20" s="90">
        <v>214.68058600000003</v>
      </c>
      <c r="H20" s="98">
        <v>7</v>
      </c>
      <c r="I20" s="90">
        <v>5.7465697000000003E-2</v>
      </c>
      <c r="J20" s="91">
        <v>8.4853986561264844E-6</v>
      </c>
      <c r="K20" s="91">
        <f t="shared" si="0"/>
        <v>1.9383174753323924E-2</v>
      </c>
      <c r="L20" s="91">
        <f>I20/'סכום נכסי הקרן'!$C$42</f>
        <v>3.4067318679553526E-7</v>
      </c>
    </row>
    <row r="21" spans="2:12">
      <c r="B21" s="92"/>
      <c r="C21" s="87"/>
      <c r="D21" s="87"/>
      <c r="E21" s="87"/>
      <c r="F21" s="87"/>
      <c r="G21" s="90"/>
      <c r="H21" s="98"/>
      <c r="I21" s="87"/>
      <c r="J21" s="87"/>
      <c r="K21" s="91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12" t="s">
        <v>198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12" t="s">
        <v>93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12" t="s">
        <v>181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12" t="s">
        <v>189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