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2DF76EA4-0475-4019-9EC3-2DC92C9FB1F6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השקעה'!$B$14:$K$303</definedName>
    <definedName name="_xlnm._FilterDatabase" localSheetId="1" hidden="1">מזומנים!$B$7:$L$189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מסחריות'!#REF!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84" l="1"/>
  <c r="C56" i="84"/>
  <c r="P24" i="71" l="1"/>
  <c r="P35" i="71"/>
  <c r="G21" i="80" l="1"/>
  <c r="G12" i="80"/>
  <c r="G11" i="80" l="1"/>
  <c r="C43" i="88"/>
  <c r="O36" i="78" l="1"/>
  <c r="P41" i="78"/>
  <c r="P12" i="78"/>
  <c r="H85" i="73"/>
  <c r="H52" i="73"/>
  <c r="H29" i="73"/>
  <c r="H13" i="73"/>
  <c r="H12" i="73" l="1"/>
  <c r="P11" i="78"/>
  <c r="H51" i="73"/>
  <c r="L20" i="69"/>
  <c r="L19" i="69"/>
  <c r="L18" i="69"/>
  <c r="L17" i="69"/>
  <c r="L16" i="69"/>
  <c r="L15" i="69"/>
  <c r="L14" i="69"/>
  <c r="M13" i="69"/>
  <c r="O13" i="69" s="1"/>
  <c r="G13" i="69"/>
  <c r="M22" i="69"/>
  <c r="J22" i="69"/>
  <c r="G22" i="69"/>
  <c r="L220" i="62"/>
  <c r="L189" i="62"/>
  <c r="L118" i="62"/>
  <c r="L12" i="62" s="1"/>
  <c r="L11" i="62" s="1"/>
  <c r="C16" i="88" s="1"/>
  <c r="R13" i="61"/>
  <c r="R12" i="61" s="1"/>
  <c r="R11" i="61" s="1"/>
  <c r="C15" i="88" s="1"/>
  <c r="I11" i="81"/>
  <c r="I10" i="81" s="1"/>
  <c r="J10" i="81" s="1"/>
  <c r="J21" i="58"/>
  <c r="J59" i="58"/>
  <c r="J58" i="58"/>
  <c r="J12" i="58"/>
  <c r="H11" i="73" l="1"/>
  <c r="C28" i="88" s="1"/>
  <c r="O22" i="69"/>
  <c r="C37" i="88"/>
  <c r="J11" i="81"/>
  <c r="J13" i="81"/>
  <c r="J12" i="81"/>
  <c r="J11" i="58"/>
  <c r="J10" i="58" s="1"/>
  <c r="K13" i="58" s="1"/>
  <c r="K42" i="58" l="1"/>
  <c r="K55" i="58"/>
  <c r="K53" i="58"/>
  <c r="K34" i="58"/>
  <c r="K14" i="58"/>
  <c r="K37" i="58"/>
  <c r="K30" i="58"/>
  <c r="K41" i="58"/>
  <c r="K22" i="58"/>
  <c r="K56" i="58"/>
  <c r="K17" i="58"/>
  <c r="K18" i="58"/>
  <c r="K29" i="58"/>
  <c r="K51" i="58"/>
  <c r="K50" i="58"/>
  <c r="K47" i="58"/>
  <c r="K54" i="58"/>
  <c r="K61" i="58"/>
  <c r="K45" i="58"/>
  <c r="K38" i="58"/>
  <c r="K11" i="58"/>
  <c r="K16" i="58"/>
  <c r="K48" i="58"/>
  <c r="K46" i="58"/>
  <c r="K39" i="58"/>
  <c r="K26" i="58"/>
  <c r="K31" i="58"/>
  <c r="K60" i="58"/>
  <c r="K24" i="58"/>
  <c r="K40" i="58"/>
  <c r="K27" i="58"/>
  <c r="K19" i="58"/>
  <c r="K43" i="58"/>
  <c r="K62" i="58"/>
  <c r="K49" i="58"/>
  <c r="K36" i="58"/>
  <c r="K23" i="58"/>
  <c r="K28" i="58"/>
  <c r="K33" i="58"/>
  <c r="K44" i="58"/>
  <c r="K59" i="58"/>
  <c r="K12" i="58"/>
  <c r="K35" i="58"/>
  <c r="K25" i="58"/>
  <c r="K10" i="58"/>
  <c r="K52" i="58"/>
  <c r="K15" i="58"/>
  <c r="K21" i="58"/>
  <c r="K32" i="58"/>
  <c r="K58" i="58"/>
  <c r="C23" i="88" l="1"/>
  <c r="C12" i="88"/>
  <c r="C11" i="88"/>
  <c r="C10" i="88" l="1"/>
  <c r="H19" i="80"/>
  <c r="H26" i="80"/>
  <c r="H25" i="80"/>
  <c r="H24" i="80"/>
  <c r="H23" i="80"/>
  <c r="H22" i="80"/>
  <c r="H21" i="80"/>
  <c r="H18" i="80"/>
  <c r="H17" i="80"/>
  <c r="H16" i="80"/>
  <c r="H15" i="80"/>
  <c r="H14" i="80"/>
  <c r="H13" i="80"/>
  <c r="H12" i="80"/>
  <c r="H11" i="80"/>
  <c r="H10" i="80"/>
  <c r="Q357" i="78"/>
  <c r="Q356" i="78"/>
  <c r="Q355" i="78"/>
  <c r="Q354" i="78"/>
  <c r="Q353" i="78"/>
  <c r="Q352" i="78"/>
  <c r="Q351" i="78"/>
  <c r="Q350" i="78"/>
  <c r="Q349" i="78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411" i="76"/>
  <c r="J410" i="76"/>
  <c r="J408" i="76"/>
  <c r="J407" i="76"/>
  <c r="J406" i="76"/>
  <c r="J405" i="76"/>
  <c r="J404" i="76"/>
  <c r="J403" i="76"/>
  <c r="J402" i="76"/>
  <c r="J401" i="76"/>
  <c r="J400" i="76"/>
  <c r="J399" i="76"/>
  <c r="J398" i="76"/>
  <c r="J396" i="76"/>
  <c r="J395" i="76"/>
  <c r="J394" i="76"/>
  <c r="J393" i="76"/>
  <c r="J391" i="76"/>
  <c r="J390" i="76"/>
  <c r="J389" i="76"/>
  <c r="J388" i="76"/>
  <c r="J387" i="76"/>
  <c r="J386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6" i="74"/>
  <c r="K15" i="74"/>
  <c r="K14" i="74"/>
  <c r="K13" i="74"/>
  <c r="K12" i="74"/>
  <c r="K11" i="74"/>
  <c r="J265" i="73"/>
  <c r="J264" i="73"/>
  <c r="J263" i="73"/>
  <c r="J262" i="73"/>
  <c r="J261" i="73"/>
  <c r="J260" i="73"/>
  <c r="J259" i="73"/>
  <c r="J258" i="73"/>
  <c r="J257" i="73"/>
  <c r="J256" i="73"/>
  <c r="J255" i="73"/>
  <c r="J254" i="73"/>
  <c r="J253" i="73"/>
  <c r="J252" i="73"/>
  <c r="J251" i="73"/>
  <c r="J250" i="73"/>
  <c r="J249" i="73"/>
  <c r="J248" i="73"/>
  <c r="J247" i="73"/>
  <c r="J246" i="73"/>
  <c r="J245" i="73"/>
  <c r="J244" i="73"/>
  <c r="J243" i="73"/>
  <c r="J242" i="73"/>
  <c r="J240" i="73"/>
  <c r="J239" i="73"/>
  <c r="J238" i="73"/>
  <c r="J237" i="73"/>
  <c r="J236" i="73"/>
  <c r="J235" i="73"/>
  <c r="J234" i="73"/>
  <c r="J233" i="73"/>
  <c r="J232" i="73"/>
  <c r="J231" i="73"/>
  <c r="J230" i="73"/>
  <c r="J229" i="73"/>
  <c r="J228" i="73"/>
  <c r="J227" i="73"/>
  <c r="J226" i="73"/>
  <c r="J225" i="73"/>
  <c r="J224" i="73"/>
  <c r="J223" i="73"/>
  <c r="J222" i="73"/>
  <c r="J221" i="73"/>
  <c r="J220" i="73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7" i="73"/>
  <c r="J206" i="73"/>
  <c r="J205" i="73"/>
  <c r="J204" i="73"/>
  <c r="J203" i="73"/>
  <c r="J202" i="73"/>
  <c r="J201" i="73"/>
  <c r="J200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3" i="73"/>
  <c r="J82" i="73"/>
  <c r="J81" i="73"/>
  <c r="J80" i="73"/>
  <c r="J79" i="73"/>
  <c r="J78" i="73"/>
  <c r="J77" i="73"/>
  <c r="J76" i="73"/>
  <c r="J75" i="73"/>
  <c r="J74" i="73"/>
  <c r="J72" i="73"/>
  <c r="J71" i="73"/>
  <c r="J70" i="73"/>
  <c r="J69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5" i="73"/>
  <c r="J23" i="73"/>
  <c r="J22" i="73"/>
  <c r="J20" i="73"/>
  <c r="J19" i="73"/>
  <c r="J18" i="73"/>
  <c r="J17" i="73"/>
  <c r="J16" i="73"/>
  <c r="J15" i="73"/>
  <c r="J14" i="73"/>
  <c r="J13" i="73"/>
  <c r="J12" i="73"/>
  <c r="J11" i="73"/>
  <c r="L69" i="72"/>
  <c r="L68" i="72"/>
  <c r="L67" i="72"/>
  <c r="L66" i="72"/>
  <c r="L65" i="72"/>
  <c r="L64" i="72"/>
  <c r="L63" i="72"/>
  <c r="L62" i="72"/>
  <c r="L61" i="72"/>
  <c r="L60" i="72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0" i="72"/>
  <c r="L39" i="72"/>
  <c r="L38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41" i="71"/>
  <c r="R40" i="71"/>
  <c r="R39" i="71"/>
  <c r="R38" i="71"/>
  <c r="R33" i="71"/>
  <c r="R32" i="71"/>
  <c r="R36" i="71"/>
  <c r="R35" i="71"/>
  <c r="R31" i="71"/>
  <c r="R30" i="71"/>
  <c r="R29" i="71"/>
  <c r="R28" i="71"/>
  <c r="R27" i="71"/>
  <c r="R26" i="71"/>
  <c r="R25" i="71"/>
  <c r="R24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0" i="69"/>
  <c r="O19" i="69"/>
  <c r="O18" i="69"/>
  <c r="O17" i="69"/>
  <c r="O16" i="69"/>
  <c r="O15" i="69"/>
  <c r="O14" i="69"/>
  <c r="O12" i="69"/>
  <c r="O11" i="69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8" i="63"/>
  <c r="M77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66" i="62"/>
  <c r="N216" i="62"/>
  <c r="N215" i="62"/>
  <c r="N214" i="62"/>
  <c r="N213" i="62"/>
  <c r="N212" i="62"/>
  <c r="N211" i="62"/>
  <c r="N210" i="62"/>
  <c r="N209" i="62"/>
  <c r="N208" i="62"/>
  <c r="N207" i="62"/>
  <c r="N255" i="62"/>
  <c r="N206" i="62"/>
  <c r="N205" i="62"/>
  <c r="N204" i="62"/>
  <c r="N203" i="62"/>
  <c r="N202" i="62"/>
  <c r="N201" i="62"/>
  <c r="N200" i="62"/>
  <c r="N199" i="62"/>
  <c r="N198" i="62"/>
  <c r="N197" i="62"/>
  <c r="N196" i="62"/>
  <c r="N242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42" i="88" l="1"/>
  <c r="K214" i="76" s="1"/>
  <c r="R301" i="78" l="1"/>
  <c r="D19" i="88"/>
  <c r="R47" i="78"/>
  <c r="R22" i="78"/>
  <c r="R343" i="78"/>
  <c r="D38" i="88"/>
  <c r="K324" i="76"/>
  <c r="K161" i="76"/>
  <c r="R166" i="78"/>
  <c r="L28" i="58"/>
  <c r="R33" i="78"/>
  <c r="R23" i="78"/>
  <c r="R220" i="78"/>
  <c r="L53" i="58"/>
  <c r="R115" i="78"/>
  <c r="K198" i="76"/>
  <c r="R203" i="78"/>
  <c r="R291" i="78"/>
  <c r="R281" i="78"/>
  <c r="K32" i="76"/>
  <c r="K279" i="76"/>
  <c r="R246" i="78"/>
  <c r="R345" i="78"/>
  <c r="R284" i="78"/>
  <c r="K110" i="76"/>
  <c r="R129" i="78"/>
  <c r="K45" i="76"/>
  <c r="K383" i="76"/>
  <c r="K256" i="76"/>
  <c r="K187" i="76"/>
  <c r="R125" i="78"/>
  <c r="K338" i="76"/>
  <c r="K243" i="76"/>
  <c r="K186" i="76"/>
  <c r="R162" i="78"/>
  <c r="K323" i="76"/>
  <c r="K134" i="76"/>
  <c r="K69" i="76"/>
  <c r="K11" i="76"/>
  <c r="K371" i="76"/>
  <c r="K173" i="76"/>
  <c r="K86" i="76"/>
  <c r="K26" i="76"/>
  <c r="R142" i="78"/>
  <c r="R79" i="78"/>
  <c r="R18" i="78"/>
  <c r="K360" i="76"/>
  <c r="K296" i="76"/>
  <c r="R72" i="78"/>
  <c r="R176" i="78"/>
  <c r="I17" i="80"/>
  <c r="R290" i="78"/>
  <c r="L19" i="58"/>
  <c r="L33" i="58"/>
  <c r="L37" i="58"/>
  <c r="L30" i="58"/>
  <c r="D16" i="88"/>
  <c r="D17" i="88"/>
  <c r="I15" i="80"/>
  <c r="R324" i="78"/>
  <c r="R282" i="78"/>
  <c r="R238" i="78"/>
  <c r="R202" i="78"/>
  <c r="R160" i="78"/>
  <c r="I13" i="80"/>
  <c r="R325" i="78"/>
  <c r="R298" i="78"/>
  <c r="R261" i="78"/>
  <c r="R230" i="78"/>
  <c r="R197" i="78"/>
  <c r="R146" i="78"/>
  <c r="K241" i="76"/>
  <c r="K160" i="76"/>
  <c r="R102" i="78"/>
  <c r="K298" i="76"/>
  <c r="K240" i="76"/>
  <c r="K171" i="76"/>
  <c r="R128" i="78"/>
  <c r="K278" i="76"/>
  <c r="K123" i="76"/>
  <c r="K57" i="76"/>
  <c r="L11" i="75"/>
  <c r="K322" i="76"/>
  <c r="K164" i="76"/>
  <c r="K71" i="76"/>
  <c r="K16" i="76"/>
  <c r="R127" i="78"/>
  <c r="R73" i="78"/>
  <c r="K407" i="76"/>
  <c r="K351" i="76"/>
  <c r="K319" i="76"/>
  <c r="R83" i="78"/>
  <c r="R222" i="78"/>
  <c r="R188" i="78"/>
  <c r="R308" i="78"/>
  <c r="L35" i="58"/>
  <c r="L39" i="58"/>
  <c r="L49" i="58"/>
  <c r="L42" i="58"/>
  <c r="D34" i="88"/>
  <c r="D23" i="88"/>
  <c r="R354" i="78"/>
  <c r="R318" i="78"/>
  <c r="R273" i="78"/>
  <c r="R235" i="78"/>
  <c r="R193" i="78"/>
  <c r="R157" i="78"/>
  <c r="R355" i="78"/>
  <c r="R322" i="78"/>
  <c r="R289" i="78"/>
  <c r="R255" i="78"/>
  <c r="R221" i="78"/>
  <c r="R209" i="78"/>
  <c r="R252" i="78"/>
  <c r="R304" i="78"/>
  <c r="R346" i="78"/>
  <c r="R175" i="78"/>
  <c r="R229" i="78"/>
  <c r="R294" i="78"/>
  <c r="R348" i="78"/>
  <c r="D36" i="88"/>
  <c r="D20" i="88"/>
  <c r="L22" i="58"/>
  <c r="L41" i="58"/>
  <c r="R253" i="78"/>
  <c r="R247" i="78"/>
  <c r="R10" i="78"/>
  <c r="K339" i="76"/>
  <c r="R43" i="78"/>
  <c r="R124" i="78"/>
  <c r="K44" i="76"/>
  <c r="K125" i="76"/>
  <c r="R31" i="78"/>
  <c r="K48" i="76"/>
  <c r="K206" i="76"/>
  <c r="R74" i="78"/>
  <c r="K207" i="76"/>
  <c r="K288" i="76"/>
  <c r="K133" i="76"/>
  <c r="K226" i="76"/>
  <c r="R212" i="78"/>
  <c r="R268" i="78"/>
  <c r="R310" i="78"/>
  <c r="I16" i="80"/>
  <c r="R181" i="78"/>
  <c r="R245" i="78"/>
  <c r="R300" i="78"/>
  <c r="I26" i="80"/>
  <c r="D18" i="88"/>
  <c r="L14" i="58"/>
  <c r="L18" i="58"/>
  <c r="L52" i="58"/>
  <c r="R237" i="78"/>
  <c r="R186" i="78"/>
  <c r="K362" i="76"/>
  <c r="K363" i="76"/>
  <c r="R49" i="78"/>
  <c r="R38" i="78"/>
  <c r="K56" i="76"/>
  <c r="K200" i="76"/>
  <c r="R77" i="78"/>
  <c r="K84" i="76"/>
  <c r="K242" i="76"/>
  <c r="K132" i="76"/>
  <c r="K210" i="76"/>
  <c r="K365" i="76"/>
  <c r="K148" i="76"/>
  <c r="K268" i="76"/>
  <c r="R215" i="78"/>
  <c r="R274" i="78"/>
  <c r="R319" i="78"/>
  <c r="I24" i="80"/>
  <c r="R184" i="78"/>
  <c r="R254" i="78"/>
  <c r="R309" i="78"/>
  <c r="D11" i="88"/>
  <c r="D40" i="88"/>
  <c r="L44" i="58"/>
  <c r="L54" i="58"/>
  <c r="L43" i="58"/>
  <c r="R210" i="78"/>
  <c r="R161" i="78"/>
  <c r="K337" i="76"/>
  <c r="K378" i="76"/>
  <c r="R61" i="78"/>
  <c r="K352" i="76"/>
  <c r="K62" i="76"/>
  <c r="K236" i="76"/>
  <c r="R131" i="78"/>
  <c r="K93" i="76"/>
  <c r="K269" i="76"/>
  <c r="K144" i="76"/>
  <c r="K225" i="76"/>
  <c r="K393" i="76"/>
  <c r="K151" i="76"/>
  <c r="K280" i="76"/>
  <c r="R191" i="78"/>
  <c r="R233" i="78"/>
  <c r="R280" i="78"/>
  <c r="R334" i="78"/>
  <c r="R145" i="78"/>
  <c r="R205" i="78"/>
  <c r="R263" i="78"/>
  <c r="R327" i="78"/>
  <c r="D37" i="88"/>
  <c r="D27" i="88"/>
  <c r="L23" i="58"/>
  <c r="L24" i="58"/>
  <c r="I14" i="80"/>
  <c r="R338" i="78"/>
  <c r="R180" i="78"/>
  <c r="K309" i="76"/>
  <c r="K394" i="76"/>
  <c r="R88" i="78"/>
  <c r="K230" i="76"/>
  <c r="K98" i="76"/>
  <c r="K281" i="76"/>
  <c r="K14" i="76"/>
  <c r="K99" i="76"/>
  <c r="K377" i="76"/>
  <c r="K156" i="76"/>
  <c r="K252" i="76"/>
  <c r="R16" i="78"/>
  <c r="K196" i="76"/>
  <c r="K389" i="76"/>
  <c r="R194" i="78"/>
  <c r="R236" i="78"/>
  <c r="R283" i="78"/>
  <c r="R340" i="78"/>
  <c r="R151" i="78"/>
  <c r="R211" i="78"/>
  <c r="R270" i="78"/>
  <c r="R336" i="78"/>
  <c r="D41" i="88"/>
  <c r="D21" i="88"/>
  <c r="L16" i="58"/>
  <c r="L11" i="58"/>
  <c r="R335" i="78"/>
  <c r="R320" i="78"/>
  <c r="R126" i="78"/>
  <c r="K315" i="76"/>
  <c r="K398" i="76"/>
  <c r="R103" i="78"/>
  <c r="L16" i="74"/>
  <c r="K107" i="76"/>
  <c r="K313" i="76"/>
  <c r="K30" i="76"/>
  <c r="K111" i="76"/>
  <c r="K396" i="76"/>
  <c r="K162" i="76"/>
  <c r="K264" i="76"/>
  <c r="R63" i="78"/>
  <c r="K202" i="76"/>
  <c r="R84" i="78"/>
  <c r="K185" i="76"/>
  <c r="P13" i="69"/>
  <c r="P22" i="69"/>
  <c r="K283" i="76"/>
  <c r="K172" i="76"/>
  <c r="K232" i="76"/>
  <c r="K328" i="76"/>
  <c r="K382" i="76"/>
  <c r="R29" i="78"/>
  <c r="K239" i="76"/>
  <c r="R200" i="78"/>
  <c r="R218" i="78"/>
  <c r="R239" i="78"/>
  <c r="R243" i="78"/>
  <c r="R264" i="78"/>
  <c r="R286" i="78"/>
  <c r="R307" i="78"/>
  <c r="R328" i="78"/>
  <c r="R352" i="78"/>
  <c r="I19" i="80"/>
  <c r="R163" i="78"/>
  <c r="R187" i="78"/>
  <c r="R217" i="78"/>
  <c r="R241" i="78"/>
  <c r="R251" i="78"/>
  <c r="R276" i="78"/>
  <c r="R306" i="78"/>
  <c r="R330" i="78"/>
  <c r="I12" i="80"/>
  <c r="D25" i="88"/>
  <c r="D42" i="88"/>
  <c r="D28" i="88"/>
  <c r="D26" i="88"/>
  <c r="L56" i="58"/>
  <c r="L40" i="58"/>
  <c r="L12" i="58"/>
  <c r="L17" i="58"/>
  <c r="L32" i="58"/>
  <c r="R344" i="78"/>
  <c r="R272" i="78"/>
  <c r="R192" i="78"/>
  <c r="R311" i="78"/>
  <c r="R195" i="78"/>
  <c r="R156" i="78"/>
  <c r="R17" i="78"/>
  <c r="K308" i="76"/>
  <c r="K333" i="76"/>
  <c r="K369" i="76"/>
  <c r="R15" i="78"/>
  <c r="R52" i="78"/>
  <c r="R97" i="78"/>
  <c r="R133" i="78"/>
  <c r="K149" i="76"/>
  <c r="K35" i="76"/>
  <c r="K80" i="76"/>
  <c r="K116" i="76"/>
  <c r="K227" i="76"/>
  <c r="K340" i="76"/>
  <c r="R104" i="78"/>
  <c r="K20" i="76"/>
  <c r="K66" i="76"/>
  <c r="K102" i="76"/>
  <c r="K188" i="76"/>
  <c r="K305" i="76"/>
  <c r="R69" i="78"/>
  <c r="K135" i="76"/>
  <c r="K180" i="76"/>
  <c r="K216" i="76"/>
  <c r="K261" i="76"/>
  <c r="K307" i="76"/>
  <c r="R48" i="78"/>
  <c r="R153" i="78"/>
  <c r="K169" i="76"/>
  <c r="K205" i="76"/>
  <c r="K250" i="76"/>
  <c r="K289" i="76"/>
  <c r="R57" i="78"/>
  <c r="K212" i="76"/>
  <c r="K297" i="76"/>
  <c r="R111" i="78"/>
  <c r="R37" i="78"/>
  <c r="K374" i="76"/>
  <c r="K316" i="76"/>
  <c r="K271" i="76"/>
  <c r="K253" i="76"/>
  <c r="K235" i="76"/>
  <c r="K217" i="76"/>
  <c r="K199" i="76"/>
  <c r="K181" i="76"/>
  <c r="K163" i="76"/>
  <c r="K145" i="76"/>
  <c r="R173" i="78"/>
  <c r="R110" i="78"/>
  <c r="R56" i="78"/>
  <c r="K402" i="76"/>
  <c r="K346" i="76"/>
  <c r="K291" i="76"/>
  <c r="K273" i="76"/>
  <c r="K255" i="76"/>
  <c r="K237" i="76"/>
  <c r="K219" i="76"/>
  <c r="K201" i="76"/>
  <c r="K183" i="76"/>
  <c r="K165" i="76"/>
  <c r="K147" i="76"/>
  <c r="K129" i="76"/>
  <c r="R105" i="78"/>
  <c r="R32" i="78"/>
  <c r="K368" i="76"/>
  <c r="K310" i="76"/>
  <c r="K251" i="76"/>
  <c r="K197" i="76"/>
  <c r="K143" i="76"/>
  <c r="K114" i="76"/>
  <c r="K96" i="76"/>
  <c r="K78" i="76"/>
  <c r="K60" i="76"/>
  <c r="K42" i="76"/>
  <c r="K24" i="76"/>
  <c r="L14" i="75"/>
  <c r="R122" i="78"/>
  <c r="R50" i="78"/>
  <c r="K376" i="76"/>
  <c r="K317" i="76"/>
  <c r="K263" i="76"/>
  <c r="K209" i="76"/>
  <c r="K155" i="76"/>
  <c r="K119" i="76"/>
  <c r="K101" i="76"/>
  <c r="K83" i="76"/>
  <c r="K65" i="76"/>
  <c r="K47" i="76"/>
  <c r="K29" i="76"/>
  <c r="L19" i="75"/>
  <c r="K203" i="76"/>
  <c r="R116" i="78"/>
  <c r="R136" i="78"/>
  <c r="R118" i="78"/>
  <c r="R100" i="78"/>
  <c r="R82" i="78"/>
  <c r="R64" i="78"/>
  <c r="R46" i="78"/>
  <c r="R27" i="78"/>
  <c r="K411" i="76"/>
  <c r="K390" i="76"/>
  <c r="K372" i="76"/>
  <c r="K354" i="76"/>
  <c r="K336" i="76"/>
  <c r="K318" i="76"/>
  <c r="K299" i="76"/>
  <c r="K326" i="76"/>
  <c r="K380" i="76"/>
  <c r="R35" i="78"/>
  <c r="R90" i="78"/>
  <c r="R144" i="78"/>
  <c r="R179" i="78"/>
  <c r="R183" i="78"/>
  <c r="R240" i="78"/>
  <c r="R275" i="78"/>
  <c r="R329" i="78"/>
  <c r="R159" i="78"/>
  <c r="K131" i="76"/>
  <c r="R174" i="78"/>
  <c r="R92" i="78"/>
  <c r="R25" i="78"/>
  <c r="K343" i="76"/>
  <c r="K286" i="76"/>
  <c r="K265" i="76"/>
  <c r="K247" i="76"/>
  <c r="K229" i="76"/>
  <c r="K211" i="76"/>
  <c r="K193" i="76"/>
  <c r="K175" i="76"/>
  <c r="K157" i="76"/>
  <c r="K139" i="76"/>
  <c r="R149" i="78"/>
  <c r="R98" i="78"/>
  <c r="R44" i="78"/>
  <c r="K388" i="76"/>
  <c r="K334" i="76"/>
  <c r="K285" i="76"/>
  <c r="K267" i="76"/>
  <c r="K249" i="76"/>
  <c r="K231" i="76"/>
  <c r="K213" i="76"/>
  <c r="K195" i="76"/>
  <c r="K177" i="76"/>
  <c r="K159" i="76"/>
  <c r="K141" i="76"/>
  <c r="R141" i="78"/>
  <c r="R78" i="78"/>
  <c r="R19" i="78"/>
  <c r="K359" i="76"/>
  <c r="K287" i="76"/>
  <c r="K233" i="76"/>
  <c r="K179" i="76"/>
  <c r="K126" i="76"/>
  <c r="K108" i="76"/>
  <c r="K90" i="76"/>
  <c r="K72" i="76"/>
  <c r="K54" i="76"/>
  <c r="K36" i="76"/>
  <c r="K17" i="76"/>
  <c r="R155" i="78"/>
  <c r="R86" i="78"/>
  <c r="R26" i="78"/>
  <c r="K367" i="76"/>
  <c r="K304" i="76"/>
  <c r="K245" i="76"/>
  <c r="K191" i="76"/>
  <c r="K137" i="76"/>
  <c r="K113" i="76"/>
  <c r="K95" i="76"/>
  <c r="K77" i="76"/>
  <c r="K59" i="76"/>
  <c r="K41" i="76"/>
  <c r="K22" i="76"/>
  <c r="L13" i="75"/>
  <c r="K257" i="76"/>
  <c r="R185" i="78"/>
  <c r="R130" i="78"/>
  <c r="R112" i="78"/>
  <c r="R94" i="78"/>
  <c r="R76" i="78"/>
  <c r="R58" i="78"/>
  <c r="R39" i="78"/>
  <c r="R21" i="78"/>
  <c r="K404" i="76"/>
  <c r="K384" i="76"/>
  <c r="K366" i="76"/>
  <c r="K348" i="76"/>
  <c r="K330" i="76"/>
  <c r="K312" i="76"/>
  <c r="K293" i="76"/>
  <c r="K344" i="76"/>
  <c r="K400" i="76"/>
  <c r="R54" i="78"/>
  <c r="R108" i="78"/>
  <c r="R171" i="78"/>
  <c r="R147" i="78"/>
  <c r="R204" i="78"/>
  <c r="R293" i="78"/>
  <c r="R347" i="78"/>
  <c r="R177" i="78"/>
  <c r="R228" i="78"/>
  <c r="R150" i="78"/>
  <c r="R45" i="78"/>
  <c r="K335" i="76"/>
  <c r="K277" i="76"/>
  <c r="K244" i="76"/>
  <c r="K220" i="76"/>
  <c r="K190" i="76"/>
  <c r="K166" i="76"/>
  <c r="K136" i="76"/>
  <c r="R117" i="78"/>
  <c r="R20" i="78"/>
  <c r="K353" i="76"/>
  <c r="K282" i="76"/>
  <c r="K258" i="76"/>
  <c r="K228" i="76"/>
  <c r="K204" i="76"/>
  <c r="K174" i="76"/>
  <c r="K150" i="76"/>
  <c r="R132" i="78"/>
  <c r="R51" i="78"/>
  <c r="K341" i="76"/>
  <c r="K260" i="76"/>
  <c r="K170" i="76"/>
  <c r="K117" i="76"/>
  <c r="K87" i="76"/>
  <c r="K63" i="76"/>
  <c r="K33" i="76"/>
  <c r="L17" i="75"/>
  <c r="R81" i="78"/>
  <c r="K395" i="76"/>
  <c r="K290" i="76"/>
  <c r="K218" i="76"/>
  <c r="K128" i="76"/>
  <c r="K104" i="76"/>
  <c r="K74" i="76"/>
  <c r="K50" i="76"/>
  <c r="K19" i="76"/>
  <c r="K176" i="76"/>
  <c r="R167" i="78"/>
  <c r="R121" i="78"/>
  <c r="R91" i="78"/>
  <c r="R67" i="78"/>
  <c r="R36" i="78"/>
  <c r="R12" i="78"/>
  <c r="K381" i="76"/>
  <c r="K357" i="76"/>
  <c r="K327" i="76"/>
  <c r="K302" i="76"/>
  <c r="K355" i="76"/>
  <c r="R28" i="78"/>
  <c r="R119" i="78"/>
  <c r="R168" i="78"/>
  <c r="R213" i="78"/>
  <c r="R266" i="78"/>
  <c r="R356" i="78"/>
  <c r="R201" i="78"/>
  <c r="R244" i="78"/>
  <c r="R299" i="78"/>
  <c r="R353" i="78"/>
  <c r="L13" i="58"/>
  <c r="L47" i="58"/>
  <c r="L21" i="58"/>
  <c r="L48" i="58"/>
  <c r="L25" i="58"/>
  <c r="L46" i="58"/>
  <c r="L38" i="58"/>
  <c r="L36" i="58"/>
  <c r="D32" i="88"/>
  <c r="D39" i="88"/>
  <c r="D12" i="88"/>
  <c r="D35" i="88"/>
  <c r="D10" i="88"/>
  <c r="R357" i="78"/>
  <c r="R339" i="78"/>
  <c r="R321" i="78"/>
  <c r="R303" i="78"/>
  <c r="R285" i="78"/>
  <c r="R267" i="78"/>
  <c r="R248" i="78"/>
  <c r="R232" i="78"/>
  <c r="R214" i="78"/>
  <c r="R196" i="78"/>
  <c r="R178" i="78"/>
  <c r="K158" i="76"/>
  <c r="R134" i="78"/>
  <c r="K399" i="76"/>
  <c r="K320" i="76"/>
  <c r="K262" i="76"/>
  <c r="K238" i="76"/>
  <c r="K208" i="76"/>
  <c r="K184" i="76"/>
  <c r="K154" i="76"/>
  <c r="K130" i="76"/>
  <c r="R75" i="78"/>
  <c r="K410" i="76"/>
  <c r="K311" i="76"/>
  <c r="K276" i="76"/>
  <c r="K246" i="76"/>
  <c r="K222" i="76"/>
  <c r="K192" i="76"/>
  <c r="K168" i="76"/>
  <c r="K138" i="76"/>
  <c r="R123" i="78"/>
  <c r="R14" i="78"/>
  <c r="K314" i="76"/>
  <c r="K224" i="76"/>
  <c r="K152" i="76"/>
  <c r="K105" i="76"/>
  <c r="K81" i="76"/>
  <c r="K51" i="76"/>
  <c r="K27" i="76"/>
  <c r="R140" i="78"/>
  <c r="R68" i="78"/>
  <c r="K358" i="76"/>
  <c r="K272" i="76"/>
  <c r="K182" i="76"/>
  <c r="K122" i="76"/>
  <c r="K92" i="76"/>
  <c r="K68" i="76"/>
  <c r="K38" i="76"/>
  <c r="K13" i="76"/>
  <c r="K284" i="76"/>
  <c r="R139" i="78"/>
  <c r="R109" i="78"/>
  <c r="R85" i="78"/>
  <c r="R55" i="78"/>
  <c r="R30" i="78"/>
  <c r="K401" i="76"/>
  <c r="K375" i="76"/>
  <c r="K345" i="76"/>
  <c r="K321" i="76"/>
  <c r="K300" i="76"/>
  <c r="K373" i="76"/>
  <c r="R65" i="78"/>
  <c r="R137" i="78"/>
  <c r="R158" i="78"/>
  <c r="R231" i="78"/>
  <c r="R302" i="78"/>
  <c r="R152" i="78"/>
  <c r="R219" i="78"/>
  <c r="R262" i="78"/>
  <c r="R317" i="78"/>
  <c r="L15" i="58"/>
  <c r="L26" i="58"/>
  <c r="L62" i="58"/>
  <c r="L27" i="58"/>
  <c r="L60" i="58"/>
  <c r="L31" i="58"/>
  <c r="L55" i="58"/>
  <c r="L50" i="58"/>
  <c r="L51" i="58"/>
  <c r="D15" i="88"/>
  <c r="D22" i="88"/>
  <c r="D24" i="88"/>
  <c r="D31" i="88"/>
  <c r="D13" i="88"/>
  <c r="I23" i="80"/>
  <c r="R351" i="78"/>
  <c r="R333" i="78"/>
  <c r="R315" i="78"/>
  <c r="R297" i="78"/>
  <c r="R279" i="78"/>
  <c r="R260" i="78"/>
  <c r="R226" i="78"/>
  <c r="R208" i="78"/>
  <c r="R190" i="78"/>
  <c r="R172" i="78"/>
  <c r="R154" i="78"/>
  <c r="I21" i="80"/>
  <c r="R349" i="78"/>
  <c r="R331" i="78"/>
  <c r="R313" i="78"/>
  <c r="R295" i="78"/>
  <c r="R277" i="78"/>
  <c r="R258" i="78"/>
  <c r="R242" i="78"/>
  <c r="R224" i="78"/>
  <c r="R206" i="78"/>
  <c r="R227" i="78"/>
  <c r="R249" i="78"/>
  <c r="R271" i="78"/>
  <c r="R292" i="78"/>
  <c r="R316" i="78"/>
  <c r="R337" i="78"/>
  <c r="I10" i="80"/>
  <c r="R148" i="78"/>
  <c r="R169" i="78"/>
  <c r="R199" i="78"/>
  <c r="R223" i="78"/>
  <c r="R257" i="78"/>
  <c r="R288" i="78"/>
  <c r="R312" i="78"/>
  <c r="R342" i="78"/>
  <c r="I18" i="80"/>
  <c r="D29" i="88"/>
  <c r="D30" i="88"/>
  <c r="D33" i="88"/>
  <c r="D14" i="88"/>
  <c r="L29" i="58"/>
  <c r="L34" i="58"/>
  <c r="L45" i="58"/>
  <c r="L10" i="58"/>
  <c r="L61" i="58"/>
  <c r="R326" i="78"/>
  <c r="R170" i="78"/>
  <c r="R256" i="78"/>
  <c r="R165" i="78"/>
  <c r="R101" i="78"/>
  <c r="K391" i="76"/>
  <c r="K306" i="76"/>
  <c r="K342" i="76"/>
  <c r="K387" i="76"/>
  <c r="R24" i="78"/>
  <c r="R70" i="78"/>
  <c r="R106" i="78"/>
  <c r="I25" i="80"/>
  <c r="L16" i="75"/>
  <c r="K53" i="76"/>
  <c r="K89" i="76"/>
  <c r="K146" i="76"/>
  <c r="K254" i="76"/>
  <c r="R13" i="78"/>
  <c r="R135" i="78"/>
  <c r="K39" i="76"/>
  <c r="K75" i="76"/>
  <c r="K120" i="76"/>
  <c r="K215" i="76"/>
  <c r="K364" i="76"/>
  <c r="R87" i="78"/>
  <c r="K153" i="76"/>
  <c r="K189" i="76"/>
  <c r="K234" i="76"/>
  <c r="K270" i="76"/>
  <c r="K361" i="76"/>
  <c r="R71" i="78"/>
  <c r="K142" i="76"/>
  <c r="K178" i="76"/>
  <c r="K223" i="76"/>
  <c r="K259" i="76"/>
  <c r="K370" i="76"/>
  <c r="R99" i="78"/>
  <c r="K274" i="76"/>
  <c r="K292" i="76"/>
  <c r="K347" i="76"/>
  <c r="K403" i="76"/>
  <c r="R80" i="78"/>
  <c r="R138" i="78"/>
  <c r="K266" i="76"/>
  <c r="R53" i="78"/>
  <c r="R107" i="78"/>
  <c r="R164" i="78"/>
  <c r="K12" i="81"/>
  <c r="K10" i="81"/>
  <c r="K13" i="81"/>
  <c r="K11" i="81"/>
  <c r="L59" i="58"/>
  <c r="L58" i="58"/>
  <c r="R62" i="78"/>
  <c r="R95" i="78"/>
  <c r="K405" i="76"/>
  <c r="K386" i="76"/>
  <c r="K349" i="76"/>
  <c r="K332" i="76"/>
  <c r="I11" i="80"/>
  <c r="R332" i="78"/>
  <c r="R305" i="78"/>
  <c r="R278" i="78"/>
  <c r="R250" i="78"/>
  <c r="R216" i="78"/>
  <c r="R189" i="78"/>
  <c r="R143" i="78"/>
  <c r="R120" i="78"/>
  <c r="R41" i="78"/>
  <c r="K408" i="76"/>
  <c r="K294" i="76"/>
  <c r="K248" i="76"/>
  <c r="K167" i="76"/>
  <c r="K127" i="76"/>
  <c r="K118" i="76"/>
  <c r="K109" i="76"/>
  <c r="K100" i="76"/>
  <c r="K91" i="76"/>
  <c r="K82" i="76"/>
  <c r="K73" i="76"/>
  <c r="K64" i="76"/>
  <c r="K55" i="76"/>
  <c r="K46" i="76"/>
  <c r="K37" i="76"/>
  <c r="K28" i="76"/>
  <c r="K18" i="76"/>
  <c r="L18" i="75"/>
  <c r="L15" i="74"/>
  <c r="L12" i="74"/>
  <c r="K264" i="73"/>
  <c r="K261" i="73"/>
  <c r="K258" i="73"/>
  <c r="K255" i="73"/>
  <c r="K253" i="73"/>
  <c r="K250" i="73"/>
  <c r="K247" i="73"/>
  <c r="K244" i="73"/>
  <c r="K240" i="73"/>
  <c r="K237" i="73"/>
  <c r="K234" i="73"/>
  <c r="K232" i="73"/>
  <c r="K229" i="73"/>
  <c r="K226" i="73"/>
  <c r="K223" i="73"/>
  <c r="K220" i="73"/>
  <c r="K217" i="73"/>
  <c r="K214" i="73"/>
  <c r="K211" i="73"/>
  <c r="K208" i="73"/>
  <c r="K205" i="73"/>
  <c r="K202" i="73"/>
  <c r="K199" i="73"/>
  <c r="K196" i="73"/>
  <c r="K193" i="73"/>
  <c r="K190" i="73"/>
  <c r="K187" i="73"/>
  <c r="K184" i="73"/>
  <c r="K181" i="73"/>
  <c r="K178" i="73"/>
  <c r="K175" i="73"/>
  <c r="K172" i="73"/>
  <c r="K169" i="73"/>
  <c r="K166" i="73"/>
  <c r="K160" i="73"/>
  <c r="K157" i="73"/>
  <c r="K154" i="73"/>
  <c r="K151" i="73"/>
  <c r="K148" i="73"/>
  <c r="K144" i="73"/>
  <c r="K141" i="73"/>
  <c r="K138" i="73"/>
  <c r="K135" i="73"/>
  <c r="K132" i="73"/>
  <c r="K129" i="73"/>
  <c r="K126" i="73"/>
  <c r="K123" i="73"/>
  <c r="K120" i="73"/>
  <c r="K117" i="73"/>
  <c r="K114" i="73"/>
  <c r="K111" i="73"/>
  <c r="K108" i="73"/>
  <c r="K105" i="73"/>
  <c r="R314" i="78"/>
  <c r="R269" i="78"/>
  <c r="R182" i="78"/>
  <c r="K350" i="76"/>
  <c r="K115" i="76"/>
  <c r="K76" i="76"/>
  <c r="K61" i="76"/>
  <c r="K21" i="76"/>
  <c r="L15" i="75"/>
  <c r="K260" i="73"/>
  <c r="K254" i="73"/>
  <c r="K243" i="73"/>
  <c r="K235" i="73"/>
  <c r="K225" i="73"/>
  <c r="K218" i="73"/>
  <c r="K207" i="73"/>
  <c r="K200" i="73"/>
  <c r="K189" i="73"/>
  <c r="K182" i="73"/>
  <c r="K171" i="73"/>
  <c r="K164" i="73"/>
  <c r="K161" i="73"/>
  <c r="K150" i="73"/>
  <c r="K142" i="73"/>
  <c r="K131" i="73"/>
  <c r="K124" i="73"/>
  <c r="K113" i="73"/>
  <c r="K106" i="73"/>
  <c r="M48" i="72"/>
  <c r="S11" i="71"/>
  <c r="P153" i="69"/>
  <c r="P147" i="69"/>
  <c r="P144" i="69"/>
  <c r="P138" i="69"/>
  <c r="P132" i="69"/>
  <c r="P129" i="69"/>
  <c r="P123" i="69"/>
  <c r="P117" i="69"/>
  <c r="P111" i="69"/>
  <c r="P108" i="69"/>
  <c r="P102" i="69"/>
  <c r="P96" i="69"/>
  <c r="P90" i="69"/>
  <c r="P84" i="69"/>
  <c r="P81" i="69"/>
  <c r="P75" i="69"/>
  <c r="P69" i="69"/>
  <c r="P66" i="69"/>
  <c r="P60" i="69"/>
  <c r="P54" i="69"/>
  <c r="P48" i="69"/>
  <c r="P42" i="69"/>
  <c r="P39" i="69"/>
  <c r="P33" i="69"/>
  <c r="P24" i="69"/>
  <c r="K17" i="67"/>
  <c r="K11" i="67"/>
  <c r="L17" i="66"/>
  <c r="L11" i="66"/>
  <c r="L18" i="65"/>
  <c r="L11" i="65"/>
  <c r="O19" i="64"/>
  <c r="O16" i="64"/>
  <c r="N78" i="63"/>
  <c r="N68" i="63"/>
  <c r="N62" i="63"/>
  <c r="N56" i="63"/>
  <c r="N50" i="63"/>
  <c r="N44" i="63"/>
  <c r="N38" i="63"/>
  <c r="N31" i="63"/>
  <c r="N24" i="63"/>
  <c r="N21" i="63"/>
  <c r="N15" i="63"/>
  <c r="O263" i="62"/>
  <c r="O257" i="62"/>
  <c r="O253" i="62"/>
  <c r="O247" i="62"/>
  <c r="O244" i="62"/>
  <c r="O237" i="62"/>
  <c r="O231" i="62"/>
  <c r="O228" i="62"/>
  <c r="O222" i="62"/>
  <c r="O216" i="62"/>
  <c r="R341" i="78"/>
  <c r="R296" i="78"/>
  <c r="R198" i="78"/>
  <c r="R34" i="78"/>
  <c r="R11" i="78"/>
  <c r="K194" i="76"/>
  <c r="K124" i="76"/>
  <c r="K85" i="76"/>
  <c r="K70" i="76"/>
  <c r="K31" i="76"/>
  <c r="K15" i="76"/>
  <c r="K263" i="73"/>
  <c r="K256" i="73"/>
  <c r="K246" i="73"/>
  <c r="K238" i="73"/>
  <c r="K228" i="73"/>
  <c r="K221" i="73"/>
  <c r="K210" i="73"/>
  <c r="K203" i="73"/>
  <c r="K192" i="73"/>
  <c r="K185" i="73"/>
  <c r="K174" i="73"/>
  <c r="K167" i="73"/>
  <c r="K153" i="73"/>
  <c r="K145" i="73"/>
  <c r="K134" i="73"/>
  <c r="K127" i="73"/>
  <c r="K116" i="73"/>
  <c r="K109" i="73"/>
  <c r="K102" i="73"/>
  <c r="K99" i="73"/>
  <c r="K96" i="73"/>
  <c r="K93" i="73"/>
  <c r="K90" i="73"/>
  <c r="K87" i="73"/>
  <c r="K83" i="73"/>
  <c r="K80" i="73"/>
  <c r="K77" i="73"/>
  <c r="K74" i="73"/>
  <c r="K70" i="73"/>
  <c r="K66" i="73"/>
  <c r="K64" i="73"/>
  <c r="K61" i="73"/>
  <c r="K58" i="73"/>
  <c r="K54" i="73"/>
  <c r="K51" i="73"/>
  <c r="K47" i="73"/>
  <c r="K44" i="73"/>
  <c r="K41" i="73"/>
  <c r="K38" i="73"/>
  <c r="K36" i="73"/>
  <c r="K33" i="73"/>
  <c r="K30" i="73"/>
  <c r="K27" i="73"/>
  <c r="K23" i="73"/>
  <c r="K19" i="73"/>
  <c r="K16" i="73"/>
  <c r="K13" i="73"/>
  <c r="M69" i="72"/>
  <c r="M66" i="72"/>
  <c r="M63" i="72"/>
  <c r="M60" i="72"/>
  <c r="M57" i="72"/>
  <c r="M54" i="72"/>
  <c r="M51" i="72"/>
  <c r="M45" i="72"/>
  <c r="M42" i="72"/>
  <c r="M38" i="72"/>
  <c r="M34" i="72"/>
  <c r="M31" i="72"/>
  <c r="M28" i="72"/>
  <c r="M25" i="72"/>
  <c r="M22" i="72"/>
  <c r="M19" i="72"/>
  <c r="M16" i="72"/>
  <c r="M12" i="72"/>
  <c r="S41" i="71"/>
  <c r="S38" i="71"/>
  <c r="S36" i="71"/>
  <c r="S30" i="71"/>
  <c r="S27" i="71"/>
  <c r="S24" i="71"/>
  <c r="S20" i="71"/>
  <c r="S17" i="71"/>
  <c r="S14" i="71"/>
  <c r="P156" i="69"/>
  <c r="P150" i="69"/>
  <c r="P141" i="69"/>
  <c r="P135" i="69"/>
  <c r="P126" i="69"/>
  <c r="P120" i="69"/>
  <c r="P114" i="69"/>
  <c r="P105" i="69"/>
  <c r="P99" i="69"/>
  <c r="P93" i="69"/>
  <c r="P87" i="69"/>
  <c r="P78" i="69"/>
  <c r="P72" i="69"/>
  <c r="P63" i="69"/>
  <c r="P57" i="69"/>
  <c r="P51" i="69"/>
  <c r="P45" i="69"/>
  <c r="P36" i="69"/>
  <c r="P30" i="69"/>
  <c r="P27" i="69"/>
  <c r="P19" i="69"/>
  <c r="P16" i="69"/>
  <c r="K14" i="67"/>
  <c r="L21" i="66"/>
  <c r="L14" i="66"/>
  <c r="L14" i="65"/>
  <c r="O23" i="64"/>
  <c r="O13" i="64"/>
  <c r="N74" i="63"/>
  <c r="N71" i="63"/>
  <c r="N65" i="63"/>
  <c r="N59" i="63"/>
  <c r="N53" i="63"/>
  <c r="N47" i="63"/>
  <c r="N41" i="63"/>
  <c r="N34" i="63"/>
  <c r="N28" i="63"/>
  <c r="N18" i="63"/>
  <c r="N12" i="63"/>
  <c r="O267" i="62"/>
  <c r="O260" i="62"/>
  <c r="O250" i="62"/>
  <c r="O240" i="62"/>
  <c r="O234" i="62"/>
  <c r="O225" i="62"/>
  <c r="O218" i="62"/>
  <c r="O213" i="62"/>
  <c r="O210" i="62"/>
  <c r="R259" i="78"/>
  <c r="R234" i="78"/>
  <c r="K406" i="76"/>
  <c r="K221" i="76"/>
  <c r="K121" i="76"/>
  <c r="K58" i="76"/>
  <c r="K43" i="76"/>
  <c r="L11" i="74"/>
  <c r="K262" i="73"/>
  <c r="K242" i="73"/>
  <c r="K230" i="73"/>
  <c r="K213" i="73"/>
  <c r="K209" i="73"/>
  <c r="K188" i="73"/>
  <c r="K176" i="73"/>
  <c r="K163" i="73"/>
  <c r="K159" i="73"/>
  <c r="K146" i="73"/>
  <c r="K125" i="73"/>
  <c r="K121" i="73"/>
  <c r="K104" i="73"/>
  <c r="K97" i="73"/>
  <c r="K86" i="73"/>
  <c r="K78" i="73"/>
  <c r="K59" i="73"/>
  <c r="K49" i="73"/>
  <c r="K42" i="73"/>
  <c r="K32" i="73"/>
  <c r="K25" i="73"/>
  <c r="K12" i="73"/>
  <c r="M64" i="72"/>
  <c r="M53" i="72"/>
  <c r="M46" i="72"/>
  <c r="M33" i="72"/>
  <c r="M26" i="72"/>
  <c r="M15" i="72"/>
  <c r="S39" i="71"/>
  <c r="S26" i="71"/>
  <c r="S18" i="71"/>
  <c r="P155" i="69"/>
  <c r="P148" i="69"/>
  <c r="P137" i="69"/>
  <c r="P130" i="69"/>
  <c r="P119" i="69"/>
  <c r="P112" i="69"/>
  <c r="P101" i="69"/>
  <c r="P94" i="69"/>
  <c r="P83" i="69"/>
  <c r="P76" i="69"/>
  <c r="P65" i="69"/>
  <c r="P58" i="69"/>
  <c r="P47" i="69"/>
  <c r="P40" i="69"/>
  <c r="P29" i="69"/>
  <c r="P20" i="69"/>
  <c r="K16" i="67"/>
  <c r="L22" i="66"/>
  <c r="L20" i="65"/>
  <c r="L12" i="65"/>
  <c r="O15" i="64"/>
  <c r="N75" i="63"/>
  <c r="N64" i="63"/>
  <c r="N57" i="63"/>
  <c r="N46" i="63"/>
  <c r="N39" i="63"/>
  <c r="N26" i="63"/>
  <c r="N19" i="63"/>
  <c r="O265" i="62"/>
  <c r="O258" i="62"/>
  <c r="O246" i="62"/>
  <c r="O238" i="62"/>
  <c r="O227" i="62"/>
  <c r="O220" i="62"/>
  <c r="O209" i="62"/>
  <c r="O255" i="62"/>
  <c r="O204" i="62"/>
  <c r="O201" i="62"/>
  <c r="O198" i="62"/>
  <c r="O242" i="62"/>
  <c r="O193" i="62"/>
  <c r="O190" i="62"/>
  <c r="O186" i="62"/>
  <c r="O183" i="62"/>
  <c r="O180" i="62"/>
  <c r="O177" i="62"/>
  <c r="O174" i="62"/>
  <c r="O171" i="62"/>
  <c r="O168" i="62"/>
  <c r="O165" i="62"/>
  <c r="O162" i="62"/>
  <c r="O157" i="62"/>
  <c r="O154" i="62"/>
  <c r="O151" i="62"/>
  <c r="O148" i="62"/>
  <c r="O145" i="62"/>
  <c r="O142" i="62"/>
  <c r="O139" i="62"/>
  <c r="O136" i="62"/>
  <c r="O133" i="62"/>
  <c r="O130" i="62"/>
  <c r="O127" i="62"/>
  <c r="O124" i="62"/>
  <c r="O121" i="62"/>
  <c r="O118" i="62"/>
  <c r="O114" i="62"/>
  <c r="O111" i="62"/>
  <c r="O108" i="62"/>
  <c r="O105" i="62"/>
  <c r="O102" i="62"/>
  <c r="O99" i="62"/>
  <c r="O96" i="62"/>
  <c r="O93" i="62"/>
  <c r="O90" i="62"/>
  <c r="O87" i="62"/>
  <c r="O84" i="62"/>
  <c r="O81" i="62"/>
  <c r="O78" i="62"/>
  <c r="O75" i="62"/>
  <c r="O72" i="62"/>
  <c r="O69" i="62"/>
  <c r="O66" i="62"/>
  <c r="O63" i="62"/>
  <c r="O60" i="62"/>
  <c r="O57" i="62"/>
  <c r="O54" i="62"/>
  <c r="O51" i="62"/>
  <c r="O47" i="62"/>
  <c r="O44" i="62"/>
  <c r="O41" i="62"/>
  <c r="O38" i="62"/>
  <c r="O35" i="62"/>
  <c r="O32" i="62"/>
  <c r="O29" i="62"/>
  <c r="O26" i="62"/>
  <c r="O23" i="62"/>
  <c r="O20" i="62"/>
  <c r="O17" i="62"/>
  <c r="O14" i="62"/>
  <c r="O11" i="62"/>
  <c r="U359" i="61"/>
  <c r="U356" i="61"/>
  <c r="U353" i="61"/>
  <c r="U350" i="61"/>
  <c r="U347" i="61"/>
  <c r="U344" i="61"/>
  <c r="U341" i="61"/>
  <c r="U338" i="61"/>
  <c r="U335" i="61"/>
  <c r="U332" i="61"/>
  <c r="U329" i="61"/>
  <c r="U326" i="61"/>
  <c r="U323" i="61"/>
  <c r="U320" i="61"/>
  <c r="U317" i="61"/>
  <c r="U314" i="61"/>
  <c r="U311" i="61"/>
  <c r="U308" i="61"/>
  <c r="U305" i="61"/>
  <c r="U302" i="61"/>
  <c r="U299" i="61"/>
  <c r="U296" i="61"/>
  <c r="U293" i="61"/>
  <c r="U290" i="61"/>
  <c r="U287" i="61"/>
  <c r="U284" i="61"/>
  <c r="U281" i="61"/>
  <c r="U278" i="61"/>
  <c r="U275" i="61"/>
  <c r="R323" i="78"/>
  <c r="K325" i="76"/>
  <c r="K301" i="76"/>
  <c r="K79" i="76"/>
  <c r="K52" i="76"/>
  <c r="L14" i="74"/>
  <c r="K257" i="73"/>
  <c r="K236" i="73"/>
  <c r="K233" i="73"/>
  <c r="K216" i="73"/>
  <c r="K204" i="73"/>
  <c r="K183" i="73"/>
  <c r="K179" i="73"/>
  <c r="K155" i="73"/>
  <c r="K137" i="73"/>
  <c r="K133" i="73"/>
  <c r="K112" i="73"/>
  <c r="K100" i="73"/>
  <c r="K89" i="73"/>
  <c r="K81" i="73"/>
  <c r="K69" i="73"/>
  <c r="K62" i="73"/>
  <c r="K53" i="73"/>
  <c r="K45" i="73"/>
  <c r="K35" i="73"/>
  <c r="K29" i="73"/>
  <c r="K15" i="73"/>
  <c r="M67" i="72"/>
  <c r="M56" i="72"/>
  <c r="M49" i="72"/>
  <c r="M36" i="72"/>
  <c r="M29" i="72"/>
  <c r="M18" i="72"/>
  <c r="M11" i="72"/>
  <c r="S29" i="71"/>
  <c r="S21" i="71"/>
  <c r="P158" i="69"/>
  <c r="P151" i="69"/>
  <c r="P140" i="69"/>
  <c r="P133" i="69"/>
  <c r="P122" i="69"/>
  <c r="P115" i="69"/>
  <c r="P104" i="69"/>
  <c r="P97" i="69"/>
  <c r="P86" i="69"/>
  <c r="P79" i="69"/>
  <c r="P68" i="69"/>
  <c r="P61" i="69"/>
  <c r="P50" i="69"/>
  <c r="P43" i="69"/>
  <c r="P32" i="69"/>
  <c r="P25" i="69"/>
  <c r="P12" i="69"/>
  <c r="K12" i="67"/>
  <c r="L13" i="66"/>
  <c r="L15" i="65"/>
  <c r="O18" i="64"/>
  <c r="O11" i="64"/>
  <c r="N67" i="63"/>
  <c r="N60" i="63"/>
  <c r="N49" i="63"/>
  <c r="N42" i="63"/>
  <c r="N30" i="63"/>
  <c r="N22" i="63"/>
  <c r="N11" i="63"/>
  <c r="O261" i="62"/>
  <c r="O249" i="62"/>
  <c r="O241" i="62"/>
  <c r="O230" i="62"/>
  <c r="O223" i="62"/>
  <c r="O212" i="62"/>
  <c r="I22" i="80"/>
  <c r="R287" i="78"/>
  <c r="R89" i="78"/>
  <c r="R66" i="78"/>
  <c r="K385" i="76"/>
  <c r="K329" i="76"/>
  <c r="K295" i="76"/>
  <c r="K112" i="76"/>
  <c r="K97" i="76"/>
  <c r="L12" i="75"/>
  <c r="L13" i="74"/>
  <c r="K227" i="73"/>
  <c r="K195" i="73"/>
  <c r="K191" i="73"/>
  <c r="K186" i="73"/>
  <c r="K158" i="73"/>
  <c r="K149" i="73"/>
  <c r="K143" i="73"/>
  <c r="K139" i="73"/>
  <c r="K85" i="73"/>
  <c r="K71" i="73"/>
  <c r="K56" i="73"/>
  <c r="K52" i="73"/>
  <c r="K31" i="73"/>
  <c r="K17" i="73"/>
  <c r="M59" i="72"/>
  <c r="M55" i="72"/>
  <c r="M32" i="72"/>
  <c r="M20" i="72"/>
  <c r="S35" i="71"/>
  <c r="S28" i="71"/>
  <c r="P154" i="69"/>
  <c r="P142" i="69"/>
  <c r="P125" i="69"/>
  <c r="P121" i="69"/>
  <c r="P100" i="69"/>
  <c r="P88" i="69"/>
  <c r="P71" i="69"/>
  <c r="P67" i="69"/>
  <c r="P46" i="69"/>
  <c r="P34" i="69"/>
  <c r="P15" i="69"/>
  <c r="P11" i="69"/>
  <c r="L19" i="65"/>
  <c r="O20" i="64"/>
  <c r="N70" i="63"/>
  <c r="N66" i="63"/>
  <c r="N45" i="63"/>
  <c r="N32" i="63"/>
  <c r="N14" i="63"/>
  <c r="O268" i="62"/>
  <c r="O245" i="62"/>
  <c r="O232" i="62"/>
  <c r="O215" i="62"/>
  <c r="O211" i="62"/>
  <c r="O207" i="62"/>
  <c r="O197" i="62"/>
  <c r="O191" i="62"/>
  <c r="O179" i="62"/>
  <c r="O172" i="62"/>
  <c r="O161" i="62"/>
  <c r="O155" i="62"/>
  <c r="O144" i="62"/>
  <c r="O137" i="62"/>
  <c r="O126" i="62"/>
  <c r="O119" i="62"/>
  <c r="O107" i="62"/>
  <c r="O100" i="62"/>
  <c r="O89" i="62"/>
  <c r="O82" i="62"/>
  <c r="O71" i="62"/>
  <c r="O64" i="62"/>
  <c r="O53" i="62"/>
  <c r="O45" i="62"/>
  <c r="O34" i="62"/>
  <c r="O27" i="62"/>
  <c r="O16" i="62"/>
  <c r="U360" i="61"/>
  <c r="U349" i="61"/>
  <c r="U342" i="61"/>
  <c r="U331" i="61"/>
  <c r="U324" i="61"/>
  <c r="U313" i="61"/>
  <c r="U306" i="61"/>
  <c r="U295" i="61"/>
  <c r="U288" i="61"/>
  <c r="U277" i="61"/>
  <c r="U256" i="61"/>
  <c r="U237" i="61"/>
  <c r="U231" i="61"/>
  <c r="U225" i="61"/>
  <c r="U219" i="61"/>
  <c r="U213" i="61"/>
  <c r="U207" i="61"/>
  <c r="U201" i="61"/>
  <c r="U195" i="61"/>
  <c r="U189" i="61"/>
  <c r="U180" i="61"/>
  <c r="U171" i="61"/>
  <c r="U168" i="61"/>
  <c r="U164" i="61"/>
  <c r="U159" i="61"/>
  <c r="U153" i="61"/>
  <c r="U147" i="61"/>
  <c r="U141" i="61"/>
  <c r="U135" i="61"/>
  <c r="U129" i="61"/>
  <c r="U126" i="61"/>
  <c r="U120" i="61"/>
  <c r="U114" i="61"/>
  <c r="U108" i="61"/>
  <c r="U105" i="61"/>
  <c r="U99" i="61"/>
  <c r="U93" i="61"/>
  <c r="U87" i="61"/>
  <c r="U81" i="61"/>
  <c r="U75" i="61"/>
  <c r="U72" i="61"/>
  <c r="U66" i="61"/>
  <c r="U63" i="61"/>
  <c r="U57" i="61"/>
  <c r="U54" i="61"/>
  <c r="U48" i="61"/>
  <c r="U42" i="61"/>
  <c r="U36" i="61"/>
  <c r="U30" i="61"/>
  <c r="U24" i="61"/>
  <c r="U18" i="61"/>
  <c r="U15" i="61"/>
  <c r="U12" i="61"/>
  <c r="R55" i="59"/>
  <c r="R49" i="59"/>
  <c r="R43" i="59"/>
  <c r="R36" i="59"/>
  <c r="R30" i="59"/>
  <c r="R23" i="59"/>
  <c r="R14" i="59"/>
  <c r="K40" i="76"/>
  <c r="K245" i="73"/>
  <c r="K212" i="73"/>
  <c r="K194" i="73"/>
  <c r="K88" i="73"/>
  <c r="K55" i="73"/>
  <c r="K34" i="73"/>
  <c r="K11" i="73"/>
  <c r="M35" i="72"/>
  <c r="M13" i="72"/>
  <c r="P157" i="69"/>
  <c r="P136" i="69"/>
  <c r="P107" i="69"/>
  <c r="P70" i="69"/>
  <c r="P53" i="69"/>
  <c r="P28" i="69"/>
  <c r="L16" i="66"/>
  <c r="O14" i="64"/>
  <c r="N52" i="63"/>
  <c r="N13" i="63"/>
  <c r="O248" i="62"/>
  <c r="O226" i="62"/>
  <c r="O203" i="62"/>
  <c r="O178" i="62"/>
  <c r="O160" i="62"/>
  <c r="O143" i="62"/>
  <c r="O125" i="62"/>
  <c r="O113" i="62"/>
  <c r="O95" i="62"/>
  <c r="O77" i="62"/>
  <c r="O52" i="62"/>
  <c r="O40" i="62"/>
  <c r="O22" i="62"/>
  <c r="U355" i="61"/>
  <c r="R60" i="78"/>
  <c r="K331" i="76"/>
  <c r="K140" i="76"/>
  <c r="K106" i="76"/>
  <c r="K25" i="76"/>
  <c r="K231" i="73"/>
  <c r="K222" i="73"/>
  <c r="K198" i="73"/>
  <c r="K180" i="73"/>
  <c r="K162" i="73"/>
  <c r="K119" i="73"/>
  <c r="K115" i="73"/>
  <c r="K110" i="73"/>
  <c r="K101" i="73"/>
  <c r="K79" i="73"/>
  <c r="K75" i="73"/>
  <c r="K57" i="73"/>
  <c r="K46" i="73"/>
  <c r="K26" i="73"/>
  <c r="K20" i="73"/>
  <c r="M62" i="72"/>
  <c r="M50" i="72"/>
  <c r="M27" i="72"/>
  <c r="M23" i="72"/>
  <c r="S33" i="71"/>
  <c r="S22" i="71"/>
  <c r="P149" i="69"/>
  <c r="P145" i="69"/>
  <c r="P128" i="69"/>
  <c r="P116" i="69"/>
  <c r="P95" i="69"/>
  <c r="P91" i="69"/>
  <c r="P74" i="69"/>
  <c r="P62" i="69"/>
  <c r="P41" i="69"/>
  <c r="P37" i="69"/>
  <c r="P18" i="69"/>
  <c r="K13" i="67"/>
  <c r="L13" i="65"/>
  <c r="O24" i="64"/>
  <c r="N73" i="63"/>
  <c r="N61" i="63"/>
  <c r="N40" i="63"/>
  <c r="N36" i="63"/>
  <c r="N17" i="63"/>
  <c r="O262" i="62"/>
  <c r="O239" i="62"/>
  <c r="O235" i="62"/>
  <c r="O217" i="62"/>
  <c r="O200" i="62"/>
  <c r="O194" i="62"/>
  <c r="O182" i="62"/>
  <c r="O175" i="62"/>
  <c r="O164" i="62"/>
  <c r="O158" i="62"/>
  <c r="O147" i="62"/>
  <c r="O140" i="62"/>
  <c r="O129" i="62"/>
  <c r="O122" i="62"/>
  <c r="O110" i="62"/>
  <c r="O103" i="62"/>
  <c r="O92" i="62"/>
  <c r="O85" i="62"/>
  <c r="O74" i="62"/>
  <c r="O67" i="62"/>
  <c r="O56" i="62"/>
  <c r="O49" i="62"/>
  <c r="O37" i="62"/>
  <c r="O30" i="62"/>
  <c r="O19" i="62"/>
  <c r="O12" i="62"/>
  <c r="U352" i="61"/>
  <c r="U345" i="61"/>
  <c r="U334" i="61"/>
  <c r="U327" i="61"/>
  <c r="U316" i="61"/>
  <c r="U309" i="61"/>
  <c r="U298" i="61"/>
  <c r="U291" i="61"/>
  <c r="U280" i="61"/>
  <c r="U273" i="61"/>
  <c r="U269" i="61"/>
  <c r="U266" i="61"/>
  <c r="U263" i="61"/>
  <c r="U260" i="61"/>
  <c r="U253" i="61"/>
  <c r="U249" i="61"/>
  <c r="U246" i="61"/>
  <c r="U243" i="61"/>
  <c r="U240" i="61"/>
  <c r="U234" i="61"/>
  <c r="U228" i="61"/>
  <c r="U222" i="61"/>
  <c r="U216" i="61"/>
  <c r="U210" i="61"/>
  <c r="U204" i="61"/>
  <c r="U198" i="61"/>
  <c r="U192" i="61"/>
  <c r="U186" i="61"/>
  <c r="U183" i="61"/>
  <c r="U177" i="61"/>
  <c r="U174" i="61"/>
  <c r="U162" i="61"/>
  <c r="U156" i="61"/>
  <c r="U150" i="61"/>
  <c r="U144" i="61"/>
  <c r="U138" i="61"/>
  <c r="U132" i="61"/>
  <c r="U123" i="61"/>
  <c r="U117" i="61"/>
  <c r="U111" i="61"/>
  <c r="U102" i="61"/>
  <c r="U96" i="61"/>
  <c r="U90" i="61"/>
  <c r="U84" i="61"/>
  <c r="U78" i="61"/>
  <c r="U69" i="61"/>
  <c r="U60" i="61"/>
  <c r="U51" i="61"/>
  <c r="U45" i="61"/>
  <c r="U39" i="61"/>
  <c r="U33" i="61"/>
  <c r="U27" i="61"/>
  <c r="U21" i="61"/>
  <c r="R58" i="59"/>
  <c r="R52" i="59"/>
  <c r="R46" i="59"/>
  <c r="R40" i="59"/>
  <c r="R33" i="59"/>
  <c r="R27" i="59"/>
  <c r="R20" i="59"/>
  <c r="R17" i="59"/>
  <c r="R11" i="59"/>
  <c r="R350" i="78"/>
  <c r="K12" i="76"/>
  <c r="K249" i="73"/>
  <c r="K239" i="73"/>
  <c r="K170" i="73"/>
  <c r="K152" i="73"/>
  <c r="K128" i="73"/>
  <c r="K92" i="73"/>
  <c r="K65" i="73"/>
  <c r="M58" i="72"/>
  <c r="M40" i="72"/>
  <c r="S31" i="71"/>
  <c r="S13" i="71"/>
  <c r="P124" i="69"/>
  <c r="P103" i="69"/>
  <c r="P82" i="69"/>
  <c r="P49" i="69"/>
  <c r="P14" i="69"/>
  <c r="L12" i="66"/>
  <c r="N69" i="63"/>
  <c r="N48" i="63"/>
  <c r="N25" i="63"/>
  <c r="O252" i="62"/>
  <c r="O214" i="62"/>
  <c r="O196" i="62"/>
  <c r="O185" i="62"/>
  <c r="O167" i="62"/>
  <c r="O150" i="62"/>
  <c r="O132" i="62"/>
  <c r="O106" i="62"/>
  <c r="O88" i="62"/>
  <c r="O70" i="62"/>
  <c r="O59" i="62"/>
  <c r="O33" i="62"/>
  <c r="O15" i="62"/>
  <c r="U348" i="61"/>
  <c r="R59" i="78"/>
  <c r="R42" i="78"/>
  <c r="K34" i="76"/>
  <c r="K197" i="73"/>
  <c r="K165" i="73"/>
  <c r="K60" i="73"/>
  <c r="M65" i="72"/>
  <c r="S40" i="71"/>
  <c r="P131" i="69"/>
  <c r="P77" i="69"/>
  <c r="P23" i="69"/>
  <c r="N77" i="63"/>
  <c r="N20" i="63"/>
  <c r="O221" i="62"/>
  <c r="U337" i="61"/>
  <c r="U333" i="61"/>
  <c r="U312" i="61"/>
  <c r="U300" i="61"/>
  <c r="U283" i="61"/>
  <c r="U279" i="61"/>
  <c r="U271" i="61"/>
  <c r="U259" i="61"/>
  <c r="U250" i="61"/>
  <c r="U239" i="61"/>
  <c r="U232" i="61"/>
  <c r="U221" i="61"/>
  <c r="U214" i="61"/>
  <c r="U203" i="61"/>
  <c r="U196" i="61"/>
  <c r="U185" i="61"/>
  <c r="U178" i="61"/>
  <c r="U166" i="61"/>
  <c r="U160" i="61"/>
  <c r="U149" i="61"/>
  <c r="U142" i="61"/>
  <c r="U131" i="61"/>
  <c r="U124" i="61"/>
  <c r="U113" i="61"/>
  <c r="U106" i="61"/>
  <c r="U95" i="61"/>
  <c r="U88" i="61"/>
  <c r="U77" i="61"/>
  <c r="U70" i="61"/>
  <c r="U59" i="61"/>
  <c r="U52" i="61"/>
  <c r="U41" i="61"/>
  <c r="U34" i="61"/>
  <c r="U23" i="61"/>
  <c r="U16" i="61"/>
  <c r="R54" i="59"/>
  <c r="R47" i="59"/>
  <c r="R35" i="59"/>
  <c r="R28" i="59"/>
  <c r="R16" i="59"/>
  <c r="U181" i="61"/>
  <c r="U170" i="61"/>
  <c r="U152" i="61"/>
  <c r="U134" i="61"/>
  <c r="U116" i="61"/>
  <c r="U109" i="61"/>
  <c r="U98" i="61"/>
  <c r="U80" i="61"/>
  <c r="U73" i="61"/>
  <c r="U62" i="61"/>
  <c r="U44" i="61"/>
  <c r="U37" i="61"/>
  <c r="U19" i="61"/>
  <c r="R39" i="59"/>
  <c r="R31" i="59"/>
  <c r="R12" i="59"/>
  <c r="K379" i="76"/>
  <c r="K356" i="76"/>
  <c r="K94" i="76"/>
  <c r="K248" i="73"/>
  <c r="K168" i="73"/>
  <c r="K63" i="73"/>
  <c r="K14" i="73"/>
  <c r="P134" i="69"/>
  <c r="P80" i="69"/>
  <c r="P31" i="69"/>
  <c r="O12" i="64"/>
  <c r="N29" i="63"/>
  <c r="O224" i="62"/>
  <c r="U336" i="61"/>
  <c r="U315" i="61"/>
  <c r="U282" i="61"/>
  <c r="U258" i="61"/>
  <c r="U238" i="61"/>
  <c r="U220" i="61"/>
  <c r="U202" i="61"/>
  <c r="U191" i="61"/>
  <c r="U165" i="61"/>
  <c r="U148" i="61"/>
  <c r="U137" i="61"/>
  <c r="U119" i="61"/>
  <c r="U101" i="61"/>
  <c r="U76" i="61"/>
  <c r="U65" i="61"/>
  <c r="U47" i="61"/>
  <c r="U29" i="61"/>
  <c r="U11" i="61"/>
  <c r="R42" i="59"/>
  <c r="R15" i="59"/>
  <c r="R113" i="78"/>
  <c r="K88" i="76"/>
  <c r="K215" i="73"/>
  <c r="K177" i="73"/>
  <c r="K98" i="73"/>
  <c r="K48" i="73"/>
  <c r="K39" i="73"/>
  <c r="K18" i="73"/>
  <c r="M47" i="72"/>
  <c r="M21" i="72"/>
  <c r="S19" i="71"/>
  <c r="S15" i="71"/>
  <c r="P113" i="69"/>
  <c r="P89" i="69"/>
  <c r="P64" i="69"/>
  <c r="P35" i="69"/>
  <c r="L23" i="66"/>
  <c r="N63" i="63"/>
  <c r="N54" i="63"/>
  <c r="N33" i="63"/>
  <c r="O264" i="62"/>
  <c r="O208" i="62"/>
  <c r="O188" i="62"/>
  <c r="O169" i="62"/>
  <c r="O156" i="62"/>
  <c r="O134" i="62"/>
  <c r="O120" i="62"/>
  <c r="O97" i="62"/>
  <c r="O79" i="62"/>
  <c r="O61" i="62"/>
  <c r="O42" i="62"/>
  <c r="O24" i="62"/>
  <c r="U357" i="61"/>
  <c r="U343" i="61"/>
  <c r="U310" i="61"/>
  <c r="U289" i="61"/>
  <c r="U261" i="61"/>
  <c r="U241" i="61"/>
  <c r="U223" i="61"/>
  <c r="U212" i="61"/>
  <c r="U187" i="61"/>
  <c r="U169" i="61"/>
  <c r="U158" i="61"/>
  <c r="U133" i="61"/>
  <c r="U115" i="61"/>
  <c r="U104" i="61"/>
  <c r="U86" i="61"/>
  <c r="U68" i="61"/>
  <c r="U50" i="61"/>
  <c r="U32" i="61"/>
  <c r="U14" i="61"/>
  <c r="R45" i="59"/>
  <c r="R25" i="59"/>
  <c r="K259" i="73"/>
  <c r="K251" i="73"/>
  <c r="K224" i="73"/>
  <c r="K156" i="73"/>
  <c r="K107" i="73"/>
  <c r="P152" i="69"/>
  <c r="P44" i="69"/>
  <c r="N43" i="63"/>
  <c r="O243" i="62"/>
  <c r="U330" i="61"/>
  <c r="U301" i="61"/>
  <c r="U272" i="61"/>
  <c r="U264" i="61"/>
  <c r="U244" i="61"/>
  <c r="U226" i="61"/>
  <c r="U208" i="61"/>
  <c r="U190" i="61"/>
  <c r="U172" i="61"/>
  <c r="U143" i="61"/>
  <c r="U125" i="61"/>
  <c r="U100" i="61"/>
  <c r="U82" i="61"/>
  <c r="U64" i="61"/>
  <c r="U46" i="61"/>
  <c r="U28" i="61"/>
  <c r="R59" i="59"/>
  <c r="R41" i="59"/>
  <c r="R21" i="59"/>
  <c r="K76" i="73"/>
  <c r="M61" i="72"/>
  <c r="S32" i="71"/>
  <c r="P127" i="69"/>
  <c r="P73" i="69"/>
  <c r="P17" i="69"/>
  <c r="O25" i="64"/>
  <c r="N16" i="63"/>
  <c r="O266" i="62"/>
  <c r="O199" i="62"/>
  <c r="O176" i="62"/>
  <c r="O163" i="62"/>
  <c r="O146" i="62"/>
  <c r="O128" i="62"/>
  <c r="O109" i="62"/>
  <c r="O86" i="62"/>
  <c r="O68" i="62"/>
  <c r="O55" i="62"/>
  <c r="O36" i="62"/>
  <c r="O13" i="62"/>
  <c r="U346" i="61"/>
  <c r="U321" i="61"/>
  <c r="U292" i="61"/>
  <c r="U267" i="61"/>
  <c r="U247" i="61"/>
  <c r="U218" i="61"/>
  <c r="U193" i="61"/>
  <c r="U182" i="61"/>
  <c r="U163" i="61"/>
  <c r="U146" i="61"/>
  <c r="U128" i="61"/>
  <c r="U103" i="61"/>
  <c r="U85" i="61"/>
  <c r="U74" i="61"/>
  <c r="U56" i="61"/>
  <c r="U38" i="61"/>
  <c r="U20" i="61"/>
  <c r="R51" i="59"/>
  <c r="R32" i="59"/>
  <c r="R114" i="78"/>
  <c r="R93" i="78"/>
  <c r="K67" i="76"/>
  <c r="K206" i="73"/>
  <c r="K201" i="73"/>
  <c r="K136" i="73"/>
  <c r="K95" i="73"/>
  <c r="K91" i="73"/>
  <c r="K40" i="73"/>
  <c r="K37" i="73"/>
  <c r="M44" i="72"/>
  <c r="M39" i="72"/>
  <c r="S16" i="71"/>
  <c r="S12" i="71"/>
  <c r="P110" i="69"/>
  <c r="P106" i="69"/>
  <c r="P56" i="69"/>
  <c r="P52" i="69"/>
  <c r="L20" i="66"/>
  <c r="L15" i="66"/>
  <c r="N55" i="63"/>
  <c r="N51" i="63"/>
  <c r="O256" i="62"/>
  <c r="O251" i="62"/>
  <c r="O206" i="62"/>
  <c r="O202" i="62"/>
  <c r="O189" i="62"/>
  <c r="O184" i="62"/>
  <c r="O170" i="62"/>
  <c r="O166" i="62"/>
  <c r="O153" i="62"/>
  <c r="O149" i="62"/>
  <c r="O135" i="62"/>
  <c r="O131" i="62"/>
  <c r="O116" i="62"/>
  <c r="O112" i="62"/>
  <c r="O98" i="62"/>
  <c r="O94" i="62"/>
  <c r="O80" i="62"/>
  <c r="O76" i="62"/>
  <c r="O62" i="62"/>
  <c r="O58" i="62"/>
  <c r="O43" i="62"/>
  <c r="O39" i="62"/>
  <c r="O25" i="62"/>
  <c r="O21" i="62"/>
  <c r="U358" i="61"/>
  <c r="U354" i="61"/>
  <c r="U340" i="61"/>
  <c r="U328" i="61"/>
  <c r="U307" i="61"/>
  <c r="U303" i="61"/>
  <c r="U286" i="61"/>
  <c r="U274" i="61"/>
  <c r="U262" i="61"/>
  <c r="U254" i="61"/>
  <c r="U242" i="61"/>
  <c r="U235" i="61"/>
  <c r="U224" i="61"/>
  <c r="U217" i="61"/>
  <c r="U206" i="61"/>
  <c r="U199" i="61"/>
  <c r="U188" i="61"/>
  <c r="U145" i="61"/>
  <c r="U127" i="61"/>
  <c r="U91" i="61"/>
  <c r="U55" i="61"/>
  <c r="U26" i="61"/>
  <c r="R50" i="59"/>
  <c r="R19" i="59"/>
  <c r="R225" i="78"/>
  <c r="K49" i="76"/>
  <c r="K252" i="73"/>
  <c r="K173" i="73"/>
  <c r="K140" i="73"/>
  <c r="K130" i="73"/>
  <c r="K67" i="73"/>
  <c r="M68" i="72"/>
  <c r="M17" i="72"/>
  <c r="P139" i="69"/>
  <c r="P85" i="69"/>
  <c r="P26" i="69"/>
  <c r="O17" i="64"/>
  <c r="N23" i="63"/>
  <c r="O229" i="62"/>
  <c r="U319" i="61"/>
  <c r="U294" i="61"/>
  <c r="U265" i="61"/>
  <c r="U245" i="61"/>
  <c r="U227" i="61"/>
  <c r="U209" i="61"/>
  <c r="U184" i="61"/>
  <c r="U173" i="61"/>
  <c r="U155" i="61"/>
  <c r="U130" i="61"/>
  <c r="U112" i="61"/>
  <c r="U94" i="61"/>
  <c r="U83" i="61"/>
  <c r="U58" i="61"/>
  <c r="U40" i="61"/>
  <c r="U22" i="61"/>
  <c r="R53" i="59"/>
  <c r="R34" i="59"/>
  <c r="R22" i="59"/>
  <c r="R207" i="78"/>
  <c r="R96" i="78"/>
  <c r="K265" i="73"/>
  <c r="K103" i="73"/>
  <c r="K94" i="73"/>
  <c r="K72" i="73"/>
  <c r="K43" i="73"/>
  <c r="M52" i="72"/>
  <c r="M43" i="72"/>
  <c r="S25" i="71"/>
  <c r="P143" i="69"/>
  <c r="P118" i="69"/>
  <c r="P109" i="69"/>
  <c r="P59" i="69"/>
  <c r="P55" i="69"/>
  <c r="K15" i="67"/>
  <c r="L19" i="66"/>
  <c r="O22" i="64"/>
  <c r="N58" i="63"/>
  <c r="O259" i="62"/>
  <c r="O254" i="62"/>
  <c r="O233" i="62"/>
  <c r="O205" i="62"/>
  <c r="O192" i="62"/>
  <c r="O173" i="62"/>
  <c r="O152" i="62"/>
  <c r="O138" i="62"/>
  <c r="O115" i="62"/>
  <c r="O101" i="62"/>
  <c r="O83" i="62"/>
  <c r="O65" i="62"/>
  <c r="O46" i="62"/>
  <c r="O28" i="62"/>
  <c r="U361" i="61"/>
  <c r="U339" i="61"/>
  <c r="U322" i="61"/>
  <c r="U285" i="61"/>
  <c r="U268" i="61"/>
  <c r="U248" i="61"/>
  <c r="U230" i="61"/>
  <c r="U205" i="61"/>
  <c r="U194" i="61"/>
  <c r="U176" i="61"/>
  <c r="U151" i="61"/>
  <c r="U140" i="61"/>
  <c r="U122" i="61"/>
  <c r="U97" i="61"/>
  <c r="U79" i="61"/>
  <c r="U61" i="61"/>
  <c r="U43" i="61"/>
  <c r="U25" i="61"/>
  <c r="R57" i="59"/>
  <c r="R37" i="59"/>
  <c r="R18" i="59"/>
  <c r="K103" i="76"/>
  <c r="K219" i="73"/>
  <c r="K118" i="73"/>
  <c r="K82" i="73"/>
  <c r="M30" i="72"/>
  <c r="P98" i="69"/>
  <c r="L17" i="65"/>
  <c r="U318" i="61"/>
  <c r="U297" i="61"/>
  <c r="U276" i="61"/>
  <c r="U252" i="61"/>
  <c r="U233" i="61"/>
  <c r="U215" i="61"/>
  <c r="U197" i="61"/>
  <c r="U179" i="61"/>
  <c r="U161" i="61"/>
  <c r="U154" i="61"/>
  <c r="U136" i="61"/>
  <c r="U118" i="61"/>
  <c r="U107" i="61"/>
  <c r="U89" i="61"/>
  <c r="U71" i="61"/>
  <c r="U53" i="61"/>
  <c r="U35" i="61"/>
  <c r="U17" i="61"/>
  <c r="R48" i="59"/>
  <c r="R29" i="59"/>
  <c r="K275" i="76"/>
  <c r="K122" i="73"/>
  <c r="K22" i="73"/>
  <c r="M24" i="72"/>
  <c r="P146" i="69"/>
  <c r="P92" i="69"/>
  <c r="P38" i="69"/>
  <c r="N72" i="63"/>
  <c r="N37" i="63"/>
  <c r="O236" i="62"/>
  <c r="O195" i="62"/>
  <c r="O181" i="62"/>
  <c r="O159" i="62"/>
  <c r="O141" i="62"/>
  <c r="O123" i="62"/>
  <c r="O104" i="62"/>
  <c r="O91" i="62"/>
  <c r="O73" i="62"/>
  <c r="O50" i="62"/>
  <c r="O31" i="62"/>
  <c r="O18" i="62"/>
  <c r="U351" i="61"/>
  <c r="U325" i="61"/>
  <c r="U304" i="61"/>
  <c r="U255" i="61"/>
  <c r="U236" i="61"/>
  <c r="U229" i="61"/>
  <c r="U211" i="61"/>
  <c r="U200" i="61"/>
  <c r="U175" i="61"/>
  <c r="U157" i="61"/>
  <c r="U139" i="61"/>
  <c r="U121" i="61"/>
  <c r="U110" i="61"/>
  <c r="U92" i="61"/>
  <c r="U67" i="61"/>
  <c r="U49" i="61"/>
  <c r="U31" i="61"/>
  <c r="U13" i="61"/>
  <c r="R44" i="59"/>
  <c r="R24" i="59"/>
  <c r="R13" i="5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Migdal Hashkaot Neches Boded"/>
    <s v="{[Time].[Hie Time].[Yom].&amp;[20230930]}"/>
    <s v="{[Medida].[Medida].&amp;[2]}"/>
    <s v="{[Keren].[Keren].[All]}"/>
    <s v="{[Cheshbon KM].[Hie Peilut].[Chevra].&amp;[399]&amp;[Kod_Peilut_L7_399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3" si="25">
        <n x="1" s="1"/>
        <n x="23"/>
        <n x="24"/>
      </t>
    </mdx>
    <mdx n="0" f="v">
      <t c="3" si="25">
        <n x="1" s="1"/>
        <n x="26"/>
        <n x="24"/>
      </t>
    </mdx>
    <mdx n="0" f="v">
      <t c="3" si="25">
        <n x="1" s="1"/>
        <n x="27"/>
        <n x="24"/>
      </t>
    </mdx>
    <mdx n="0" f="v">
      <t c="3" si="25">
        <n x="1" s="1"/>
        <n x="28"/>
        <n x="24"/>
      </t>
    </mdx>
    <mdx n="0" f="v">
      <t c="3" si="25">
        <n x="1" s="1"/>
        <n x="29"/>
        <n x="24"/>
      </t>
    </mdx>
    <mdx n="0" f="v">
      <t c="3" si="25">
        <n x="1" s="1"/>
        <n x="30"/>
        <n x="24"/>
      </t>
    </mdx>
    <mdx n="0" f="v">
      <t c="3" si="25">
        <n x="1" s="1"/>
        <n x="31"/>
        <n x="24"/>
      </t>
    </mdx>
    <mdx n="0" f="v">
      <t c="3" si="25">
        <n x="1" s="1"/>
        <n x="32"/>
        <n x="24"/>
      </t>
    </mdx>
    <mdx n="0" f="v">
      <t c="3" si="25">
        <n x="1" s="1"/>
        <n x="33"/>
        <n x="24"/>
      </t>
    </mdx>
    <mdx n="0" f="v">
      <t c="3" si="25">
        <n x="1" s="1"/>
        <n x="34"/>
        <n x="24"/>
      </t>
    </mdx>
  </mdxMetadata>
  <valueMetadata count="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</valueMetadata>
</metadata>
</file>

<file path=xl/sharedStrings.xml><?xml version="1.0" encoding="utf-8"?>
<sst xmlns="http://schemas.openxmlformats.org/spreadsheetml/2006/main" count="12099" uniqueCount="3565">
  <si>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</si>
  <si>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</si>
  <si>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</si>
  <si>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</si>
  <si>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</si>
  <si>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</si>
  <si>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</si>
  <si>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</si>
  <si>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</si>
  <si>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</si>
  <si>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</si>
  <si>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</si>
  <si>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</si>
  <si>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</si>
  <si>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</si>
  <si>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</si>
  <si>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</si>
  <si>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</si>
  <si>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</si>
  <si>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</si>
  <si>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</si>
  <si>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</si>
  <si>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</si>
  <si>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</si>
  <si>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</si>
  <si>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</si>
  <si>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</si>
  <si>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</si>
  <si>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</si>
  <si>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</si>
  <si>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</si>
  <si>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</si>
  <si>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</si>
  <si>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</si>
  <si>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</si>
  <si>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</si>
  <si>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</si>
  <si>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</si>
  <si>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</si>
  <si>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</si>
  <si>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</si>
  <si>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</si>
  <si>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</si>
  <si>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</si>
  <si>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</si>
  <si>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</si>
  <si>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</si>
  <si>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</si>
  <si>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</si>
  <si>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</si>
  <si>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</si>
  <si>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</si>
  <si>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</si>
  <si>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</si>
  <si>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</si>
  <si>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</si>
  <si>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</si>
  <si>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</si>
  <si>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</si>
  <si>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</si>
  <si>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</si>
  <si>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</si>
  <si>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</si>
  <si>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</si>
  <si>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</si>
  <si>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</si>
  <si>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</si>
  <si>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</si>
  <si>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</si>
  <si>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</si>
  <si>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</si>
  <si>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</si>
  <si>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</si>
  <si>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</si>
  <si>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</si>
  <si>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</si>
  <si>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</si>
  <si>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</si>
  <si>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</si>
  <si>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</si>
  <si>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</si>
  <si>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</si>
  <si>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</si>
  <si>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</si>
  <si>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</si>
  <si>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</si>
  <si>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</si>
  <si>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</si>
  <si>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</si>
  <si>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</si>
  <si>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</si>
  <si>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</si>
  <si>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</si>
  <si>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</si>
  <si>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</si>
  <si>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</si>
  <si>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</si>
  <si>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</si>
  <si>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</si>
  <si>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</si>
  <si>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</si>
  <si>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</si>
  <si>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</si>
  <si>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</si>
  <si>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</si>
  <si>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</si>
  <si>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</si>
  <si>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</si>
  <si>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</si>
  <si>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</si>
  <si>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</si>
  <si>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</si>
  <si>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</si>
  <si>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</si>
  <si>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</si>
  <si>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</si>
  <si>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</si>
  <si>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</si>
  <si>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</si>
  <si>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</si>
  <si>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</si>
  <si>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</si>
  <si>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</si>
  <si>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</si>
  <si>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</si>
  <si>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</si>
  <si>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</si>
  <si>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</si>
  <si>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</si>
  <si>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</si>
  <si>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</si>
  <si>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</si>
  <si>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</si>
  <si>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</si>
  <si>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</si>
  <si>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</si>
  <si>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</si>
  <si>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</si>
  <si>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</si>
  <si>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</si>
  <si>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</si>
  <si>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</si>
  <si>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</si>
  <si>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</si>
  <si>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</si>
  <si>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</si>
  <si>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</si>
  <si>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</si>
  <si>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</si>
  <si>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</si>
  <si>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</si>
  <si>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</si>
  <si>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</si>
  <si>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</si>
  <si>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</si>
  <si>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</si>
  <si>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</si>
  <si>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</si>
  <si>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</si>
  <si>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</si>
  <si>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</si>
  <si>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</si>
  <si>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</si>
  <si>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</si>
  <si>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</si>
  <si>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</si>
  <si>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</si>
  <si>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</si>
  <si>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</si>
  <si>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</si>
  <si>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</si>
  <si>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</si>
  <si>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</si>
  <si>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</si>
  <si>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</si>
  <si>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</si>
  <si>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</si>
  <si>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</si>
  <si>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</si>
  <si>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</si>
  <si>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</si>
  <si>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</si>
  <si>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</si>
  <si>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</si>
  <si>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</si>
  <si>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</si>
  <si>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</si>
  <si>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</si>
  <si>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</si>
  <si>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</si>
  <si>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</si>
  <si>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</si>
  <si>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</si>
  <si>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</si>
  <si>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</si>
  <si>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</si>
  <si>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</si>
  <si>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</si>
  <si>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</si>
  <si>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</si>
  <si>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</si>
  <si>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</si>
  <si>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</si>
  <si>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</si>
  <si>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</si>
  <si>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</si>
  <si>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</si>
  <si>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</si>
  <si>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</si>
  <si>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</si>
  <si>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</si>
  <si>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</si>
  <si>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</si>
  <si>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</si>
  <si>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</si>
  <si>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</si>
  <si>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</si>
  <si>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</si>
  <si>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</si>
  <si>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</si>
  <si>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</si>
  <si>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</si>
  <si>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</si>
  <si>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</si>
  <si>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</si>
  <si>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</si>
  <si>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</si>
  <si>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</si>
  <si>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</si>
  <si>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</si>
  <si>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</si>
  <si>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</si>
  <si>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</si>
  <si>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</si>
  <si>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</si>
  <si>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</si>
  <si>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</si>
  <si>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</si>
  <si>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</si>
  <si>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</si>
  <si>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</si>
  <si>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</si>
  <si>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</si>
  <si>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</si>
  <si>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</si>
  <si>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</si>
  <si>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</si>
  <si>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</si>
  <si>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</si>
  <si>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</si>
  <si>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</si>
  <si>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</si>
  <si>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</si>
  <si>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</si>
  <si>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</si>
  <si>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</si>
  <si>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</si>
  <si>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</si>
  <si>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</si>
  <si>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</si>
  <si>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</si>
  <si>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</si>
  <si>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</si>
  <si>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</si>
  <si>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</si>
  <si>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</si>
  <si>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</si>
  <si>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</si>
  <si>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</si>
  <si>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</si>
  <si>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</si>
  <si>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</si>
  <si>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</si>
  <si>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</si>
  <si>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</si>
  <si>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</si>
  <si>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</si>
  <si>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</si>
  <si>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</si>
  <si>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</si>
  <si>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</si>
  <si>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</si>
  <si>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</si>
  <si>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</si>
  <si>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</si>
  <si>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</si>
  <si>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</si>
  <si>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</si>
  <si>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</si>
  <si>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</si>
  <si>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</si>
  <si>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</si>
  <si>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</si>
  <si>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</si>
  <si>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</si>
  <si>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</si>
  <si>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</si>
  <si>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</si>
  <si>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</si>
  <si>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</si>
  <si>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</si>
  <si>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</si>
  <si>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</si>
  <si>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</si>
  <si>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</si>
  <si>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</si>
  <si>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</si>
  <si>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</si>
  <si>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</si>
  <si>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</si>
  <si>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</si>
  <si>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</si>
  <si>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</si>
  <si>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</si>
  <si>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</si>
  <si>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</si>
  <si>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</si>
  <si>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</si>
  <si>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</si>
  <si>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</si>
  <si>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</si>
  <si>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</si>
  <si>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</si>
  <si>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</si>
  <si>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</si>
  <si>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נמלי ישראל אגחא</t>
  </si>
  <si>
    <t>513569780</t>
  </si>
  <si>
    <t>נדל"ן מניב בישראל</t>
  </si>
  <si>
    <t>פועלים אגח 200</t>
  </si>
  <si>
    <t>520000118</t>
  </si>
  <si>
    <t>פועלים אגח 202</t>
  </si>
  <si>
    <t>פועלים אגח 203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</si>
  <si>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</si>
  <si>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</si>
  <si>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</si>
  <si>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</si>
  <si>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</si>
  <si>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</si>
  <si>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</si>
  <si>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</si>
  <si>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34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</si>
  <si>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</si>
  <si>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</si>
  <si>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</si>
  <si>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</si>
  <si>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</si>
  <si>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</si>
  <si>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</si>
  <si>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</si>
  <si>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</si>
  <si>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</si>
  <si>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</si>
  <si>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</si>
  <si>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</si>
  <si>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</si>
  <si>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</si>
  <si>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</si>
  <si>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</si>
  <si>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</si>
  <si>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</si>
  <si>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</si>
  <si>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</si>
  <si>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</si>
  <si>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</si>
  <si>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</si>
  <si>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</si>
  <si>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</si>
  <si>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</si>
  <si>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</si>
  <si>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</si>
  <si>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הפניקס אגח 5</t>
  </si>
  <si>
    <t>520017450</t>
  </si>
  <si>
    <t>ביטוח</t>
  </si>
  <si>
    <t>ישרס אגח טו</t>
  </si>
  <si>
    <t>520017807</t>
  </si>
  <si>
    <t>ישרס אגח יח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</si>
  <si>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</si>
  <si>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</si>
  <si>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</si>
  <si>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</si>
  <si>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</si>
  <si>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</si>
  <si>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</si>
  <si>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</si>
  <si>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</si>
  <si>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</si>
  <si>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</si>
  <si>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</si>
  <si>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</si>
  <si>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</si>
  <si>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</si>
  <si>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</si>
  <si>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</si>
  <si>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</si>
  <si>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</si>
  <si>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</si>
  <si>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הת נדח ח</t>
  </si>
  <si>
    <t>פועלים הת נדח ט</t>
  </si>
  <si>
    <t>פועלים הת נדח י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</si>
  <si>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</si>
  <si>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</si>
  <si>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</si>
  <si>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</si>
  <si>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</si>
  <si>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</si>
  <si>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</si>
  <si>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</si>
  <si>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</si>
  <si>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</si>
  <si>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</si>
  <si>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</si>
  <si>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</si>
  <si>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</si>
  <si>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</si>
  <si>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</si>
  <si>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</si>
  <si>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</si>
  <si>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</si>
  <si>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</si>
  <si>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</si>
  <si>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</si>
  <si>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</si>
  <si>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</si>
  <si>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</si>
  <si>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</si>
  <si>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</si>
  <si>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</si>
  <si>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</si>
  <si>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513141879</t>
  </si>
  <si>
    <t>בינל הנפ התח כז</t>
  </si>
  <si>
    <t>בינל הנפק התחכה</t>
  </si>
  <si>
    <t>דיסקונט מנ נד ו</t>
  </si>
  <si>
    <t>520029935</t>
  </si>
  <si>
    <t>דיסקונט מנ נד ז</t>
  </si>
  <si>
    <t>דיסקונט מנ נד ח</t>
  </si>
  <si>
    <t>דיסקונט מנ נד ט</t>
  </si>
  <si>
    <t>הראל הנפק אגח ז</t>
  </si>
  <si>
    <t>513834200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</si>
  <si>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</si>
  <si>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</si>
  <si>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</si>
  <si>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</si>
  <si>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</si>
  <si>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</si>
  <si>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</si>
  <si>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</si>
  <si>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</si>
  <si>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</si>
  <si>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</si>
  <si>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</si>
  <si>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</si>
  <si>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</si>
  <si>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</si>
  <si>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</si>
  <si>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</si>
  <si>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</si>
  <si>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</si>
  <si>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</si>
  <si>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</si>
  <si>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</si>
  <si>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</si>
  <si>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</si>
  <si>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</si>
  <si>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</si>
  <si>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</si>
  <si>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אלון רבוע כחול אגח ט</t>
  </si>
  <si>
    <t>520042847</t>
  </si>
  <si>
    <t>השקעה ואחזקות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</si>
  <si>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</si>
  <si>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</si>
  <si>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</si>
  <si>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</si>
  <si>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</si>
  <si>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</si>
  <si>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</si>
  <si>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ג'נרישן קפ אגחג*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</si>
  <si>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</si>
  <si>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</si>
  <si>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</si>
  <si>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</si>
  <si>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</si>
  <si>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</si>
  <si>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</si>
  <si>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</si>
  <si>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</si>
  <si>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</si>
  <si>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</si>
  <si>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מניבים ריט אגחב*</t>
  </si>
  <si>
    <t>515327120</t>
  </si>
  <si>
    <t>מניבים ריט אגחג*</t>
  </si>
  <si>
    <t>מניבים ריט אגחד*</t>
  </si>
  <si>
    <t>סלקום אגח ח*</t>
  </si>
  <si>
    <t>511930125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</si>
  <si>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</si>
  <si>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</si>
  <si>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</si>
  <si>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</si>
  <si>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</si>
  <si>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</si>
  <si>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</si>
  <si>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 טו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</si>
  <si>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</si>
  <si>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</si>
  <si>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</si>
  <si>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</si>
  <si>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</si>
  <si>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</si>
  <si>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</si>
  <si>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אשטרום קבוצה אגח ה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</si>
  <si>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</si>
  <si>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</si>
  <si>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</si>
  <si>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</si>
  <si>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</si>
  <si>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</si>
  <si>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או פי סי אגח ב*</t>
  </si>
  <si>
    <t>514401702</t>
  </si>
  <si>
    <t>ilA-</t>
  </si>
  <si>
    <t>ג'י סיטי אגח יב*</t>
  </si>
  <si>
    <t>A3.il</t>
  </si>
  <si>
    <t>ג'י סיטי אגח יג*</t>
  </si>
  <si>
    <t>ג'י סיטי אגח יד*</t>
  </si>
  <si>
    <t>הכשרת הישוב אג24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</si>
  <si>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</si>
  <si>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</si>
  <si>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</si>
  <si>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</si>
  <si>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</si>
  <si>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</si>
  <si>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</si>
  <si>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</si>
  <si>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</si>
  <si>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</si>
  <si>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</si>
  <si>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</si>
  <si>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</si>
  <si>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</si>
  <si>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</si>
  <si>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</si>
  <si>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</si>
  <si>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</si>
  <si>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</si>
  <si>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</si>
  <si>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</si>
  <si>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</si>
  <si>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</si>
  <si>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</si>
  <si>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</si>
  <si>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</si>
  <si>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</si>
  <si>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</si>
  <si>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</si>
  <si>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</si>
  <si>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</si>
  <si>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גב ים אגח ח</t>
  </si>
  <si>
    <t>הראל השקעות אגח א</t>
  </si>
  <si>
    <t>520033986</t>
  </si>
  <si>
    <t>וילאר אגח ח</t>
  </si>
  <si>
    <t>520038910</t>
  </si>
  <si>
    <t>ישראמקו אגח ג*</t>
  </si>
  <si>
    <t>550010003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</si>
  <si>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</si>
  <si>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</si>
  <si>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</si>
  <si>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</si>
  <si>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</si>
  <si>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</si>
  <si>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</si>
  <si>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</si>
  <si>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</si>
  <si>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</si>
  <si>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</si>
  <si>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</si>
  <si>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</si>
  <si>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</si>
  <si>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כלל ביטוח אגח א</t>
  </si>
  <si>
    <t>520036120</t>
  </si>
  <si>
    <t>כלל מימו אגח יא</t>
  </si>
  <si>
    <t>כלל מימון אגח י</t>
  </si>
  <si>
    <t>כללביט אגח יב</t>
  </si>
  <si>
    <t>מנורה הון התח ה</t>
  </si>
  <si>
    <t>513937714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</si>
  <si>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</si>
  <si>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</si>
  <si>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</si>
  <si>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</si>
  <si>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</si>
  <si>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</si>
  <si>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</si>
  <si>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</si>
  <si>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</si>
  <si>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</si>
  <si>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</si>
  <si>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</si>
  <si>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</si>
  <si>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</si>
  <si>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</si>
  <si>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</si>
  <si>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</si>
  <si>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</si>
  <si>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</si>
  <si>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</si>
  <si>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</si>
  <si>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</si>
  <si>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</si>
  <si>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</si>
  <si>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</si>
  <si>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</si>
  <si>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</si>
  <si>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</si>
  <si>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</si>
  <si>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</si>
  <si>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</si>
  <si>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</si>
  <si>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</si>
  <si>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</si>
  <si>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</si>
  <si>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</si>
  <si>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</si>
  <si>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</si>
  <si>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</si>
  <si>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</si>
  <si>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</si>
  <si>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</si>
  <si>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</si>
  <si>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</si>
  <si>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</si>
  <si>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</si>
  <si>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</si>
  <si>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</si>
  <si>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</si>
  <si>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</si>
  <si>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</si>
  <si>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</si>
  <si>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</si>
  <si>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</si>
  <si>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</si>
  <si>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</si>
  <si>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</si>
  <si>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</si>
  <si>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</si>
  <si>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</si>
  <si>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או פי סי אגח ג*</t>
  </si>
  <si>
    <t>אקרו אגח א</t>
  </si>
  <si>
    <t>511996803</t>
  </si>
  <si>
    <t>גי. סי.טי  אגח יז*</t>
  </si>
  <si>
    <t>פתאל החז אגח ב*</t>
  </si>
  <si>
    <t>פתאל החז אגח ג*</t>
  </si>
  <si>
    <t>קרדן נדלן אגח ה</t>
  </si>
  <si>
    <t>520041005</t>
  </si>
  <si>
    <t>שיכון ובינוי אנרגיה אגח א*</t>
  </si>
  <si>
    <t>510459928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</si>
  <si>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</si>
  <si>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</si>
  <si>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</si>
  <si>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</si>
  <si>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</si>
  <si>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</si>
  <si>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</si>
  <si>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</si>
  <si>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</si>
  <si>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</si>
  <si>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</si>
  <si>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</si>
  <si>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</si>
  <si>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</si>
  <si>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</si>
  <si>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</si>
  <si>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</si>
  <si>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</si>
  <si>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</si>
  <si>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</si>
  <si>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</si>
  <si>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</si>
  <si>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</si>
  <si>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</si>
  <si>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</si>
  <si>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</si>
  <si>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</si>
  <si>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</si>
  <si>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</si>
  <si>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</si>
  <si>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</si>
  <si>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</si>
  <si>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</si>
  <si>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</si>
  <si>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</si>
  <si>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</si>
  <si>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</si>
  <si>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</si>
  <si>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</si>
  <si>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</si>
  <si>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</si>
  <si>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</si>
  <si>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</si>
  <si>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</si>
  <si>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</si>
  <si>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</si>
  <si>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</si>
  <si>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</si>
  <si>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</si>
  <si>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</si>
  <si>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</si>
  <si>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</si>
  <si>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</si>
  <si>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</si>
  <si>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</si>
  <si>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</si>
  <si>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</si>
  <si>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</si>
  <si>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</si>
  <si>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</si>
  <si>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</si>
  <si>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</si>
  <si>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</si>
  <si>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</si>
  <si>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</si>
  <si>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</si>
  <si>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</si>
  <si>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</si>
  <si>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</si>
  <si>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</si>
  <si>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</si>
  <si>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</si>
  <si>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</si>
  <si>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</si>
  <si>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</si>
  <si>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</si>
  <si>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</si>
  <si>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</si>
  <si>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</si>
  <si>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</si>
  <si>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</si>
  <si>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</si>
  <si>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</si>
  <si>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</si>
  <si>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</si>
  <si>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</si>
  <si>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</si>
  <si>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</si>
  <si>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</si>
  <si>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</si>
  <si>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</si>
  <si>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</si>
  <si>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</si>
  <si>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</si>
  <si>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</si>
  <si>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</si>
  <si>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</si>
  <si>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</si>
  <si>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</si>
  <si>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</si>
  <si>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</si>
  <si>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</si>
  <si>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</si>
  <si>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</si>
  <si>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</si>
  <si>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</si>
  <si>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</si>
  <si>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</si>
  <si>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</si>
  <si>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</si>
  <si>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</si>
  <si>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</si>
  <si>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</si>
  <si>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</si>
  <si>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</si>
  <si>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</si>
  <si>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</si>
  <si>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</si>
  <si>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</si>
  <si>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</si>
  <si>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</si>
  <si>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</si>
  <si>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</si>
  <si>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</si>
  <si>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</si>
  <si>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</si>
  <si>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</si>
  <si>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</si>
  <si>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</si>
  <si>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</si>
  <si>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</si>
  <si>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</si>
  <si>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</si>
  <si>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</si>
  <si>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</si>
  <si>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</si>
  <si>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</si>
  <si>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</si>
  <si>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</si>
  <si>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</si>
  <si>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</si>
  <si>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</si>
  <si>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</si>
  <si>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</si>
  <si>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</si>
  <si>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</si>
  <si>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</si>
  <si>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</si>
  <si>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</si>
  <si>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</si>
  <si>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</si>
  <si>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</si>
  <si>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</si>
  <si>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</si>
  <si>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</si>
  <si>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</si>
  <si>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</si>
  <si>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</si>
  <si>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</si>
  <si>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</si>
  <si>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</si>
  <si>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</si>
  <si>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</si>
  <si>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</si>
  <si>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</si>
  <si>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</si>
  <si>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</si>
  <si>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</si>
  <si>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</si>
  <si>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</si>
  <si>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</si>
  <si>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</si>
  <si>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</si>
  <si>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</si>
  <si>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</si>
  <si>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</si>
  <si>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</si>
  <si>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</si>
  <si>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</si>
  <si>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</si>
  <si>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</si>
  <si>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</si>
  <si>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</si>
  <si>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</si>
  <si>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</si>
  <si>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</si>
  <si>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</si>
  <si>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</si>
  <si>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</si>
  <si>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</si>
  <si>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</si>
  <si>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</si>
  <si>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</si>
  <si>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</si>
  <si>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</si>
  <si>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</si>
  <si>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</si>
  <si>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</si>
  <si>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</si>
  <si>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</si>
  <si>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</si>
  <si>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</si>
  <si>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</si>
  <si>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</si>
  <si>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</si>
  <si>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</si>
  <si>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</si>
  <si>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</si>
  <si>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</si>
  <si>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</si>
  <si>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</si>
  <si>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</si>
  <si>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</si>
  <si>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</si>
  <si>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</si>
  <si>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</si>
  <si>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</si>
  <si>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</si>
  <si>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</si>
  <si>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</si>
  <si>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</si>
  <si>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</si>
  <si>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</si>
  <si>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</si>
  <si>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</si>
  <si>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</si>
  <si>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</si>
  <si>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</si>
  <si>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</si>
  <si>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</si>
  <si>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</si>
  <si>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</si>
  <si>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</si>
  <si>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</si>
  <si>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</si>
  <si>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</si>
  <si>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</si>
  <si>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</si>
  <si>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</si>
  <si>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</si>
  <si>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</si>
  <si>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</si>
  <si>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</si>
  <si>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</si>
  <si>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</si>
  <si>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</si>
  <si>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</si>
  <si>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</si>
  <si>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</si>
  <si>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</si>
  <si>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</si>
  <si>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</si>
  <si>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</si>
  <si>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</si>
  <si>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</si>
  <si>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</si>
  <si>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</si>
  <si>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</si>
  <si>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</si>
  <si>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</si>
  <si>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</si>
  <si>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</si>
  <si>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</si>
  <si>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</si>
  <si>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</si>
  <si>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</si>
  <si>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</si>
  <si>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</si>
  <si>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</si>
  <si>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</si>
  <si>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</si>
  <si>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</si>
  <si>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</si>
  <si>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</si>
  <si>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</si>
  <si>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</si>
  <si>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</si>
  <si>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</si>
  <si>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</si>
  <si>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</si>
  <si>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</si>
  <si>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</si>
  <si>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</si>
  <si>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</si>
  <si>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</si>
  <si>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</si>
  <si>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</si>
  <si>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</si>
  <si>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</si>
  <si>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</si>
  <si>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</si>
  <si>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</si>
  <si>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</si>
  <si>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</si>
  <si>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</si>
  <si>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</si>
  <si>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</si>
  <si>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</si>
  <si>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</si>
  <si>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</si>
  <si>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</si>
  <si>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</si>
  <si>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</si>
  <si>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</si>
  <si>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</si>
  <si>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</si>
  <si>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</si>
  <si>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</si>
  <si>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</si>
  <si>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</si>
  <si>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</si>
  <si>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</si>
  <si>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</si>
  <si>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</si>
  <si>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</si>
  <si>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</si>
  <si>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</si>
  <si>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</si>
  <si>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</si>
  <si>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</si>
  <si>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</si>
  <si>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</si>
  <si>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</si>
  <si>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</si>
  <si>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</si>
  <si>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</si>
  <si>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</si>
  <si>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</si>
  <si>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</si>
  <si>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</si>
  <si>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</si>
  <si>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</si>
  <si>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</si>
  <si>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</si>
  <si>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</si>
  <si>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</si>
  <si>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</si>
  <si>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</si>
  <si>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</si>
  <si>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</si>
  <si>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</si>
  <si>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</si>
  <si>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</si>
  <si>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</si>
  <si>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</si>
  <si>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</si>
  <si>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</si>
  <si>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</si>
  <si>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</si>
  <si>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</si>
  <si>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</si>
  <si>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</si>
  <si>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</si>
  <si>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</si>
  <si>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</si>
  <si>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</si>
  <si>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</si>
  <si>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</si>
  <si>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</si>
  <si>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</si>
  <si>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</si>
  <si>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</si>
  <si>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</si>
  <si>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</si>
  <si>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</si>
  <si>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</si>
  <si>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</si>
  <si>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</si>
  <si>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</si>
  <si>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</si>
  <si>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</si>
  <si>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</si>
  <si>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</si>
  <si>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</si>
  <si>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</si>
  <si>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</si>
  <si>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</si>
  <si>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</si>
  <si>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</si>
  <si>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</si>
  <si>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</si>
  <si>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</si>
  <si>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</si>
  <si>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</si>
  <si>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</si>
  <si>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</si>
  <si>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</si>
  <si>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</si>
  <si>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</si>
  <si>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</si>
  <si>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</si>
  <si>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</si>
  <si>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</si>
  <si>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</si>
  <si>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</si>
  <si>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</si>
  <si>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</si>
  <si>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</si>
  <si>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</si>
  <si>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</si>
  <si>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</si>
  <si>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</si>
  <si>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</si>
  <si>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</si>
  <si>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</si>
  <si>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</si>
  <si>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</si>
  <si>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</si>
  <si>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</si>
  <si>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</si>
  <si>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</si>
  <si>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</si>
  <si>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</si>
  <si>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</si>
  <si>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</si>
  <si>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</si>
  <si>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</si>
  <si>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</si>
  <si>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</si>
  <si>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</si>
  <si>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</si>
  <si>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</si>
  <si>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</si>
  <si>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</si>
  <si>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</si>
  <si>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</si>
  <si>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</si>
  <si>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</si>
  <si>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</si>
  <si>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</si>
  <si>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</si>
  <si>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</si>
  <si>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</si>
  <si>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</si>
  <si>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</si>
  <si>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</si>
  <si>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</si>
  <si>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</si>
  <si>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</si>
  <si>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</si>
  <si>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</si>
  <si>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</si>
  <si>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</si>
  <si>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</si>
  <si>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</si>
  <si>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</si>
  <si>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</si>
  <si>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</si>
  <si>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</si>
  <si>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</si>
  <si>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</si>
  <si>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</si>
  <si>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</si>
  <si>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</si>
  <si>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</si>
  <si>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</si>
  <si>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</si>
  <si>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</si>
  <si>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</si>
  <si>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</si>
  <si>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</si>
  <si>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</si>
  <si>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</si>
  <si>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</si>
  <si>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</si>
  <si>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</si>
  <si>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</si>
  <si>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</si>
  <si>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</si>
  <si>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</si>
  <si>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</si>
  <si>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</si>
  <si>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</si>
  <si>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</si>
  <si>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</si>
  <si>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</si>
  <si>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</si>
  <si>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</si>
  <si>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</si>
  <si>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</si>
  <si>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</si>
  <si>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</si>
  <si>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</si>
  <si>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</si>
  <si>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</si>
  <si>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</si>
  <si>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</si>
  <si>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</si>
  <si>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</si>
  <si>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</si>
  <si>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</si>
  <si>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</si>
  <si>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</si>
  <si>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</si>
  <si>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</si>
  <si>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</si>
  <si>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</si>
  <si>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</si>
  <si>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</si>
  <si>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</si>
  <si>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</si>
  <si>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</si>
  <si>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</si>
  <si>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</si>
  <si>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</si>
  <si>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</si>
  <si>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</si>
  <si>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</si>
  <si>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</si>
  <si>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</si>
  <si>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</si>
  <si>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</si>
  <si>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</si>
  <si>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</si>
  <si>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</si>
  <si>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</si>
  <si>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</si>
  <si>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</si>
  <si>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</si>
  <si>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</si>
  <si>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</si>
  <si>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</si>
  <si>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</si>
  <si>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</si>
  <si>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</si>
  <si>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</si>
  <si>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</si>
  <si>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</si>
  <si>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</si>
  <si>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</si>
  <si>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</si>
  <si>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</si>
  <si>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</si>
  <si>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</si>
  <si>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</si>
  <si>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</si>
  <si>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</si>
  <si>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</si>
  <si>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</si>
  <si>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</si>
  <si>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</si>
  <si>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</si>
  <si>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</si>
  <si>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</si>
  <si>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</si>
  <si>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</si>
  <si>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</si>
  <si>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</si>
  <si>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</si>
  <si>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</si>
  <si>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</si>
  <si>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</si>
  <si>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</si>
  <si>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</si>
  <si>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</si>
  <si>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</si>
  <si>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</si>
  <si>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</si>
  <si>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</si>
  <si>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</si>
  <si>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</si>
  <si>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</si>
  <si>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</si>
  <si>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</si>
  <si>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</si>
  <si>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</si>
  <si>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</si>
  <si>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</si>
  <si>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</si>
  <si>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</si>
  <si>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</si>
  <si>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</si>
  <si>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</si>
  <si>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</si>
  <si>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</si>
  <si>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</si>
  <si>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</si>
  <si>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</si>
  <si>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</si>
  <si>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</si>
  <si>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</si>
  <si>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</si>
  <si>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</si>
  <si>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</si>
  <si>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</si>
  <si>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</si>
  <si>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</si>
  <si>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</si>
  <si>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</si>
  <si>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</si>
  <si>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</si>
  <si>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</si>
  <si>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</si>
  <si>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</si>
  <si>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</si>
  <si>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</si>
  <si>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</si>
  <si>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</si>
  <si>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</si>
  <si>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</si>
  <si>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</si>
  <si>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</si>
  <si>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</si>
  <si>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</si>
  <si>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</si>
  <si>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</si>
  <si>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</si>
  <si>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</si>
  <si>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</si>
  <si>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</si>
  <si>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</si>
  <si>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</si>
  <si>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</si>
  <si>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</si>
  <si>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</si>
  <si>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</si>
  <si>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</si>
  <si>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</si>
  <si>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</si>
  <si>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</si>
  <si>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</si>
  <si>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</si>
  <si>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</si>
  <si>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</si>
  <si>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</si>
  <si>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</si>
  <si>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</si>
  <si>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</si>
  <si>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</si>
  <si>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</si>
  <si>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</si>
  <si>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</si>
  <si>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</si>
  <si>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</si>
  <si>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</si>
  <si>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</si>
  <si>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</si>
  <si>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</si>
  <si>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</si>
  <si>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</si>
  <si>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</si>
  <si>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</si>
  <si>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</si>
  <si>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</si>
  <si>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</si>
  <si>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</si>
  <si>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</si>
  <si>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</si>
  <si>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</si>
  <si>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</si>
  <si>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</si>
  <si>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</si>
  <si>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</si>
  <si>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</si>
  <si>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</si>
  <si>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</si>
  <si>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</si>
  <si>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</si>
  <si>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</si>
  <si>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</si>
  <si>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</si>
  <si>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</si>
  <si>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</si>
  <si>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</si>
  <si>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</si>
  <si>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</si>
  <si>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</si>
  <si>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</si>
  <si>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</si>
  <si>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</si>
  <si>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</si>
  <si>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</si>
  <si>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</si>
  <si>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</si>
  <si>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</si>
  <si>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</si>
  <si>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</si>
  <si>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</si>
  <si>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</si>
  <si>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</si>
  <si>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</si>
  <si>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</si>
  <si>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</si>
  <si>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</si>
  <si>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</si>
  <si>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</si>
  <si>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</si>
  <si>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</si>
  <si>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</si>
  <si>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</si>
  <si>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</si>
  <si>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</si>
  <si>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</si>
  <si>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</si>
  <si>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</si>
  <si>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</si>
  <si>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</si>
  <si>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</si>
  <si>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</si>
  <si>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</si>
  <si>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</si>
  <si>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</si>
  <si>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</si>
  <si>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</si>
  <si>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</si>
  <si>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</si>
  <si>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</si>
  <si>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</si>
  <si>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</si>
  <si>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</si>
  <si>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</si>
  <si>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</si>
  <si>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</si>
  <si>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</si>
  <si>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</si>
  <si>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</si>
  <si>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</si>
  <si>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</si>
  <si>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</si>
  <si>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</si>
  <si>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</si>
  <si>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</si>
  <si>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</si>
  <si>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</si>
  <si>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</si>
  <si>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</si>
  <si>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</si>
  <si>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</si>
  <si>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</si>
  <si>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</si>
  <si>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</si>
  <si>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</si>
  <si>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</si>
  <si>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</si>
  <si>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</si>
  <si>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</si>
  <si>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</si>
  <si>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</si>
  <si>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</si>
  <si>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</si>
  <si>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</si>
  <si>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</si>
  <si>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</si>
  <si>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</si>
  <si>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</si>
  <si>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</si>
  <si>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</si>
  <si>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</si>
  <si>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</si>
  <si>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</si>
  <si>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</si>
  <si>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</si>
  <si>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</si>
  <si>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</si>
  <si>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</si>
  <si>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</si>
  <si>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</si>
  <si>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</si>
  <si>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</si>
  <si>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</si>
  <si>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</si>
  <si>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</si>
  <si>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</si>
  <si>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</si>
  <si>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</si>
  <si>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</si>
  <si>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</si>
  <si>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</si>
  <si>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</si>
  <si>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</si>
  <si>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</si>
  <si>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</si>
  <si>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</si>
  <si>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</si>
  <si>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</si>
  <si>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</si>
  <si>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</si>
  <si>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</si>
  <si>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</si>
  <si>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</si>
  <si>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</si>
  <si>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</si>
  <si>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</si>
  <si>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</si>
  <si>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</si>
  <si>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</si>
  <si>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</si>
  <si>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</si>
  <si>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</si>
  <si>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</si>
  <si>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</si>
  <si>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</si>
  <si>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</si>
  <si>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</si>
  <si>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</si>
  <si>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</si>
  <si>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</si>
  <si>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</si>
  <si>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</si>
  <si>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</si>
  <si>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</si>
  <si>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</si>
  <si>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</si>
  <si>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</si>
  <si>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</si>
  <si>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</si>
  <si>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</si>
  <si>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</si>
  <si>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</si>
  <si>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</si>
  <si>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</si>
  <si>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</si>
  <si>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</si>
  <si>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</si>
  <si>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</si>
  <si>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</si>
  <si>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</si>
  <si>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</si>
  <si>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</si>
  <si>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</si>
  <si>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</si>
  <si>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</si>
  <si>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</si>
  <si>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</si>
  <si>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</si>
  <si>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</si>
  <si>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</si>
  <si>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</si>
  <si>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</si>
  <si>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</si>
  <si>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</si>
  <si>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</si>
  <si>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</si>
  <si>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</si>
  <si>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</si>
  <si>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</si>
  <si>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</si>
  <si>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</si>
  <si>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</si>
  <si>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</si>
  <si>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</si>
  <si>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</si>
  <si>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</si>
  <si>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</si>
  <si>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</si>
  <si>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</si>
  <si>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</si>
  <si>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</si>
  <si>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</si>
  <si>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</si>
  <si>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</si>
  <si>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</si>
  <si>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</si>
  <si>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</si>
  <si>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</si>
  <si>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</si>
  <si>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</si>
  <si>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</si>
  <si>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</si>
  <si>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</si>
  <si>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</si>
  <si>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</si>
  <si>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</si>
  <si>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</si>
  <si>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</si>
  <si>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</si>
  <si>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</si>
  <si>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</si>
  <si>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</si>
  <si>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</si>
  <si>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</si>
  <si>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</si>
  <si>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</si>
  <si>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</si>
  <si>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</si>
  <si>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</si>
  <si>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</si>
  <si>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</si>
  <si>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</si>
  <si>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</si>
  <si>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</si>
  <si>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</si>
  <si>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</si>
  <si>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</si>
  <si>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</si>
  <si>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</si>
  <si>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</si>
  <si>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</si>
  <si>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</si>
  <si>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</si>
  <si>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</si>
  <si>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</si>
  <si>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</si>
  <si>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</si>
  <si>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</si>
  <si>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</si>
  <si>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</si>
  <si>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</si>
  <si>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</si>
  <si>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</si>
  <si>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</si>
  <si>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</si>
  <si>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</si>
  <si>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</si>
  <si>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</si>
  <si>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</si>
  <si>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</si>
  <si>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</si>
  <si>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</si>
  <si>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</si>
  <si>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</si>
  <si>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</si>
  <si>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</si>
  <si>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</si>
  <si>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</si>
  <si>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</si>
  <si>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</si>
  <si>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</si>
  <si>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</si>
  <si>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</si>
  <si>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</si>
  <si>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</si>
  <si>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</si>
  <si>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</si>
  <si>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</si>
  <si>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</si>
  <si>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</si>
  <si>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</si>
  <si>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</si>
  <si>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</si>
  <si>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</si>
  <si>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</si>
  <si>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</si>
  <si>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</si>
  <si>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</si>
  <si>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</si>
  <si>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</si>
  <si>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</si>
  <si>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</si>
  <si>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</si>
  <si>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</si>
  <si>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</si>
  <si>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</si>
  <si>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</si>
  <si>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</si>
  <si>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</si>
  <si>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</si>
  <si>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</si>
  <si>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</si>
  <si>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</si>
  <si>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</si>
  <si>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</si>
  <si>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</si>
  <si>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</si>
  <si>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</si>
  <si>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</si>
  <si>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</si>
  <si>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</si>
  <si>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</si>
  <si>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</si>
  <si>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</si>
  <si>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</si>
  <si>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</si>
  <si>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</si>
  <si>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</si>
  <si>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</si>
  <si>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</si>
  <si>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</si>
  <si>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</si>
  <si>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</si>
  <si>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</si>
  <si>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</si>
  <si>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</si>
  <si>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</si>
  <si>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</si>
  <si>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</si>
  <si>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</si>
  <si>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</si>
  <si>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</si>
  <si>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</si>
  <si>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</si>
  <si>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</si>
  <si>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</si>
  <si>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</si>
  <si>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</si>
  <si>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</si>
  <si>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</si>
  <si>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</si>
  <si>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</si>
  <si>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</si>
  <si>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</si>
  <si>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</si>
  <si>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</si>
  <si>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</si>
  <si>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</si>
  <si>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</si>
  <si>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</si>
  <si>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</si>
  <si>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</si>
  <si>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</si>
  <si>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</si>
  <si>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</si>
  <si>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</si>
  <si>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</si>
  <si>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</si>
  <si>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</si>
  <si>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</si>
  <si>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</si>
  <si>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</si>
  <si>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</si>
  <si>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</si>
  <si>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</si>
  <si>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</si>
  <si>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</si>
  <si>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</si>
  <si>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</si>
  <si>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</si>
  <si>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</si>
  <si>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</si>
  <si>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</si>
  <si>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</si>
  <si>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</si>
  <si>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</si>
  <si>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</si>
  <si>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</si>
  <si>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</si>
  <si>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</si>
  <si>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</si>
  <si>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</si>
  <si>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</si>
  <si>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</si>
  <si>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</si>
  <si>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</si>
  <si>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</si>
  <si>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</si>
  <si>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</si>
  <si>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</si>
  <si>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</si>
  <si>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</si>
  <si>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</si>
  <si>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</si>
  <si>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</si>
  <si>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</si>
  <si>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</si>
  <si>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</si>
  <si>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</si>
  <si>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</si>
  <si>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</si>
  <si>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</si>
  <si>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</si>
  <si>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</si>
  <si>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</si>
  <si>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</si>
  <si>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</si>
  <si>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</si>
  <si>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</si>
  <si>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</si>
  <si>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</si>
  <si>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</si>
  <si>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</si>
  <si>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</si>
  <si>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</si>
  <si>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</si>
  <si>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</si>
  <si>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</si>
  <si>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</si>
  <si>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</si>
  <si>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</si>
  <si>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</si>
  <si>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</si>
  <si>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</si>
  <si>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</si>
  <si>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</si>
  <si>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</si>
  <si>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</si>
  <si>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</si>
  <si>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</si>
  <si>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</si>
  <si>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</si>
  <si>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</si>
  <si>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</si>
  <si>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</si>
  <si>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</si>
  <si>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</si>
  <si>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</si>
  <si>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</si>
  <si>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</si>
  <si>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</si>
  <si>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</si>
  <si>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</si>
  <si>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</si>
  <si>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</si>
  <si>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</si>
  <si>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</si>
  <si>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</si>
  <si>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</si>
  <si>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</si>
  <si>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</si>
  <si>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</si>
  <si>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</si>
  <si>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</si>
  <si>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</si>
  <si>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</si>
  <si>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</si>
  <si>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</si>
  <si>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</si>
  <si>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</si>
  <si>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</si>
  <si>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</si>
  <si>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</si>
  <si>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</si>
  <si>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</si>
  <si>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</si>
  <si>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</si>
  <si>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</si>
  <si>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</si>
  <si>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</si>
  <si>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</si>
  <si>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</si>
  <si>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</si>
  <si>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</si>
  <si>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</si>
  <si>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</si>
  <si>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</si>
  <si>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</si>
  <si>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</si>
  <si>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</si>
  <si>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</si>
  <si>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</si>
  <si>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</si>
  <si>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</si>
  <si>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</si>
  <si>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</si>
  <si>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</si>
  <si>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</si>
  <si>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</si>
  <si>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</si>
  <si>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</si>
  <si>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</si>
  <si>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</si>
  <si>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</si>
  <si>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</si>
  <si>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</si>
  <si>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</si>
  <si>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</si>
  <si>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</si>
  <si>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</si>
  <si>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</si>
  <si>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</si>
  <si>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</si>
  <si>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</si>
  <si>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</si>
  <si>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</si>
  <si>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</si>
  <si>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</si>
  <si>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</si>
  <si>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</si>
  <si>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</si>
  <si>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</si>
  <si>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</si>
  <si>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</si>
  <si>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</si>
  <si>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</si>
  <si>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</si>
  <si>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</si>
  <si>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</si>
  <si>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</si>
  <si>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</si>
  <si>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</si>
  <si>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</si>
  <si>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</si>
  <si>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</si>
  <si>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</si>
  <si>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</si>
  <si>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</si>
  <si>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</si>
  <si>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</si>
  <si>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</si>
  <si>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</si>
  <si>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</si>
  <si>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</si>
  <si>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</si>
  <si>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</si>
  <si>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</si>
  <si>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</si>
  <si>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</si>
  <si>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</si>
  <si>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</si>
  <si>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</si>
  <si>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</si>
  <si>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</si>
  <si>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</si>
  <si>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</si>
  <si>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</si>
  <si>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</si>
  <si>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</si>
  <si>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</si>
  <si>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</si>
  <si>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</si>
  <si>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</si>
  <si>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</si>
  <si>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</si>
  <si>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</si>
  <si>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</si>
  <si>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</si>
  <si>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</si>
  <si>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</si>
  <si>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</si>
  <si>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</si>
  <si>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</si>
  <si>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</si>
  <si>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</si>
  <si>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</si>
  <si>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</si>
  <si>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</si>
  <si>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</si>
  <si>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</si>
  <si>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</si>
  <si>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</si>
  <si>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</si>
  <si>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</si>
  <si>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</si>
  <si>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</si>
  <si>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</si>
  <si>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</si>
  <si>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</si>
  <si>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</si>
  <si>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</si>
  <si>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</si>
  <si>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</si>
  <si>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</si>
  <si>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</si>
  <si>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</si>
  <si>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</si>
  <si>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</si>
  <si>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</si>
  <si>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</si>
  <si>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</si>
  <si>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</si>
  <si>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</si>
  <si>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</si>
  <si>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</si>
  <si>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</si>
  <si>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</si>
  <si>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</si>
  <si>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</si>
  <si>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</si>
  <si>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</si>
  <si>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</si>
  <si>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</si>
  <si>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</si>
  <si>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</si>
  <si>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</si>
  <si>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</si>
  <si>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</si>
  <si>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</si>
  <si>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</si>
  <si>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</si>
  <si>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</si>
  <si>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</si>
  <si>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</si>
  <si>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</si>
  <si>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</si>
  <si>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</si>
  <si>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</si>
  <si>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</si>
  <si>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</si>
  <si>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</si>
  <si>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</si>
  <si>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</si>
  <si>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</si>
  <si>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</si>
  <si>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</si>
  <si>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</si>
  <si>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</si>
  <si>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</si>
  <si>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</si>
  <si>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</si>
  <si>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</si>
  <si>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</si>
  <si>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</si>
  <si>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</si>
  <si>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</si>
  <si>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</si>
  <si>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</si>
  <si>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</si>
  <si>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</si>
  <si>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</si>
  <si>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</si>
  <si>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</si>
  <si>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</si>
  <si>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</si>
  <si>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</si>
  <si>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</si>
  <si>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</si>
  <si>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</si>
  <si>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</si>
  <si>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</si>
  <si>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</si>
  <si>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</si>
  <si>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</si>
  <si>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</si>
  <si>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</si>
  <si>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</si>
  <si>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</si>
  <si>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</si>
  <si>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</si>
  <si>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</si>
  <si>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</si>
  <si>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</si>
  <si>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</si>
  <si>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</si>
  <si>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</si>
  <si>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</si>
  <si>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</si>
  <si>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</si>
  <si>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</si>
  <si>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</si>
  <si>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</si>
  <si>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</si>
  <si>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</si>
  <si>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</si>
  <si>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</si>
  <si>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</si>
  <si>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</si>
  <si>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</si>
  <si>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</si>
  <si>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</si>
  <si>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</si>
  <si>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</si>
  <si>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</si>
  <si>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</si>
  <si>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</si>
  <si>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</si>
  <si>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</si>
  <si>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</si>
  <si>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</si>
  <si>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</si>
  <si>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</si>
  <si>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</si>
  <si>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</si>
  <si>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</si>
  <si>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</si>
  <si>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</si>
  <si>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</si>
  <si>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</si>
  <si>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</si>
  <si>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</si>
  <si>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</si>
  <si>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</si>
  <si>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</si>
  <si>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</si>
  <si>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</si>
  <si>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</si>
  <si>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</si>
  <si>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</si>
  <si>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</si>
  <si>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</si>
  <si>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</si>
  <si>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</si>
  <si>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</si>
  <si>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</si>
  <si>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</si>
  <si>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</si>
  <si>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</si>
  <si>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</si>
  <si>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</si>
  <si>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</si>
  <si>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</si>
  <si>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</si>
  <si>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</si>
  <si>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</si>
  <si>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</si>
  <si>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</si>
  <si>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</si>
  <si>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</si>
  <si>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</si>
  <si>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</si>
  <si>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</si>
  <si>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</si>
  <si>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</si>
  <si>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</si>
  <si>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</si>
  <si>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</si>
  <si>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</si>
  <si>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</si>
  <si>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</si>
  <si>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</si>
  <si>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</si>
  <si>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</si>
  <si>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</si>
  <si>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</si>
  <si>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</si>
  <si>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</si>
  <si>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</si>
  <si>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</si>
  <si>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</si>
  <si>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</si>
  <si>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</si>
  <si>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</si>
  <si>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</si>
  <si>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</si>
  <si>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</si>
  <si>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</si>
  <si>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</si>
  <si>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</si>
  <si>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</si>
  <si>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</si>
  <si>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</si>
  <si>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</si>
  <si>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</si>
  <si>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</si>
  <si>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</si>
  <si>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</si>
  <si>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</si>
  <si>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</si>
  <si>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</si>
  <si>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</si>
  <si>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</si>
  <si>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</si>
  <si>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</si>
  <si>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</si>
  <si>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</si>
  <si>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</si>
  <si>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</si>
  <si>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</si>
  <si>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</si>
  <si>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</si>
  <si>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</si>
  <si>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</si>
  <si>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</si>
  <si>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</si>
  <si>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</si>
  <si>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</si>
  <si>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</si>
  <si>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</si>
  <si>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</si>
  <si>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</si>
  <si>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</si>
  <si>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</si>
  <si>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</si>
  <si>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</si>
  <si>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</si>
  <si>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</si>
  <si>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</si>
  <si>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</si>
  <si>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</si>
  <si>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</si>
  <si>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</si>
  <si>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</si>
  <si>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</si>
  <si>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</si>
  <si>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</si>
  <si>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</si>
  <si>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</si>
  <si>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</si>
  <si>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</si>
  <si>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</si>
  <si>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</si>
  <si>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</si>
  <si>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</si>
  <si>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</si>
  <si>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</si>
  <si>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</si>
  <si>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</si>
  <si>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</si>
  <si>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</si>
  <si>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</si>
  <si>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</si>
  <si>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</si>
  <si>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</si>
  <si>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</si>
  <si>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</si>
  <si>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</si>
  <si>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</si>
  <si>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</si>
  <si>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</si>
  <si>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</si>
  <si>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</si>
  <si>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</si>
  <si>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</si>
  <si>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</si>
  <si>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USBT INVESTOR HOLDCO 2 LP*</t>
  </si>
  <si>
    <t>white oak 2*</t>
  </si>
  <si>
    <t>white oak 3 mkf*</t>
  </si>
  <si>
    <t>494381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</si>
  <si>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</si>
  <si>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</si>
  <si>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</si>
  <si>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</si>
  <si>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</si>
  <si>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Cynet Security LTD (ISR)</t>
  </si>
  <si>
    <t>F2 Capital Partners 3 LP</t>
  </si>
  <si>
    <t>F2 Select I LP</t>
  </si>
  <si>
    <t>Greenfield Partners II L.P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</si>
  <si>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</si>
  <si>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</si>
  <si>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</si>
  <si>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</si>
  <si>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</si>
  <si>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Diagnostic Robotics Ltd</t>
  </si>
  <si>
    <t>F2 Capital Partners II, L.P.</t>
  </si>
  <si>
    <t>FIMI ISRAEL OPPORTUNITY 6</t>
  </si>
  <si>
    <t>FIMI Israel Opportunity VII</t>
  </si>
  <si>
    <t>Fortissimo Capital Fund V L.P.</t>
  </si>
  <si>
    <t>Gad</t>
  </si>
  <si>
    <t>GESM Via Maris Limited Partnership</t>
  </si>
  <si>
    <t>Green Lantern GL II LP</t>
  </si>
  <si>
    <t>Kedma Capital III</t>
  </si>
  <si>
    <t>Noy 4 Infrastructure and energy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</si>
  <si>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</si>
  <si>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</si>
  <si>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</si>
  <si>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</si>
  <si>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</si>
  <si>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</si>
  <si>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IV</t>
  </si>
  <si>
    <t>Vintage fund of funds ISRAEL V</t>
  </si>
  <si>
    <t>Yesodot Gimmel</t>
  </si>
  <si>
    <t>Yesodot Senior Co Invest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</si>
  <si>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</si>
  <si>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</si>
  <si>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</si>
  <si>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</si>
  <si>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</si>
  <si>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</si>
  <si>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</si>
  <si>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</si>
  <si>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</si>
  <si>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</si>
  <si>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</si>
  <si>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</si>
  <si>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</si>
  <si>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</si>
  <si>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</si>
  <si>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</si>
  <si>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</si>
  <si>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</si>
  <si>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</si>
  <si>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</si>
  <si>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</si>
  <si>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</si>
  <si>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</si>
  <si>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</si>
  <si>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</si>
  <si>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</si>
  <si>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Faropoint III FEEDER 6</t>
  </si>
  <si>
    <t>Portfolio EDGE</t>
  </si>
  <si>
    <t>Waterton Residential P V XIII</t>
  </si>
  <si>
    <t>חשבון ריט WATERTON EDGE</t>
  </si>
  <si>
    <t>83North FXV III, L.P.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</si>
  <si>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</si>
  <si>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</si>
  <si>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</si>
  <si>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</si>
  <si>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</si>
  <si>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</si>
  <si>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</si>
  <si>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</si>
  <si>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</si>
  <si>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</si>
  <si>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</si>
  <si>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</si>
  <si>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</si>
  <si>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</si>
  <si>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</si>
  <si>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</si>
  <si>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</si>
  <si>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</si>
  <si>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</si>
  <si>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</si>
  <si>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</si>
  <si>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</si>
  <si>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</si>
  <si>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</si>
  <si>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</si>
  <si>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</si>
  <si>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</si>
  <si>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</si>
  <si>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</si>
  <si>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</si>
  <si>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</si>
  <si>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</si>
  <si>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</si>
  <si>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</si>
  <si>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</si>
  <si>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</si>
  <si>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</si>
  <si>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</si>
  <si>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</si>
  <si>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</si>
  <si>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</si>
  <si>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</si>
  <si>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</si>
  <si>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</si>
  <si>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</si>
  <si>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</si>
  <si>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</si>
  <si>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</si>
  <si>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</si>
  <si>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</si>
  <si>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Creandum VI Select</t>
  </si>
  <si>
    <t>CRECH V</t>
  </si>
  <si>
    <t>Crescent Direct Lending III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</si>
  <si>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</si>
  <si>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</si>
  <si>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</si>
  <si>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</si>
  <si>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</si>
  <si>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</si>
  <si>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</si>
  <si>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</si>
  <si>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</si>
  <si>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</si>
  <si>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</si>
  <si>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</si>
  <si>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</si>
  <si>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</si>
  <si>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</si>
  <si>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</si>
  <si>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</si>
  <si>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</si>
  <si>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</si>
  <si>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</si>
  <si>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</si>
  <si>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</si>
  <si>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</si>
  <si>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</si>
  <si>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</si>
  <si>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</si>
  <si>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</si>
  <si>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</si>
  <si>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</si>
  <si>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</si>
  <si>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</si>
  <si>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</si>
  <si>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</si>
  <si>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</si>
  <si>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</si>
  <si>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</si>
  <si>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</si>
  <si>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 C</t>
  </si>
  <si>
    <t>IK Small Cap Fund II No.1 SCSp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</si>
  <si>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</si>
  <si>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</si>
  <si>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</si>
  <si>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</si>
  <si>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</si>
  <si>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</si>
  <si>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</si>
  <si>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</si>
  <si>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</si>
  <si>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</si>
  <si>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</si>
  <si>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</si>
  <si>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</si>
  <si>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</si>
  <si>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</si>
  <si>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</si>
  <si>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</si>
  <si>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</si>
  <si>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</t>
  </si>
  <si>
    <t>KKR THOR CO INVEST LP</t>
  </si>
  <si>
    <t>Klirmark III</t>
  </si>
  <si>
    <t>Klirmark Opportunity Fund IV</t>
  </si>
  <si>
    <t>KSO</t>
  </si>
  <si>
    <t>Lightspeed Venture Partners Select IV, L.P.</t>
  </si>
  <si>
    <t>Lightspeed Venture Partners XIII, L.P.</t>
  </si>
  <si>
    <t>LS POWER FUND IV F2</t>
  </si>
  <si>
    <t>Magna Legal Services</t>
  </si>
  <si>
    <t>MCP V</t>
  </si>
  <si>
    <t>MIE III Co Investment Fund II S.L.P</t>
  </si>
  <si>
    <t>Mirasol Co Invest Fund L.P</t>
  </si>
  <si>
    <t>Monarch MCP VI</t>
  </si>
  <si>
    <t>MORE B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</si>
  <si>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</si>
  <si>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</si>
  <si>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</si>
  <si>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</si>
  <si>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</si>
  <si>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</si>
  <si>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</si>
  <si>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</si>
  <si>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</si>
  <si>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</si>
  <si>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</si>
  <si>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</si>
  <si>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</si>
  <si>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</si>
  <si>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</si>
  <si>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</si>
  <si>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</si>
  <si>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</si>
  <si>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</si>
  <si>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</si>
  <si>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</si>
  <si>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</si>
  <si>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</si>
  <si>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SDP IV</t>
  </si>
  <si>
    <t>SDPIII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</si>
  <si>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</si>
  <si>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</si>
  <si>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</si>
  <si>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</si>
  <si>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</si>
  <si>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</si>
  <si>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</si>
  <si>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</si>
  <si>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</si>
  <si>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</si>
  <si>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</si>
  <si>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</si>
  <si>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</si>
  <si>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</si>
  <si>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</si>
  <si>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</si>
  <si>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</si>
  <si>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</si>
  <si>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</si>
  <si>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Vintage Fund of Funds V ACCESS</t>
  </si>
  <si>
    <t>Vintage Fund of Funds VI Access</t>
  </si>
  <si>
    <t>Vintage Fund of Funds VII (Access) LP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</si>
  <si>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</si>
  <si>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</si>
  <si>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</si>
  <si>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</si>
  <si>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</si>
  <si>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WHLP Kennedy (A) LP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</si>
  <si>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</si>
  <si>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</si>
  <si>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</si>
  <si>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</si>
  <si>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</si>
  <si>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</si>
  <si>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</si>
  <si>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</si>
  <si>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</si>
  <si>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</si>
  <si>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</si>
  <si>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</si>
  <si>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</si>
  <si>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</si>
  <si>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</si>
  <si>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</si>
  <si>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</si>
  <si>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</si>
  <si>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</si>
  <si>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</si>
  <si>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</si>
  <si>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</si>
  <si>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</si>
  <si>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</si>
  <si>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</si>
  <si>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</si>
  <si>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</si>
  <si>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</si>
  <si>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</si>
  <si>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</si>
  <si>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</si>
  <si>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</si>
  <si>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</si>
  <si>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</si>
  <si>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</si>
  <si>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</si>
  <si>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</si>
  <si>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</si>
  <si>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</si>
  <si>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</si>
  <si>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</si>
  <si>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</si>
  <si>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</si>
  <si>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</si>
  <si>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</si>
  <si>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</si>
  <si>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</si>
  <si>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</si>
  <si>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</si>
  <si>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</si>
  <si>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</si>
  <si>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</si>
  <si>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</si>
  <si>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</si>
  <si>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</si>
  <si>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</si>
  <si>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</si>
  <si>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</si>
  <si>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</si>
  <si>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</si>
  <si>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</si>
  <si>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</si>
  <si>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</si>
  <si>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</si>
  <si>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</si>
  <si>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</si>
  <si>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</si>
  <si>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</si>
  <si>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</si>
  <si>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</si>
  <si>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</si>
  <si>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</si>
  <si>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</si>
  <si>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</si>
  <si>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</si>
  <si>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</si>
  <si>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</si>
  <si>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</si>
  <si>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</si>
  <si>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</si>
  <si>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</si>
  <si>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</si>
  <si>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</si>
  <si>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</si>
  <si>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</si>
  <si>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</si>
  <si>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</si>
  <si>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</si>
  <si>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</si>
  <si>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</si>
  <si>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</si>
  <si>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</si>
  <si>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</si>
  <si>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</si>
  <si>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</si>
  <si>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</si>
  <si>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</si>
  <si>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</si>
  <si>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</si>
  <si>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</si>
  <si>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</si>
  <si>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</si>
  <si>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</si>
  <si>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</si>
  <si>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</si>
  <si>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</si>
  <si>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</si>
  <si>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</si>
  <si>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</si>
  <si>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</si>
  <si>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</si>
  <si>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</si>
  <si>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</si>
  <si>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</si>
  <si>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</si>
  <si>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</si>
  <si>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</si>
  <si>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</si>
  <si>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</si>
  <si>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</si>
  <si>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</si>
  <si>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</si>
  <si>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</si>
  <si>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</si>
  <si>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</si>
  <si>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</si>
  <si>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</si>
  <si>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</si>
  <si>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</si>
  <si>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</si>
  <si>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</si>
  <si>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</si>
  <si>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</si>
  <si>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</si>
  <si>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</si>
  <si>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</si>
  <si>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</si>
  <si>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</si>
  <si>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</si>
  <si>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</si>
  <si>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</si>
  <si>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</si>
  <si>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</si>
  <si>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</si>
  <si>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</si>
  <si>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</si>
  <si>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</si>
  <si>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</si>
  <si>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</si>
  <si>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</si>
  <si>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</si>
  <si>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</si>
  <si>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</si>
  <si>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</si>
  <si>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</si>
  <si>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</si>
  <si>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</si>
  <si>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</si>
  <si>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</si>
  <si>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</si>
  <si>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</si>
  <si>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</si>
  <si>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</si>
  <si>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</si>
  <si>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</si>
  <si>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</si>
  <si>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</si>
  <si>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</si>
  <si>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</si>
  <si>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</si>
  <si>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</si>
  <si>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</si>
  <si>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</si>
  <si>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</si>
  <si>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</si>
  <si>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</si>
  <si>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</si>
  <si>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</si>
  <si>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</si>
  <si>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</si>
  <si>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</si>
  <si>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</si>
  <si>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</si>
  <si>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</si>
  <si>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</si>
  <si>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</si>
  <si>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</si>
  <si>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</si>
  <si>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</si>
  <si>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</si>
  <si>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</si>
  <si>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</si>
  <si>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</si>
  <si>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</si>
  <si>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</si>
  <si>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</si>
  <si>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</si>
  <si>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</si>
  <si>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</si>
  <si>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</si>
  <si>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</si>
  <si>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</si>
  <si>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</si>
  <si>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</si>
  <si>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</si>
  <si>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</si>
  <si>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</si>
  <si>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</si>
  <si>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</si>
  <si>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</si>
  <si>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</si>
  <si>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</si>
  <si>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</si>
  <si>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</si>
  <si>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</si>
  <si>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</si>
  <si>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</si>
  <si>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</si>
  <si>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</si>
  <si>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</si>
  <si>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</si>
  <si>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</si>
  <si>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</si>
  <si>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</si>
  <si>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</si>
  <si>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</si>
  <si>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</si>
  <si>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</si>
  <si>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</si>
  <si>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</si>
  <si>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</si>
  <si>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</si>
  <si>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</si>
  <si>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</si>
  <si>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</si>
  <si>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</si>
  <si>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</si>
  <si>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</si>
  <si>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</si>
  <si>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</si>
  <si>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</si>
  <si>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</si>
  <si>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</si>
  <si>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</si>
  <si>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</si>
  <si>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</si>
  <si>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</si>
  <si>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</si>
  <si>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</si>
  <si>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</si>
  <si>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</si>
  <si>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</si>
  <si>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</si>
  <si>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</si>
  <si>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</si>
  <si>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</si>
  <si>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</si>
  <si>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</si>
  <si>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</si>
  <si>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</si>
  <si>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</si>
  <si>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</si>
  <si>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</si>
  <si>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</si>
  <si>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</si>
  <si>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</si>
  <si>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</si>
  <si>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</si>
  <si>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</si>
  <si>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</si>
  <si>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</si>
  <si>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</si>
  <si>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</si>
  <si>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</si>
  <si>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</si>
  <si>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</si>
  <si>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</si>
  <si>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</si>
  <si>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</si>
  <si>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</si>
  <si>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</si>
  <si>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</si>
  <si>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</si>
  <si>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</si>
  <si>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</si>
  <si>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</si>
  <si>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</si>
  <si>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</si>
  <si>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</si>
  <si>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</si>
  <si>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</si>
  <si>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</si>
  <si>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</si>
  <si>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</si>
  <si>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</si>
  <si>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</si>
  <si>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</si>
  <si>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</si>
  <si>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</si>
  <si>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</si>
  <si>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</si>
  <si>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</si>
  <si>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</si>
  <si>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</si>
  <si>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</si>
  <si>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</si>
  <si>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</si>
  <si>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</si>
  <si>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</si>
  <si>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</si>
  <si>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</si>
  <si>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</si>
  <si>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</si>
  <si>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</si>
  <si>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</si>
  <si>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</si>
  <si>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</si>
  <si>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</si>
  <si>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</si>
  <si>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</si>
  <si>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</si>
  <si>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</si>
  <si>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</si>
  <si>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</si>
  <si>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</si>
  <si>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</si>
  <si>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</si>
  <si>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</si>
  <si>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</si>
  <si>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</si>
  <si>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</si>
  <si>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</si>
  <si>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</si>
  <si>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</si>
  <si>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</si>
  <si>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</si>
  <si>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</si>
  <si>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</si>
  <si>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</si>
  <si>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</si>
  <si>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</si>
  <si>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</si>
  <si>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</si>
  <si>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</si>
  <si>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</si>
  <si>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</si>
  <si>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</si>
  <si>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</si>
  <si>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</si>
  <si>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</si>
  <si>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</si>
  <si>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</si>
  <si>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</si>
  <si>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</si>
  <si>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</si>
  <si>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</si>
  <si>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</si>
  <si>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</si>
  <si>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</si>
  <si>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</si>
  <si>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</si>
  <si>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</si>
  <si>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</si>
  <si>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</si>
  <si>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</si>
  <si>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</si>
  <si>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</si>
  <si>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</si>
  <si>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</si>
  <si>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</si>
  <si>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</si>
  <si>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</si>
  <si>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</si>
  <si>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</si>
  <si>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</si>
  <si>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</si>
  <si>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</si>
  <si>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</si>
  <si>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</si>
  <si>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</si>
  <si>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</si>
  <si>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</si>
  <si>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</si>
  <si>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</si>
  <si>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</si>
  <si>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</si>
  <si>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</si>
  <si>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</si>
  <si>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</si>
  <si>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</si>
  <si>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</si>
  <si>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</si>
  <si>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</si>
  <si>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</si>
  <si>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</si>
  <si>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</si>
  <si>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</si>
  <si>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</si>
  <si>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</si>
  <si>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</si>
  <si>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</si>
  <si>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</si>
  <si>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</si>
  <si>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</si>
  <si>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</si>
  <si>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</si>
  <si>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</si>
  <si>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</si>
  <si>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</si>
  <si>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</si>
  <si>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</si>
  <si>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</si>
  <si>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</si>
  <si>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</si>
  <si>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</si>
  <si>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</si>
  <si>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</si>
  <si>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</si>
  <si>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</si>
  <si>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</si>
  <si>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</si>
  <si>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</si>
  <si>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</si>
  <si>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</si>
  <si>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</si>
  <si>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</si>
  <si>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</si>
  <si>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</si>
  <si>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</si>
  <si>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</si>
  <si>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</si>
  <si>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</si>
  <si>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</si>
  <si>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</si>
  <si>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</si>
  <si>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</si>
  <si>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</si>
  <si>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</si>
  <si>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</si>
  <si>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</si>
  <si>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</si>
  <si>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</si>
  <si>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</si>
  <si>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</si>
  <si>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</si>
  <si>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</si>
  <si>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</si>
  <si>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</si>
  <si>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</si>
  <si>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</si>
  <si>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</si>
  <si>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</si>
  <si>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</si>
  <si>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</si>
  <si>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</si>
  <si>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</si>
  <si>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</si>
  <si>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</si>
  <si>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</si>
  <si>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</si>
  <si>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</si>
  <si>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</si>
  <si>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</si>
  <si>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</si>
  <si>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</si>
  <si>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</si>
  <si>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</si>
  <si>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</si>
  <si>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</si>
  <si>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</si>
  <si>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</si>
  <si>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</si>
  <si>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</si>
  <si>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</si>
  <si>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</si>
  <si>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</si>
  <si>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10000199</t>
  </si>
  <si>
    <t>10000197</t>
  </si>
  <si>
    <t>10000249</t>
  </si>
  <si>
    <t>10000223</t>
  </si>
  <si>
    <t>10000213</t>
  </si>
  <si>
    <t>10000209</t>
  </si>
  <si>
    <t>+ILS/-USD 3.603 08-11-23 (10) -430</t>
  </si>
  <si>
    <t>10000211</t>
  </si>
  <si>
    <t>10000227</t>
  </si>
  <si>
    <t>10000218</t>
  </si>
  <si>
    <t>10000274</t>
  </si>
  <si>
    <t>+ILS/-USD 3.7697 25-01-24 (10) -308</t>
  </si>
  <si>
    <t>10000265</t>
  </si>
  <si>
    <t>10000286</t>
  </si>
  <si>
    <t>+ILS/-USD 3.7943 22-02-24 (10) -337</t>
  </si>
  <si>
    <t>10000279</t>
  </si>
  <si>
    <t>+ILS/-USD 3.8135 26-02-24 (10) -330</t>
  </si>
  <si>
    <t>10000282</t>
  </si>
  <si>
    <t>+USD/-ILS 3.5625 30-11-23 (10) -195</t>
  </si>
  <si>
    <t>10000264</t>
  </si>
  <si>
    <t>+USD/-ILS 3.765 21-02-24 (10) -310</t>
  </si>
  <si>
    <t>10000288</t>
  </si>
  <si>
    <t>+ILS/-USD 3.34 12-10-23 (12) -438</t>
  </si>
  <si>
    <t>10001768</t>
  </si>
  <si>
    <t>+ILS/-USD 3.43 24-10-23 (12) -450</t>
  </si>
  <si>
    <t>10001773</t>
  </si>
  <si>
    <t>+ILS/-USD 3.478 30-10-23 (10) -430</t>
  </si>
  <si>
    <t>10001784</t>
  </si>
  <si>
    <t>10001787</t>
  </si>
  <si>
    <t>+ILS/-USD 3.515 02-11-23 (12) -448</t>
  </si>
  <si>
    <t>10001789</t>
  </si>
  <si>
    <t>+ILS/-USD 3.6217 30-10-23 (10) -323</t>
  </si>
  <si>
    <t>10001821</t>
  </si>
  <si>
    <t>+ILS/-USD 3.6223 04-12-23 (10) -377</t>
  </si>
  <si>
    <t>10001820</t>
  </si>
  <si>
    <t>+ILS/-USD 3.6447 30-10-23 (10) -263</t>
  </si>
  <si>
    <t>10001831</t>
  </si>
  <si>
    <t>+ILS/-USD 3.7014 06-12-23 (10) -336</t>
  </si>
  <si>
    <t>10001836</t>
  </si>
  <si>
    <t>+ILS/-USD 3.7082 30-10-23 (10) -278</t>
  </si>
  <si>
    <t>10001835</t>
  </si>
  <si>
    <t>+ILS/-USD 3.74 06-12-23 (10) -200</t>
  </si>
  <si>
    <t>10001867</t>
  </si>
  <si>
    <t>10001880</t>
  </si>
  <si>
    <t>+ILS/-USD 3.7796 06-12-23 (10) -184</t>
  </si>
  <si>
    <t>10001870</t>
  </si>
  <si>
    <t>+ILS/-USD 3.7937 06-12-23 (10) -158</t>
  </si>
  <si>
    <t>10001872</t>
  </si>
  <si>
    <t>+USD/-ILS 3.5565 30-10-23 (10) -345</t>
  </si>
  <si>
    <t>10001807</t>
  </si>
  <si>
    <t>+USD/-ILS 3.5827 12-10-23 (12) -383</t>
  </si>
  <si>
    <t>10001798</t>
  </si>
  <si>
    <t>+USD/-ILS 3.593 24-10-23 (12) -335</t>
  </si>
  <si>
    <t>10001797</t>
  </si>
  <si>
    <t>+USD/-ILS 3.61 30-10-23 (10) -275</t>
  </si>
  <si>
    <t>10001822</t>
  </si>
  <si>
    <t>+USD/-ILS 3.6306 06-12-23 (10) -319</t>
  </si>
  <si>
    <t>10001826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</si>
  <si>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</si>
  <si>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</si>
  <si>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</si>
  <si>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</si>
  <si>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</si>
  <si>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</si>
  <si>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</si>
  <si>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</si>
  <si>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</si>
  <si>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</si>
  <si>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</si>
  <si>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</si>
  <si>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</si>
  <si>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</si>
  <si>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</si>
  <si>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</si>
  <si>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</si>
  <si>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</si>
  <si>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</si>
  <si>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</si>
  <si>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</si>
  <si>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</si>
  <si>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</si>
  <si>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</si>
  <si>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</si>
  <si>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</si>
  <si>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</si>
  <si>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</si>
  <si>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</si>
  <si>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</si>
  <si>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</si>
  <si>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</si>
  <si>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</si>
  <si>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</si>
  <si>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</si>
  <si>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</si>
  <si>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</si>
  <si>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</si>
  <si>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</si>
  <si>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</si>
  <si>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</si>
  <si>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</si>
  <si>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0.68695 16-01-24 (10) +34.5</t>
  </si>
  <si>
    <t>10000015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</si>
  <si>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</si>
  <si>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</si>
  <si>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</si>
  <si>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</si>
  <si>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</si>
  <si>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</si>
  <si>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</si>
  <si>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</si>
  <si>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</si>
  <si>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</si>
  <si>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</si>
  <si>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</si>
  <si>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</si>
  <si>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</si>
  <si>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</si>
  <si>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</si>
  <si>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</si>
  <si>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</si>
  <si>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</si>
  <si>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</si>
  <si>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</si>
  <si>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</si>
  <si>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</si>
  <si>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</si>
  <si>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</si>
  <si>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</si>
  <si>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</si>
  <si>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</si>
  <si>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</si>
  <si>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</si>
  <si>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</si>
  <si>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</si>
  <si>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</si>
  <si>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</si>
  <si>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</si>
  <si>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</si>
  <si>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</si>
  <si>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</si>
  <si>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</si>
  <si>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</si>
  <si>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</si>
  <si>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</si>
  <si>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</si>
  <si>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</si>
  <si>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</si>
  <si>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</si>
  <si>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</si>
  <si>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</si>
  <si>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</si>
  <si>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</si>
  <si>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</si>
  <si>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</si>
  <si>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</si>
  <si>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</si>
  <si>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</si>
  <si>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</si>
  <si>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</si>
  <si>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</si>
  <si>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</si>
  <si>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</si>
  <si>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</si>
  <si>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</si>
  <si>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</si>
  <si>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</si>
  <si>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</si>
  <si>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</si>
  <si>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</si>
  <si>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</si>
  <si>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</si>
  <si>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</si>
  <si>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</si>
  <si>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</si>
  <si>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</si>
  <si>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</si>
  <si>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</si>
  <si>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</si>
  <si>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</si>
  <si>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</si>
  <si>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</si>
  <si>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</si>
  <si>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1.1063 10-01-24 (10) +107</t>
  </si>
  <si>
    <t>10000258</t>
  </si>
  <si>
    <t>10000284</t>
  </si>
  <si>
    <t>10000253</t>
  </si>
  <si>
    <t>+AUD/-USD 0.65415 16-01-24 (12) +33.5</t>
  </si>
  <si>
    <t>10001871</t>
  </si>
  <si>
    <t>+USD/-AUD 0.6789 16-01-24 (10) +37</t>
  </si>
  <si>
    <t>10001858</t>
  </si>
  <si>
    <t>+USD/-AUD 0.68645 16-01-24 (12) +34.5</t>
  </si>
  <si>
    <t>10001854</t>
  </si>
  <si>
    <t>10001852</t>
  </si>
  <si>
    <t>+USD/-EUR 1.0598 25-03-24 (10) +89</t>
  </si>
  <si>
    <t>10001883</t>
  </si>
  <si>
    <t>+USD/-EUR 1.0609 10-01-24 (12) +54</t>
  </si>
  <si>
    <t>10001882</t>
  </si>
  <si>
    <t>+USD/-EUR 1.08159 18-03-24 (12) +105.9</t>
  </si>
  <si>
    <t>10001876</t>
  </si>
  <si>
    <t>10001874</t>
  </si>
  <si>
    <t>10001878</t>
  </si>
  <si>
    <t>+USD/-EUR 1.0885 18-01-24 (10) +82</t>
  </si>
  <si>
    <t>10001868</t>
  </si>
  <si>
    <t>+USD/-EUR 1.1108 10-01-24 (12) +113</t>
  </si>
  <si>
    <t>10001842</t>
  </si>
  <si>
    <t>10001860</t>
  </si>
  <si>
    <t>+USD/-EUR 1.1158 18-01-24 (10) +98</t>
  </si>
  <si>
    <t>10001856</t>
  </si>
  <si>
    <t>+USD/-EUR 1.1167 18-01-24 (10) +100</t>
  </si>
  <si>
    <t>10001857</t>
  </si>
  <si>
    <t>10001850</t>
  </si>
  <si>
    <t>+USD/-GBP 1.21654 11-03-24 (10) +12.4</t>
  </si>
  <si>
    <t>10001884</t>
  </si>
  <si>
    <t>10001866</t>
  </si>
  <si>
    <t>10001862</t>
  </si>
  <si>
    <t>10001864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</si>
  <si>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</si>
  <si>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</si>
  <si>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</si>
  <si>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</si>
  <si>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</si>
  <si>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</si>
  <si>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</si>
  <si>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</si>
  <si>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</si>
  <si>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</si>
  <si>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</si>
  <si>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</si>
  <si>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</si>
  <si>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</si>
  <si>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</si>
  <si>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</si>
  <si>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</si>
  <si>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</si>
  <si>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</si>
  <si>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</si>
  <si>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</si>
  <si>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</si>
  <si>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</si>
  <si>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</si>
  <si>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</si>
  <si>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</si>
  <si>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</si>
  <si>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</si>
  <si>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</si>
  <si>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</si>
  <si>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</si>
  <si>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</si>
  <si>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</si>
  <si>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</si>
  <si>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</si>
  <si>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</si>
  <si>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</si>
  <si>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</si>
  <si>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</si>
  <si>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</si>
  <si>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</si>
  <si>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</si>
  <si>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</si>
  <si>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</si>
  <si>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</si>
  <si>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</si>
  <si>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</si>
  <si>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</si>
  <si>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</si>
  <si>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</si>
  <si>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</si>
  <si>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</si>
  <si>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</si>
  <si>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</si>
  <si>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</si>
  <si>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</si>
  <si>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</si>
  <si>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</si>
  <si>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</si>
  <si>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</si>
  <si>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</si>
  <si>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</si>
  <si>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</si>
  <si>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</si>
  <si>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</si>
  <si>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</si>
  <si>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</si>
  <si>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</si>
  <si>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</si>
  <si>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</si>
  <si>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</si>
  <si>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</si>
  <si>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</si>
  <si>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</si>
  <si>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</si>
  <si>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</si>
  <si>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</si>
  <si>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</si>
  <si>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</si>
  <si>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</si>
  <si>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</si>
  <si>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</si>
  <si>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</si>
  <si>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</si>
  <si>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</si>
  <si>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</si>
  <si>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</si>
  <si>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</si>
  <si>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</si>
  <si>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</si>
  <si>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</si>
  <si>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</si>
  <si>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</si>
  <si>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</si>
  <si>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</si>
  <si>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</si>
  <si>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</si>
  <si>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</si>
  <si>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</si>
  <si>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</si>
  <si>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</si>
  <si>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</si>
  <si>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</si>
  <si>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</si>
  <si>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</si>
  <si>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</si>
  <si>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</si>
  <si>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</si>
  <si>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</si>
  <si>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</si>
  <si>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</si>
  <si>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</si>
  <si>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</si>
  <si>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</si>
  <si>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</si>
  <si>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</si>
  <si>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</si>
  <si>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</si>
  <si>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</si>
  <si>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</si>
  <si>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</si>
  <si>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</si>
  <si>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</si>
  <si>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</si>
  <si>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</si>
  <si>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</si>
  <si>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</si>
  <si>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</si>
  <si>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</si>
  <si>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</si>
  <si>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</si>
  <si>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</si>
  <si>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</si>
  <si>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</si>
  <si>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</si>
  <si>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</si>
  <si>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</si>
  <si>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</si>
  <si>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</si>
  <si>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</si>
  <si>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</si>
  <si>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</si>
  <si>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</si>
  <si>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</si>
  <si>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</si>
  <si>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</si>
  <si>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</si>
  <si>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</si>
  <si>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</si>
  <si>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</si>
  <si>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</si>
  <si>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</si>
  <si>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</si>
  <si>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</si>
  <si>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</si>
  <si>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</si>
  <si>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</si>
  <si>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</si>
  <si>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</si>
  <si>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</si>
  <si>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</si>
  <si>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</si>
  <si>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</si>
  <si>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</si>
  <si>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</si>
  <si>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</si>
  <si>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</si>
  <si>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</si>
  <si>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</si>
  <si>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</si>
  <si>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</si>
  <si>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</si>
  <si>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</si>
  <si>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</si>
  <si>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</si>
  <si>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</si>
  <si>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</si>
  <si>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</si>
  <si>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</si>
  <si>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</si>
  <si>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</si>
  <si>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</si>
  <si>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</si>
  <si>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</si>
  <si>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</si>
  <si>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</si>
  <si>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</si>
  <si>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</si>
  <si>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</si>
  <si>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</si>
  <si>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</si>
  <si>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</si>
  <si>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</si>
  <si>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</si>
  <si>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</si>
  <si>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</si>
  <si>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</si>
  <si>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</si>
  <si>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</si>
  <si>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</si>
  <si>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</si>
  <si>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</si>
  <si>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</si>
  <si>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</si>
  <si>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</si>
  <si>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</si>
  <si>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</si>
  <si>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</si>
  <si>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</si>
  <si>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</si>
  <si>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</si>
  <si>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</si>
  <si>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</si>
  <si>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</si>
  <si>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</si>
  <si>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</si>
  <si>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</si>
  <si>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</si>
  <si>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</si>
  <si>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</si>
  <si>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</si>
  <si>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</si>
  <si>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</si>
  <si>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</si>
  <si>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</si>
  <si>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</si>
  <si>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</si>
  <si>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</si>
  <si>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</si>
  <si>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</si>
  <si>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</si>
  <si>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</si>
  <si>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</si>
  <si>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</si>
  <si>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</si>
  <si>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</si>
  <si>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</si>
  <si>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</si>
  <si>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</si>
  <si>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</si>
  <si>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</si>
  <si>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</si>
  <si>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</si>
  <si>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</si>
  <si>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</si>
  <si>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</si>
  <si>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</si>
  <si>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</si>
  <si>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</si>
  <si>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</si>
  <si>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</si>
  <si>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</si>
  <si>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</si>
  <si>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</si>
  <si>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</si>
  <si>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</si>
  <si>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</si>
  <si>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</si>
  <si>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</si>
  <si>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</si>
  <si>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</si>
  <si>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</si>
  <si>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</si>
  <si>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</si>
  <si>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</si>
  <si>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Arkin Bio Ventures II</t>
  </si>
  <si>
    <t>Fimi Israel Opportunity 6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</si>
  <si>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</si>
  <si>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</si>
  <si>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</si>
  <si>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</si>
  <si>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</si>
  <si>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</si>
  <si>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III</t>
  </si>
  <si>
    <t>Kedma Capital Partners IV LP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</si>
  <si>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</si>
  <si>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</si>
  <si>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</si>
  <si>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</si>
  <si>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</si>
  <si>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</si>
  <si>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</si>
  <si>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</si>
  <si>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</si>
  <si>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</si>
  <si>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</si>
  <si>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</si>
  <si>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</si>
  <si>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</si>
  <si>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</si>
  <si>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</si>
  <si>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</si>
  <si>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</si>
  <si>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</si>
  <si>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</si>
  <si>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</si>
  <si>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</si>
  <si>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</si>
  <si>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</si>
  <si>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</si>
  <si>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</si>
  <si>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</si>
  <si>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</si>
  <si>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</si>
  <si>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</si>
  <si>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</si>
  <si>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</si>
  <si>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</si>
  <si>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</si>
  <si>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</si>
  <si>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</si>
  <si>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</si>
  <si>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</si>
  <si>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</si>
  <si>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</si>
  <si>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</si>
  <si>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</si>
  <si>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</si>
  <si>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</si>
  <si>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</si>
  <si>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</si>
  <si>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</si>
  <si>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</si>
  <si>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</si>
  <si>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</si>
  <si>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</si>
  <si>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</si>
  <si>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</si>
  <si>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</si>
  <si>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</si>
  <si>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</si>
  <si>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</si>
  <si>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</si>
  <si>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</si>
  <si>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</si>
  <si>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</si>
  <si>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</si>
  <si>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</si>
  <si>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</si>
  <si>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</si>
  <si>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</si>
  <si>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</si>
  <si>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</si>
  <si>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</si>
  <si>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</si>
  <si>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</si>
  <si>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</si>
  <si>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</si>
  <si>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</si>
  <si>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</si>
  <si>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</si>
  <si>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</si>
  <si>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</si>
  <si>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</si>
  <si>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</si>
  <si>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</si>
  <si>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</si>
  <si>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LCN European Fund IV SLP</t>
  </si>
  <si>
    <t>LS Power Fund IV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</si>
  <si>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</si>
  <si>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</si>
  <si>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</si>
  <si>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</si>
  <si>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</si>
  <si>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Oak Hill Advisors - OCREDIT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</si>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</sst>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0.0"/>
  </numFmts>
  <fonts count="3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3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49" fontId="26" fillId="0" borderId="0" xfId="0" applyNumberFormat="1" applyFont="1" applyFill="1" applyBorder="1" applyAlignment="1">
      <alignment horizontal="right"/>
    </xf>
    <xf numFmtId="10" fontId="27" fillId="0" borderId="0" xfId="14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 readingOrder="2"/>
    </xf>
    <xf numFmtId="166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166" fontId="30" fillId="0" borderId="0" xfId="0" applyNumberFormat="1" applyFont="1" applyFill="1" applyBorder="1" applyAlignment="1">
      <alignment horizontal="right"/>
    </xf>
    <xf numFmtId="2" fontId="30" fillId="0" borderId="0" xfId="14" applyNumberFormat="1" applyFont="1" applyFill="1" applyBorder="1" applyAlignment="1">
      <alignment horizontal="right"/>
    </xf>
    <xf numFmtId="10" fontId="30" fillId="0" borderId="0" xfId="14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4" fontId="34" fillId="0" borderId="0" xfId="0" applyNumberFormat="1" applyFont="1" applyFill="1" applyAlignment="1">
      <alignment horizontal="right" vertical="center" readingOrder="2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2" fillId="0" borderId="0" xfId="14" applyNumberFormat="1" applyFont="1" applyFill="1"/>
    <xf numFmtId="168" fontId="31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 indent="3"/>
    </xf>
    <xf numFmtId="14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14" fontId="26" fillId="0" borderId="0" xfId="0" applyNumberFormat="1" applyFont="1" applyFill="1" applyAlignment="1">
      <alignment horizontal="right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7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30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166" fontId="27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2"/>
    </xf>
    <xf numFmtId="0" fontId="30" fillId="0" borderId="0" xfId="0" applyFont="1" applyAlignment="1">
      <alignment horizontal="right" indent="3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25">
    <cellStyle name="Comma" xfId="13" builtinId="3"/>
    <cellStyle name="Comma 2" xfId="1" xr:uid="{00000000-0005-0000-0000-000001000000}"/>
    <cellStyle name="Comma 2 2" xfId="18" xr:uid="{00000000-0005-0000-0000-000002000000}"/>
    <cellStyle name="Comma 3" xfId="15" xr:uid="{00000000-0005-0000-0000-000003000000}"/>
    <cellStyle name="Comma 4" xfId="23" xr:uid="{00000000-0005-0000-0000-000004000000}"/>
    <cellStyle name="Currency [0] _1" xfId="2" xr:uid="{00000000-0005-0000-0000-000005000000}"/>
    <cellStyle name="Hyperlink 2" xfId="3" xr:uid="{00000000-0005-0000-0000-000006000000}"/>
    <cellStyle name="Normal" xfId="0" builtinId="0"/>
    <cellStyle name="Normal 11" xfId="4" xr:uid="{00000000-0005-0000-0000-000008000000}"/>
    <cellStyle name="Normal 11 2" xfId="19" xr:uid="{00000000-0005-0000-0000-000009000000}"/>
    <cellStyle name="Normal 2" xfId="5" xr:uid="{00000000-0005-0000-0000-00000A000000}"/>
    <cellStyle name="Normal 2 2" xfId="20" xr:uid="{00000000-0005-0000-0000-00000B000000}"/>
    <cellStyle name="Normal 3" xfId="6" xr:uid="{00000000-0005-0000-0000-00000C000000}"/>
    <cellStyle name="Normal 3 2" xfId="21" xr:uid="{00000000-0005-0000-0000-00000D000000}"/>
    <cellStyle name="Normal 4" xfId="12" xr:uid="{00000000-0005-0000-0000-00000E000000}"/>
    <cellStyle name="Normal 5" xfId="17" xr:uid="{00000000-0005-0000-0000-00000F000000}"/>
    <cellStyle name="Normal 6" xfId="16" xr:uid="{00000000-0005-0000-0000-000010000000}"/>
    <cellStyle name="Normal_2007-16618" xfId="7" xr:uid="{00000000-0005-0000-0000-000011000000}"/>
    <cellStyle name="Percent" xfId="14" builtinId="5"/>
    <cellStyle name="Percent 2" xfId="8" xr:uid="{00000000-0005-0000-0000-000013000000}"/>
    <cellStyle name="Percent 2 2" xfId="22" xr:uid="{00000000-0005-0000-0000-000014000000}"/>
    <cellStyle name="Percent 3" xfId="24" xr:uid="{00000000-0005-0000-0000-000015000000}"/>
    <cellStyle name="Text" xfId="9" xr:uid="{00000000-0005-0000-0000-000016000000}"/>
    <cellStyle name="Total" xfId="10" xr:uid="{00000000-0005-0000-0000-000017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H14" sqref="H1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147</v>
      </c>
      <c r="C1" s="67" t="s" vm="1">
        <v>233</v>
      </c>
    </row>
    <row r="2" spans="1:4">
      <c r="B2" s="46" t="s">
        <v>146</v>
      </c>
      <c r="C2" s="67" t="s">
        <v>234</v>
      </c>
    </row>
    <row r="3" spans="1:4">
      <c r="B3" s="46" t="s">
        <v>148</v>
      </c>
      <c r="C3" s="67" t="s">
        <v>235</v>
      </c>
    </row>
    <row r="4" spans="1:4">
      <c r="B4" s="46" t="s">
        <v>149</v>
      </c>
      <c r="C4" s="67">
        <v>8803</v>
      </c>
    </row>
    <row r="6" spans="1:4" ht="26.25" customHeight="1">
      <c r="B6" s="155" t="s">
        <v>161</v>
      </c>
      <c r="C6" s="156"/>
      <c r="D6" s="157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141">
        <f>C11+C12+C23+C33+C34+C35+C36+C37</f>
        <v>2889715.8739643777</v>
      </c>
      <c r="D10" s="142">
        <f>C10/$C$42</f>
        <v>1</v>
      </c>
    </row>
    <row r="11" spans="1:4">
      <c r="A11" s="42" t="s">
        <v>127</v>
      </c>
      <c r="B11" s="27" t="s">
        <v>162</v>
      </c>
      <c r="C11" s="141">
        <f>מזומנים!J10</f>
        <v>269553.16018112208</v>
      </c>
      <c r="D11" s="142">
        <f t="shared" ref="D11:D42" si="0">C11/$C$42</f>
        <v>9.3280160381762484E-2</v>
      </c>
    </row>
    <row r="12" spans="1:4">
      <c r="B12" s="27" t="s">
        <v>163</v>
      </c>
      <c r="C12" s="141">
        <f>SUM(C13:C22)</f>
        <v>1354801.1161769121</v>
      </c>
      <c r="D12" s="142">
        <f t="shared" si="0"/>
        <v>0.46883540640909843</v>
      </c>
    </row>
    <row r="13" spans="1:4">
      <c r="A13" s="44" t="s">
        <v>127</v>
      </c>
      <c r="B13" s="28" t="s">
        <v>71</v>
      </c>
      <c r="C13" s="141" vm="2">
        <v>266653.21801988105</v>
      </c>
      <c r="D13" s="142">
        <f t="shared" si="0"/>
        <v>9.2276621526136984E-2</v>
      </c>
    </row>
    <row r="14" spans="1:4">
      <c r="A14" s="44" t="s">
        <v>127</v>
      </c>
      <c r="B14" s="28" t="s">
        <v>72</v>
      </c>
      <c r="C14" s="141">
        <v>0</v>
      </c>
      <c r="D14" s="142">
        <f t="shared" si="0"/>
        <v>0</v>
      </c>
    </row>
    <row r="15" spans="1:4">
      <c r="A15" s="44" t="s">
        <v>127</v>
      </c>
      <c r="B15" s="28" t="s">
        <v>73</v>
      </c>
      <c r="C15" s="141">
        <f>'אג"ח קונצרני'!R11</f>
        <v>618916.97582484619</v>
      </c>
      <c r="D15" s="142">
        <f t="shared" si="0"/>
        <v>0.21417917982910861</v>
      </c>
    </row>
    <row r="16" spans="1:4">
      <c r="A16" s="44" t="s">
        <v>127</v>
      </c>
      <c r="B16" s="28" t="s">
        <v>74</v>
      </c>
      <c r="C16" s="141">
        <f>מניות!L11</f>
        <v>238510.02182594105</v>
      </c>
      <c r="D16" s="142">
        <f t="shared" si="0"/>
        <v>8.2537533871359842E-2</v>
      </c>
    </row>
    <row r="17" spans="1:4">
      <c r="A17" s="44" t="s">
        <v>127</v>
      </c>
      <c r="B17" s="28" t="s">
        <v>225</v>
      </c>
      <c r="C17" s="141" vm="3">
        <v>205297.12649760002</v>
      </c>
      <c r="D17" s="142">
        <f t="shared" si="0"/>
        <v>7.1044052582219644E-2</v>
      </c>
    </row>
    <row r="18" spans="1:4">
      <c r="A18" s="44" t="s">
        <v>127</v>
      </c>
      <c r="B18" s="28" t="s">
        <v>75</v>
      </c>
      <c r="C18" s="141" vm="4">
        <v>31275.357408132004</v>
      </c>
      <c r="D18" s="142">
        <f t="shared" si="0"/>
        <v>1.0822987024404443E-2</v>
      </c>
    </row>
    <row r="19" spans="1:4">
      <c r="A19" s="44" t="s">
        <v>127</v>
      </c>
      <c r="B19" s="28" t="s">
        <v>76</v>
      </c>
      <c r="C19" s="141" vm="5">
        <v>11.700702803000002</v>
      </c>
      <c r="D19" s="142">
        <f t="shared" si="0"/>
        <v>4.049084170668967E-6</v>
      </c>
    </row>
    <row r="20" spans="1:4">
      <c r="A20" s="44" t="s">
        <v>127</v>
      </c>
      <c r="B20" s="28" t="s">
        <v>77</v>
      </c>
      <c r="C20" s="141" vm="6">
        <v>867.05871124800012</v>
      </c>
      <c r="D20" s="142">
        <f t="shared" si="0"/>
        <v>3.0004981426028207E-4</v>
      </c>
    </row>
    <row r="21" spans="1:4">
      <c r="A21" s="44" t="s">
        <v>127</v>
      </c>
      <c r="B21" s="28" t="s">
        <v>78</v>
      </c>
      <c r="C21" s="141" vm="7">
        <v>-6730.3428135390013</v>
      </c>
      <c r="D21" s="142">
        <f t="shared" si="0"/>
        <v>-2.3290673225619578E-3</v>
      </c>
    </row>
    <row r="22" spans="1:4">
      <c r="A22" s="44" t="s">
        <v>127</v>
      </c>
      <c r="B22" s="28" t="s">
        <v>79</v>
      </c>
      <c r="C22" s="141">
        <v>0</v>
      </c>
      <c r="D22" s="142">
        <f t="shared" si="0"/>
        <v>0</v>
      </c>
    </row>
    <row r="23" spans="1:4">
      <c r="B23" s="27" t="s">
        <v>164</v>
      </c>
      <c r="C23" s="141">
        <f>SUM(C24:C32)</f>
        <v>1031982.6816695431</v>
      </c>
      <c r="D23" s="142">
        <f t="shared" si="0"/>
        <v>0.35712254307333491</v>
      </c>
    </row>
    <row r="24" spans="1:4">
      <c r="A24" s="44" t="s">
        <v>127</v>
      </c>
      <c r="B24" s="28" t="s">
        <v>80</v>
      </c>
      <c r="C24" s="141" vm="8">
        <v>763343.66538558097</v>
      </c>
      <c r="D24" s="142">
        <f t="shared" si="0"/>
        <v>0.26415872655963091</v>
      </c>
    </row>
    <row r="25" spans="1:4">
      <c r="A25" s="44" t="s">
        <v>127</v>
      </c>
      <c r="B25" s="28" t="s">
        <v>81</v>
      </c>
      <c r="C25" s="141" vm="9">
        <v>2650.2204273660004</v>
      </c>
      <c r="D25" s="142">
        <f t="shared" si="0"/>
        <v>9.1712145517274836E-4</v>
      </c>
    </row>
    <row r="26" spans="1:4">
      <c r="A26" s="44" t="s">
        <v>127</v>
      </c>
      <c r="B26" s="28" t="s">
        <v>73</v>
      </c>
      <c r="C26" s="141" vm="10">
        <v>22696.688811532007</v>
      </c>
      <c r="D26" s="142">
        <f t="shared" si="0"/>
        <v>7.8542977238778167E-3</v>
      </c>
    </row>
    <row r="27" spans="1:4">
      <c r="A27" s="44" t="s">
        <v>127</v>
      </c>
      <c r="B27" s="28" t="s">
        <v>82</v>
      </c>
      <c r="C27" s="141" vm="11">
        <v>43529.568531329009</v>
      </c>
      <c r="D27" s="142">
        <f t="shared" si="0"/>
        <v>1.5063615396766032E-2</v>
      </c>
    </row>
    <row r="28" spans="1:4">
      <c r="A28" s="44" t="s">
        <v>127</v>
      </c>
      <c r="B28" s="28" t="s">
        <v>83</v>
      </c>
      <c r="C28" s="141">
        <f>'לא סחיר - קרנות השקעה'!H11</f>
        <v>217553.44928244519</v>
      </c>
      <c r="D28" s="142">
        <f t="shared" si="0"/>
        <v>7.5285411705194871E-2</v>
      </c>
    </row>
    <row r="29" spans="1:4">
      <c r="A29" s="44" t="s">
        <v>127</v>
      </c>
      <c r="B29" s="28" t="s">
        <v>84</v>
      </c>
      <c r="C29" s="141" vm="12">
        <v>1.2245386310000002</v>
      </c>
      <c r="D29" s="142">
        <f t="shared" si="0"/>
        <v>4.2375745035447571E-7</v>
      </c>
    </row>
    <row r="30" spans="1:4">
      <c r="A30" s="44" t="s">
        <v>127</v>
      </c>
      <c r="B30" s="28" t="s">
        <v>187</v>
      </c>
      <c r="C30" s="141" vm="13">
        <v>73.237881803000008</v>
      </c>
      <c r="D30" s="142">
        <f t="shared" si="0"/>
        <v>2.5344319302411402E-5</v>
      </c>
    </row>
    <row r="31" spans="1:4">
      <c r="A31" s="44" t="s">
        <v>127</v>
      </c>
      <c r="B31" s="28" t="s">
        <v>107</v>
      </c>
      <c r="C31" s="141" vm="14">
        <v>-17865.373189144004</v>
      </c>
      <c r="D31" s="142">
        <f t="shared" si="0"/>
        <v>-6.1823978440602341E-3</v>
      </c>
    </row>
    <row r="32" spans="1:4">
      <c r="A32" s="44" t="s">
        <v>127</v>
      </c>
      <c r="B32" s="28" t="s">
        <v>85</v>
      </c>
      <c r="C32" s="141">
        <v>0</v>
      </c>
      <c r="D32" s="142">
        <f t="shared" si="0"/>
        <v>0</v>
      </c>
    </row>
    <row r="33" spans="1:4">
      <c r="A33" s="44" t="s">
        <v>127</v>
      </c>
      <c r="B33" s="27" t="s">
        <v>165</v>
      </c>
      <c r="C33" s="141" vm="15">
        <v>208495.478465016</v>
      </c>
      <c r="D33" s="142">
        <f t="shared" si="0"/>
        <v>7.2150857578597419E-2</v>
      </c>
    </row>
    <row r="34" spans="1:4">
      <c r="A34" s="44" t="s">
        <v>127</v>
      </c>
      <c r="B34" s="27" t="s">
        <v>166</v>
      </c>
      <c r="C34" s="141">
        <v>0</v>
      </c>
      <c r="D34" s="142">
        <f t="shared" si="0"/>
        <v>0</v>
      </c>
    </row>
    <row r="35" spans="1:4">
      <c r="A35" s="44" t="s">
        <v>127</v>
      </c>
      <c r="B35" s="27" t="s">
        <v>167</v>
      </c>
      <c r="C35" s="141" vm="16">
        <v>25239.890680000004</v>
      </c>
      <c r="D35" s="142">
        <f t="shared" si="0"/>
        <v>8.7343848948629003E-3</v>
      </c>
    </row>
    <row r="36" spans="1:4">
      <c r="A36" s="44" t="s">
        <v>127</v>
      </c>
      <c r="B36" s="45" t="s">
        <v>168</v>
      </c>
      <c r="C36" s="141">
        <v>0</v>
      </c>
      <c r="D36" s="142">
        <f t="shared" si="0"/>
        <v>0</v>
      </c>
    </row>
    <row r="37" spans="1:4">
      <c r="A37" s="44" t="s">
        <v>127</v>
      </c>
      <c r="B37" s="27" t="s">
        <v>169</v>
      </c>
      <c r="C37" s="141">
        <f>'השקעות אחרות '!I10</f>
        <v>-356.45320821600006</v>
      </c>
      <c r="D37" s="142">
        <f t="shared" si="0"/>
        <v>-1.2335233765629173E-4</v>
      </c>
    </row>
    <row r="38" spans="1:4">
      <c r="A38" s="44"/>
      <c r="B38" s="55" t="s">
        <v>171</v>
      </c>
      <c r="C38" s="141">
        <v>0</v>
      </c>
      <c r="D38" s="142">
        <f t="shared" si="0"/>
        <v>0</v>
      </c>
    </row>
    <row r="39" spans="1:4">
      <c r="A39" s="44" t="s">
        <v>127</v>
      </c>
      <c r="B39" s="56" t="s">
        <v>172</v>
      </c>
      <c r="C39" s="141">
        <v>0</v>
      </c>
      <c r="D39" s="142">
        <f t="shared" si="0"/>
        <v>0</v>
      </c>
    </row>
    <row r="40" spans="1:4">
      <c r="A40" s="44" t="s">
        <v>127</v>
      </c>
      <c r="B40" s="56" t="s">
        <v>210</v>
      </c>
      <c r="C40" s="141">
        <v>0</v>
      </c>
      <c r="D40" s="142">
        <f t="shared" si="0"/>
        <v>0</v>
      </c>
    </row>
    <row r="41" spans="1:4">
      <c r="A41" s="44" t="s">
        <v>127</v>
      </c>
      <c r="B41" s="56" t="s">
        <v>173</v>
      </c>
      <c r="C41" s="141">
        <v>0</v>
      </c>
      <c r="D41" s="142">
        <f t="shared" si="0"/>
        <v>0</v>
      </c>
    </row>
    <row r="42" spans="1:4">
      <c r="B42" s="56" t="s">
        <v>86</v>
      </c>
      <c r="C42" s="141">
        <f>C38+C10</f>
        <v>2889715.8739643777</v>
      </c>
      <c r="D42" s="142">
        <f t="shared" si="0"/>
        <v>1</v>
      </c>
    </row>
    <row r="43" spans="1:4">
      <c r="A43" s="44" t="s">
        <v>127</v>
      </c>
      <c r="B43" s="56" t="s">
        <v>170</v>
      </c>
      <c r="C43" s="141">
        <f>'יתרת התחייבות להשקעה'!C10</f>
        <v>172191.99019105604</v>
      </c>
      <c r="D43" s="142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143" t="s">
        <v>137</v>
      </c>
      <c r="D47" s="144" vm="17">
        <v>2.4773999999999998</v>
      </c>
    </row>
    <row r="48" spans="1:4">
      <c r="C48" s="143" t="s">
        <v>144</v>
      </c>
      <c r="D48" s="144">
        <v>0.76144962166467534</v>
      </c>
    </row>
    <row r="49" spans="2:4">
      <c r="C49" s="143" t="s">
        <v>141</v>
      </c>
      <c r="D49" s="144" vm="18">
        <v>2.8424999999999998</v>
      </c>
    </row>
    <row r="50" spans="2:4">
      <c r="B50" s="11"/>
      <c r="C50" s="143" t="s">
        <v>1496</v>
      </c>
      <c r="D50" s="144" vm="19">
        <v>4.2</v>
      </c>
    </row>
    <row r="51" spans="2:4">
      <c r="C51" s="143" t="s">
        <v>135</v>
      </c>
      <c r="D51" s="144" vm="20">
        <v>4.0530999999999997</v>
      </c>
    </row>
    <row r="52" spans="2:4">
      <c r="C52" s="143" t="s">
        <v>136</v>
      </c>
      <c r="D52" s="144" vm="21">
        <v>4.6779000000000002</v>
      </c>
    </row>
    <row r="53" spans="2:4">
      <c r="C53" s="143" t="s">
        <v>138</v>
      </c>
      <c r="D53" s="144">
        <v>0.48832814016447873</v>
      </c>
    </row>
    <row r="54" spans="2:4">
      <c r="C54" s="143" t="s">
        <v>142</v>
      </c>
      <c r="D54" s="144">
        <v>2.5659999999999999E-2</v>
      </c>
    </row>
    <row r="55" spans="2:4">
      <c r="C55" s="143" t="s">
        <v>143</v>
      </c>
      <c r="D55" s="144">
        <v>0.21951275516061627</v>
      </c>
    </row>
    <row r="56" spans="2:4">
      <c r="C56" s="143" t="s">
        <v>140</v>
      </c>
      <c r="D56" s="144" vm="22">
        <v>0.54359999999999997</v>
      </c>
    </row>
    <row r="57" spans="2:4">
      <c r="C57" s="143" t="s">
        <v>3095</v>
      </c>
      <c r="D57" s="144">
        <v>2.2928704</v>
      </c>
    </row>
    <row r="58" spans="2:4">
      <c r="C58" s="143" t="s">
        <v>139</v>
      </c>
      <c r="D58" s="144" vm="23">
        <v>0.35270000000000001</v>
      </c>
    </row>
    <row r="59" spans="2:4">
      <c r="C59" s="143" t="s">
        <v>133</v>
      </c>
      <c r="D59" s="144" vm="24">
        <v>3.8239999999999998</v>
      </c>
    </row>
    <row r="60" spans="2:4">
      <c r="C60" s="143" t="s">
        <v>145</v>
      </c>
      <c r="D60" s="144" vm="25">
        <v>0.2031</v>
      </c>
    </row>
    <row r="61" spans="2:4">
      <c r="C61" s="143" t="s">
        <v>3096</v>
      </c>
      <c r="D61" s="144" vm="26">
        <v>0.36</v>
      </c>
    </row>
    <row r="62" spans="2:4">
      <c r="C62" s="143" t="s">
        <v>3097</v>
      </c>
      <c r="D62" s="144">
        <v>3.9578505476717096E-2</v>
      </c>
    </row>
    <row r="63" spans="2:4">
      <c r="C63" s="143" t="s">
        <v>3098</v>
      </c>
      <c r="D63" s="144">
        <v>0.52397917237599345</v>
      </c>
    </row>
    <row r="64" spans="2:4">
      <c r="C64" s="143" t="s">
        <v>134</v>
      </c>
      <c r="D64" s="144">
        <v>1</v>
      </c>
    </row>
    <row r="65" spans="3:4">
      <c r="C65" s="145"/>
      <c r="D65" s="145"/>
    </row>
    <row r="66" spans="3:4">
      <c r="C66" s="145"/>
      <c r="D66" s="145"/>
    </row>
    <row r="67" spans="3:4">
      <c r="C67" s="146"/>
      <c r="D67" s="146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58.140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8803</v>
      </c>
    </row>
    <row r="6" spans="2:12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ht="26.25" customHeight="1">
      <c r="B7" s="158" t="s">
        <v>96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12" s="3" customFormat="1" ht="78.75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30" t="s">
        <v>152</v>
      </c>
    </row>
    <row r="9" spans="2:12" s="3" customFormat="1">
      <c r="B9" s="14"/>
      <c r="C9" s="29"/>
      <c r="D9" s="29"/>
      <c r="E9" s="29"/>
      <c r="F9" s="29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9" t="s">
        <v>52</v>
      </c>
      <c r="C11" s="71"/>
      <c r="D11" s="71"/>
      <c r="E11" s="71"/>
      <c r="F11" s="71"/>
      <c r="G11" s="80"/>
      <c r="H11" s="82"/>
      <c r="I11" s="80">
        <v>867.05871124800012</v>
      </c>
      <c r="J11" s="71"/>
      <c r="K11" s="81">
        <f>IFERROR(I11/$I$11,0)</f>
        <v>1</v>
      </c>
      <c r="L11" s="81">
        <f>I11/'סכום נכסי הקרן'!$C$42</f>
        <v>3.0004981426028207E-4</v>
      </c>
    </row>
    <row r="12" spans="2:12">
      <c r="B12" s="90" t="s">
        <v>201</v>
      </c>
      <c r="C12" s="73"/>
      <c r="D12" s="73"/>
      <c r="E12" s="73"/>
      <c r="F12" s="73"/>
      <c r="G12" s="83"/>
      <c r="H12" s="85"/>
      <c r="I12" s="83">
        <v>530.18880345900016</v>
      </c>
      <c r="J12" s="73"/>
      <c r="K12" s="84">
        <f t="shared" ref="K12:K23" si="0">IFERROR(I12/$I$11,0)</f>
        <v>0.61147970325547318</v>
      </c>
      <c r="L12" s="84">
        <f>I12/'סכום נכסי הקרן'!$C$42</f>
        <v>1.8347437138573712E-4</v>
      </c>
    </row>
    <row r="13" spans="2:12">
      <c r="B13" s="92" t="s">
        <v>193</v>
      </c>
      <c r="C13" s="71"/>
      <c r="D13" s="71"/>
      <c r="E13" s="71"/>
      <c r="F13" s="71"/>
      <c r="G13" s="80"/>
      <c r="H13" s="82"/>
      <c r="I13" s="80">
        <v>530.18880345900016</v>
      </c>
      <c r="J13" s="71"/>
      <c r="K13" s="81">
        <f t="shared" si="0"/>
        <v>0.61147970325547318</v>
      </c>
      <c r="L13" s="81">
        <f>I13/'סכום נכסי הקרן'!$C$42</f>
        <v>1.8347437138573712E-4</v>
      </c>
    </row>
    <row r="14" spans="2:12">
      <c r="B14" s="76" t="s">
        <v>1713</v>
      </c>
      <c r="C14" s="73" t="s">
        <v>1714</v>
      </c>
      <c r="D14" s="86" t="s">
        <v>121</v>
      </c>
      <c r="E14" s="107" t="s">
        <v>534</v>
      </c>
      <c r="F14" s="86" t="s">
        <v>134</v>
      </c>
      <c r="G14" s="83">
        <v>11.623766</v>
      </c>
      <c r="H14" s="85">
        <v>3763400</v>
      </c>
      <c r="I14" s="83">
        <v>437.44879082700004</v>
      </c>
      <c r="J14" s="73"/>
      <c r="K14" s="84">
        <f t="shared" si="0"/>
        <v>0.50452038039887581</v>
      </c>
      <c r="L14" s="84">
        <f>I14/'סכום נכסי הקרן'!$C$42</f>
        <v>1.5138124642920952E-4</v>
      </c>
    </row>
    <row r="15" spans="2:12">
      <c r="B15" s="76" t="s">
        <v>1715</v>
      </c>
      <c r="C15" s="73" t="s">
        <v>1716</v>
      </c>
      <c r="D15" s="86" t="s">
        <v>121</v>
      </c>
      <c r="E15" s="107" t="s">
        <v>534</v>
      </c>
      <c r="F15" s="86" t="s">
        <v>134</v>
      </c>
      <c r="G15" s="83">
        <v>-11.623766</v>
      </c>
      <c r="H15" s="85">
        <v>305600</v>
      </c>
      <c r="I15" s="83">
        <v>-35.52222736800001</v>
      </c>
      <c r="J15" s="73"/>
      <c r="K15" s="84">
        <f t="shared" si="0"/>
        <v>-4.0968652880346623E-2</v>
      </c>
      <c r="L15" s="84">
        <f>I15/'סכום נכסי הקרן'!$C$42</f>
        <v>-1.2292636687241972E-5</v>
      </c>
    </row>
    <row r="16" spans="2:12">
      <c r="B16" s="76" t="s">
        <v>1717</v>
      </c>
      <c r="C16" s="73" t="s">
        <v>1718</v>
      </c>
      <c r="D16" s="86" t="s">
        <v>121</v>
      </c>
      <c r="E16" s="107" t="s">
        <v>534</v>
      </c>
      <c r="F16" s="86" t="s">
        <v>134</v>
      </c>
      <c r="G16" s="83">
        <v>106.8852</v>
      </c>
      <c r="H16" s="85">
        <v>120100</v>
      </c>
      <c r="I16" s="83">
        <v>128.36912520000001</v>
      </c>
      <c r="J16" s="73"/>
      <c r="K16" s="84">
        <f t="shared" si="0"/>
        <v>0.14805124905005804</v>
      </c>
      <c r="L16" s="84">
        <f>I16/'סכום נכסי הקרן'!$C$42</f>
        <v>4.4422749778472669E-5</v>
      </c>
    </row>
    <row r="17" spans="2:12">
      <c r="B17" s="76" t="s">
        <v>1719</v>
      </c>
      <c r="C17" s="73" t="s">
        <v>1720</v>
      </c>
      <c r="D17" s="86" t="s">
        <v>121</v>
      </c>
      <c r="E17" s="107" t="s">
        <v>534</v>
      </c>
      <c r="F17" s="86" t="s">
        <v>134</v>
      </c>
      <c r="G17" s="83">
        <v>-106.8852</v>
      </c>
      <c r="H17" s="85">
        <v>100</v>
      </c>
      <c r="I17" s="83">
        <v>-0.1068852</v>
      </c>
      <c r="J17" s="73"/>
      <c r="K17" s="84">
        <f t="shared" si="0"/>
        <v>-1.2327331311411992E-4</v>
      </c>
      <c r="L17" s="84">
        <f>I17/'סכום נכסי הקרן'!$C$42</f>
        <v>-3.698813470314127E-8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0" t="s">
        <v>200</v>
      </c>
      <c r="C19" s="73"/>
      <c r="D19" s="73"/>
      <c r="E19" s="73"/>
      <c r="F19" s="73"/>
      <c r="G19" s="83"/>
      <c r="H19" s="85"/>
      <c r="I19" s="83">
        <v>336.86990778900008</v>
      </c>
      <c r="J19" s="73"/>
      <c r="K19" s="84">
        <f t="shared" si="0"/>
        <v>0.38852029674452693</v>
      </c>
      <c r="L19" s="84">
        <f>I19/'סכום נכסי הקרן'!$C$42</f>
        <v>1.1657544287454497E-4</v>
      </c>
    </row>
    <row r="20" spans="2:12">
      <c r="B20" s="92" t="s">
        <v>193</v>
      </c>
      <c r="C20" s="71"/>
      <c r="D20" s="71"/>
      <c r="E20" s="71"/>
      <c r="F20" s="71"/>
      <c r="G20" s="80"/>
      <c r="H20" s="82"/>
      <c r="I20" s="80">
        <v>336.86990778900008</v>
      </c>
      <c r="J20" s="71"/>
      <c r="K20" s="81">
        <f t="shared" si="0"/>
        <v>0.38852029674452693</v>
      </c>
      <c r="L20" s="81">
        <f>I20/'סכום נכסי הקרן'!$C$42</f>
        <v>1.1657544287454497E-4</v>
      </c>
    </row>
    <row r="21" spans="2:12">
      <c r="B21" s="76" t="s">
        <v>1721</v>
      </c>
      <c r="C21" s="73" t="s">
        <v>1721</v>
      </c>
      <c r="D21" s="86" t="s">
        <v>28</v>
      </c>
      <c r="E21" s="86" t="s">
        <v>534</v>
      </c>
      <c r="F21" s="86" t="s">
        <v>133</v>
      </c>
      <c r="G21" s="83">
        <v>164.04268500000001</v>
      </c>
      <c r="H21" s="85">
        <v>18</v>
      </c>
      <c r="I21" s="83">
        <v>11.291386094000002</v>
      </c>
      <c r="J21" s="73"/>
      <c r="K21" s="84">
        <f t="shared" si="0"/>
        <v>1.3022631509863682E-2</v>
      </c>
      <c r="L21" s="84">
        <f>I21/'סכום נכסי הקרן'!$C$42</f>
        <v>3.9074381657146937E-6</v>
      </c>
    </row>
    <row r="22" spans="2:12">
      <c r="B22" s="76" t="s">
        <v>1722</v>
      </c>
      <c r="C22" s="73" t="s">
        <v>1722</v>
      </c>
      <c r="D22" s="86" t="s">
        <v>28</v>
      </c>
      <c r="E22" s="86" t="s">
        <v>534</v>
      </c>
      <c r="F22" s="86" t="s">
        <v>133</v>
      </c>
      <c r="G22" s="83">
        <v>-7.7768380000000015</v>
      </c>
      <c r="H22" s="85">
        <v>4682</v>
      </c>
      <c r="I22" s="83">
        <v>-139.236265855</v>
      </c>
      <c r="J22" s="73"/>
      <c r="K22" s="84">
        <f t="shared" si="0"/>
        <v>-0.16058458792783525</v>
      </c>
      <c r="L22" s="84">
        <f>I22/'סכום נכסי הקרן'!$C$42</f>
        <v>-4.8183375780810897E-5</v>
      </c>
    </row>
    <row r="23" spans="2:12">
      <c r="B23" s="76" t="s">
        <v>1723</v>
      </c>
      <c r="C23" s="73" t="s">
        <v>1723</v>
      </c>
      <c r="D23" s="86" t="s">
        <v>28</v>
      </c>
      <c r="E23" s="86" t="s">
        <v>534</v>
      </c>
      <c r="F23" s="86" t="s">
        <v>133</v>
      </c>
      <c r="G23" s="83">
        <v>7.7768380000000015</v>
      </c>
      <c r="H23" s="85">
        <v>15630</v>
      </c>
      <c r="I23" s="83">
        <v>464.81478755000012</v>
      </c>
      <c r="J23" s="73"/>
      <c r="K23" s="84">
        <f t="shared" si="0"/>
        <v>0.53608225316249858</v>
      </c>
      <c r="L23" s="84">
        <f>I23/'סכום נכסי הקרן'!$C$42</f>
        <v>1.6085138048964117E-4</v>
      </c>
    </row>
    <row r="24" spans="2:12">
      <c r="B24" s="72"/>
      <c r="C24" s="73"/>
      <c r="D24" s="73"/>
      <c r="E24" s="73"/>
      <c r="F24" s="73"/>
      <c r="G24" s="83"/>
      <c r="H24" s="85"/>
      <c r="I24" s="73"/>
      <c r="J24" s="73"/>
      <c r="K24" s="84"/>
      <c r="L24" s="73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114" t="s">
        <v>224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114" t="s">
        <v>113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114" t="s">
        <v>207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114" t="s">
        <v>215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</row>
    <row r="507" spans="2:12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</row>
    <row r="508" spans="2:12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</row>
    <row r="509" spans="2:12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</row>
    <row r="510" spans="2:12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</row>
    <row r="511" spans="2:12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</row>
    <row r="512" spans="2:12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</row>
    <row r="513" spans="2:12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</row>
    <row r="514" spans="2:12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</row>
    <row r="515" spans="2:12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</row>
    <row r="516" spans="2:12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</row>
    <row r="517" spans="2:12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</row>
    <row r="518" spans="2:12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</row>
    <row r="519" spans="2:12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</row>
    <row r="520" spans="2:12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</row>
    <row r="521" spans="2:12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</row>
    <row r="522" spans="2:12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</row>
    <row r="523" spans="2:12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</row>
    <row r="524" spans="2:12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</row>
    <row r="525" spans="2:12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</row>
    <row r="526" spans="2:12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</row>
    <row r="527" spans="2:12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</row>
    <row r="528" spans="2:12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</row>
    <row r="529" spans="2:12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</row>
    <row r="530" spans="2:12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</row>
    <row r="531" spans="2:12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</row>
    <row r="532" spans="2:12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</row>
    <row r="533" spans="2:12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</row>
    <row r="534" spans="2:12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</row>
    <row r="535" spans="2:12">
      <c r="B535" s="109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</row>
    <row r="536" spans="2:12">
      <c r="B536" s="109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</row>
    <row r="537" spans="2:12">
      <c r="B537" s="109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</row>
    <row r="538" spans="2:12">
      <c r="B538" s="109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</row>
    <row r="539" spans="2:12">
      <c r="B539" s="109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</row>
    <row r="540" spans="2:12">
      <c r="B540" s="109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</row>
    <row r="541" spans="2:12">
      <c r="B541" s="109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</row>
    <row r="542" spans="2:12">
      <c r="B542" s="109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</row>
    <row r="543" spans="2:12">
      <c r="B543" s="109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</row>
    <row r="544" spans="2:12">
      <c r="B544" s="109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</row>
    <row r="545" spans="2:12">
      <c r="B545" s="109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</row>
    <row r="546" spans="2:12">
      <c r="B546" s="109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</row>
    <row r="547" spans="2:12">
      <c r="B547" s="109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</row>
    <row r="548" spans="2:12">
      <c r="B548" s="109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</row>
    <row r="549" spans="2:12">
      <c r="B549" s="109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</row>
    <row r="550" spans="2:12">
      <c r="B550" s="109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</row>
    <row r="551" spans="2:12">
      <c r="B551" s="109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</row>
    <row r="552" spans="2:12">
      <c r="B552" s="109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</row>
    <row r="553" spans="2:12">
      <c r="B553" s="109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</row>
    <row r="554" spans="2:12">
      <c r="B554" s="109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</row>
    <row r="555" spans="2:12">
      <c r="B555" s="109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</row>
    <row r="556" spans="2:12">
      <c r="B556" s="109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</row>
    <row r="557" spans="2:12">
      <c r="B557" s="109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</row>
    <row r="558" spans="2:12">
      <c r="B558" s="109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</row>
    <row r="559" spans="2:12">
      <c r="B559" s="109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</row>
    <row r="560" spans="2:12">
      <c r="B560" s="109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</row>
    <row r="561" spans="2:12">
      <c r="B561" s="109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</row>
    <row r="562" spans="2:12">
      <c r="B562" s="109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</row>
    <row r="563" spans="2:12">
      <c r="B563" s="109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</row>
    <row r="564" spans="2:12">
      <c r="B564" s="109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</row>
    <row r="565" spans="2:12">
      <c r="B565" s="109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</row>
    <row r="566" spans="2:12">
      <c r="B566" s="109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</row>
    <row r="567" spans="2:12">
      <c r="B567" s="109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</row>
    <row r="568" spans="2:12">
      <c r="B568" s="109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</row>
    <row r="569" spans="2:12">
      <c r="B569" s="109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</row>
    <row r="570" spans="2:12">
      <c r="B570" s="109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</row>
    <row r="571" spans="2:12">
      <c r="B571" s="109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</row>
    <row r="572" spans="2:12">
      <c r="B572" s="109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</row>
    <row r="573" spans="2:12">
      <c r="B573" s="109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</row>
    <row r="574" spans="2:12">
      <c r="B574" s="109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</row>
    <row r="575" spans="2:12">
      <c r="B575" s="109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</row>
    <row r="576" spans="2:12">
      <c r="B576" s="109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</row>
    <row r="577" spans="2:12">
      <c r="B577" s="109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</row>
    <row r="578" spans="2:12">
      <c r="B578" s="109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</row>
    <row r="579" spans="2:12">
      <c r="B579" s="109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</row>
    <row r="580" spans="2:12">
      <c r="B580" s="109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</row>
    <row r="581" spans="2:12">
      <c r="B581" s="109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</row>
    <row r="582" spans="2:12">
      <c r="B582" s="109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</row>
    <row r="583" spans="2:12">
      <c r="B583" s="109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</row>
    <row r="584" spans="2:12">
      <c r="B584" s="109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</row>
    <row r="585" spans="2:12">
      <c r="B585" s="109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</row>
    <row r="586" spans="2:12">
      <c r="B586" s="109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7" t="s" vm="1">
        <v>233</v>
      </c>
    </row>
    <row r="2" spans="1:11">
      <c r="B2" s="46" t="s">
        <v>146</v>
      </c>
      <c r="C2" s="67" t="s">
        <v>234</v>
      </c>
    </row>
    <row r="3" spans="1:11">
      <c r="B3" s="46" t="s">
        <v>148</v>
      </c>
      <c r="C3" s="67" t="s">
        <v>235</v>
      </c>
    </row>
    <row r="4" spans="1:11">
      <c r="B4" s="46" t="s">
        <v>149</v>
      </c>
      <c r="C4" s="67">
        <v>8803</v>
      </c>
    </row>
    <row r="6" spans="1:11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1:11" ht="26.25" customHeight="1">
      <c r="B7" s="158" t="s">
        <v>97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1:11" s="3" customFormat="1" ht="78.75">
      <c r="A8" s="2"/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1" t="s">
        <v>51</v>
      </c>
      <c r="C11" s="73"/>
      <c r="D11" s="73"/>
      <c r="E11" s="73"/>
      <c r="F11" s="73"/>
      <c r="G11" s="83"/>
      <c r="H11" s="85"/>
      <c r="I11" s="83">
        <v>-6730.3428135390013</v>
      </c>
      <c r="J11" s="84">
        <f>IFERROR(I11/$I$11,0)</f>
        <v>1</v>
      </c>
      <c r="K11" s="84">
        <f>I11/'סכום נכסי הקרן'!$C$42</f>
        <v>-2.3290673225619578E-3</v>
      </c>
    </row>
    <row r="12" spans="1:11">
      <c r="B12" s="90" t="s">
        <v>203</v>
      </c>
      <c r="C12" s="73"/>
      <c r="D12" s="73"/>
      <c r="E12" s="73"/>
      <c r="F12" s="73"/>
      <c r="G12" s="83"/>
      <c r="H12" s="85"/>
      <c r="I12" s="83">
        <v>-6730.3428135390013</v>
      </c>
      <c r="J12" s="84">
        <f t="shared" ref="J12:J17" si="0">IFERROR(I12/$I$11,0)</f>
        <v>1</v>
      </c>
      <c r="K12" s="84">
        <f>I12/'סכום נכסי הקרן'!$C$42</f>
        <v>-2.3290673225619578E-3</v>
      </c>
    </row>
    <row r="13" spans="1:11">
      <c r="B13" s="72" t="s">
        <v>1724</v>
      </c>
      <c r="C13" s="73" t="s">
        <v>1725</v>
      </c>
      <c r="D13" s="86" t="s">
        <v>28</v>
      </c>
      <c r="E13" s="86" t="s">
        <v>534</v>
      </c>
      <c r="F13" s="86" t="s">
        <v>133</v>
      </c>
      <c r="G13" s="83">
        <v>33.191303000000005</v>
      </c>
      <c r="H13" s="85">
        <v>95550.01</v>
      </c>
      <c r="I13" s="83">
        <v>-210.89329947000004</v>
      </c>
      <c r="J13" s="84">
        <f t="shared" si="0"/>
        <v>3.1334703938967187E-2</v>
      </c>
      <c r="K13" s="84">
        <f>I13/'סכום נכסי הקרן'!$C$42</f>
        <v>-7.2980635006401949E-5</v>
      </c>
    </row>
    <row r="14" spans="1:11">
      <c r="B14" s="72" t="s">
        <v>1726</v>
      </c>
      <c r="C14" s="73" t="s">
        <v>1727</v>
      </c>
      <c r="D14" s="86" t="s">
        <v>28</v>
      </c>
      <c r="E14" s="86" t="s">
        <v>534</v>
      </c>
      <c r="F14" s="86" t="s">
        <v>133</v>
      </c>
      <c r="G14" s="83">
        <v>7.9348050000000008</v>
      </c>
      <c r="H14" s="85">
        <v>1486650</v>
      </c>
      <c r="I14" s="83">
        <v>-383.08113630600008</v>
      </c>
      <c r="J14" s="84">
        <f t="shared" si="0"/>
        <v>5.6918517662336632E-2</v>
      </c>
      <c r="K14" s="84">
        <f>I14/'סכום נכסי הקרן'!$C$42</f>
        <v>-1.3256705953601389E-4</v>
      </c>
    </row>
    <row r="15" spans="1:11">
      <c r="B15" s="72" t="s">
        <v>1728</v>
      </c>
      <c r="C15" s="73" t="s">
        <v>1729</v>
      </c>
      <c r="D15" s="86" t="s">
        <v>28</v>
      </c>
      <c r="E15" s="86" t="s">
        <v>534</v>
      </c>
      <c r="F15" s="86" t="s">
        <v>133</v>
      </c>
      <c r="G15" s="83">
        <v>154.05430800000002</v>
      </c>
      <c r="H15" s="85">
        <v>432550</v>
      </c>
      <c r="I15" s="83">
        <v>-5260.7796196010013</v>
      </c>
      <c r="J15" s="84">
        <f t="shared" si="0"/>
        <v>0.78165106374941651</v>
      </c>
      <c r="K15" s="84">
        <f>I15/'סכום נכסי הקרן'!$C$42</f>
        <v>-1.8205179502245599E-3</v>
      </c>
    </row>
    <row r="16" spans="1:11">
      <c r="B16" s="72" t="s">
        <v>1730</v>
      </c>
      <c r="C16" s="73" t="s">
        <v>1731</v>
      </c>
      <c r="D16" s="86" t="s">
        <v>28</v>
      </c>
      <c r="E16" s="86" t="s">
        <v>534</v>
      </c>
      <c r="F16" s="86" t="s">
        <v>142</v>
      </c>
      <c r="G16" s="83">
        <v>5.9419910000000007</v>
      </c>
      <c r="H16" s="85">
        <v>232350</v>
      </c>
      <c r="I16" s="83">
        <v>-37.859073647000002</v>
      </c>
      <c r="J16" s="84">
        <f t="shared" si="0"/>
        <v>5.6251330275244402E-3</v>
      </c>
      <c r="K16" s="84">
        <f>I16/'סכום נכסי הקרן'!$C$42</f>
        <v>-1.3101313519471188E-5</v>
      </c>
    </row>
    <row r="17" spans="2:11">
      <c r="B17" s="72" t="s">
        <v>1732</v>
      </c>
      <c r="C17" s="73" t="s">
        <v>1733</v>
      </c>
      <c r="D17" s="86" t="s">
        <v>28</v>
      </c>
      <c r="E17" s="86" t="s">
        <v>534</v>
      </c>
      <c r="F17" s="86" t="s">
        <v>133</v>
      </c>
      <c r="G17" s="83">
        <v>85.413788000000011</v>
      </c>
      <c r="H17" s="85">
        <v>11156.25</v>
      </c>
      <c r="I17" s="83">
        <v>-837.72968451500014</v>
      </c>
      <c r="J17" s="84">
        <f t="shared" si="0"/>
        <v>0.12447058162175526</v>
      </c>
      <c r="K17" s="84">
        <f>I17/'סכום נכסי הקרן'!$C$42</f>
        <v>-2.8990036427551112E-4</v>
      </c>
    </row>
    <row r="18" spans="2:11">
      <c r="B18" s="72"/>
      <c r="C18" s="73"/>
      <c r="D18" s="86"/>
      <c r="E18" s="86"/>
      <c r="F18" s="86"/>
      <c r="G18" s="83"/>
      <c r="H18" s="85"/>
      <c r="I18" s="73"/>
      <c r="J18" s="84"/>
      <c r="K18" s="73"/>
    </row>
    <row r="19" spans="2:11">
      <c r="B19" s="90"/>
      <c r="C19" s="73"/>
      <c r="D19" s="73"/>
      <c r="E19" s="73"/>
      <c r="F19" s="73"/>
      <c r="G19" s="83"/>
      <c r="H19" s="85"/>
      <c r="I19" s="73"/>
      <c r="J19" s="84"/>
      <c r="K19" s="73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114" t="s">
        <v>224</v>
      </c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114" t="s">
        <v>113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114" t="s">
        <v>207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114" t="s">
        <v>215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1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1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109"/>
      <c r="C119" s="118"/>
      <c r="D119" s="118"/>
      <c r="E119" s="118"/>
      <c r="F119" s="118"/>
      <c r="G119" s="118"/>
      <c r="H119" s="118"/>
      <c r="I119" s="110"/>
      <c r="J119" s="110"/>
      <c r="K119" s="118"/>
    </row>
    <row r="120" spans="2:11">
      <c r="B120" s="109"/>
      <c r="C120" s="118"/>
      <c r="D120" s="118"/>
      <c r="E120" s="118"/>
      <c r="F120" s="118"/>
      <c r="G120" s="118"/>
      <c r="H120" s="118"/>
      <c r="I120" s="110"/>
      <c r="J120" s="110"/>
      <c r="K120" s="118"/>
    </row>
    <row r="121" spans="2:11">
      <c r="B121" s="109"/>
      <c r="C121" s="118"/>
      <c r="D121" s="118"/>
      <c r="E121" s="118"/>
      <c r="F121" s="118"/>
      <c r="G121" s="118"/>
      <c r="H121" s="118"/>
      <c r="I121" s="110"/>
      <c r="J121" s="110"/>
      <c r="K121" s="118"/>
    </row>
    <row r="122" spans="2:11">
      <c r="B122" s="109"/>
      <c r="C122" s="118"/>
      <c r="D122" s="118"/>
      <c r="E122" s="118"/>
      <c r="F122" s="118"/>
      <c r="G122" s="118"/>
      <c r="H122" s="118"/>
      <c r="I122" s="110"/>
      <c r="J122" s="110"/>
      <c r="K122" s="118"/>
    </row>
    <row r="123" spans="2:11">
      <c r="B123" s="109"/>
      <c r="C123" s="118"/>
      <c r="D123" s="118"/>
      <c r="E123" s="118"/>
      <c r="F123" s="118"/>
      <c r="G123" s="118"/>
      <c r="H123" s="118"/>
      <c r="I123" s="110"/>
      <c r="J123" s="110"/>
      <c r="K123" s="118"/>
    </row>
    <row r="124" spans="2:11">
      <c r="B124" s="109"/>
      <c r="C124" s="118"/>
      <c r="D124" s="118"/>
      <c r="E124" s="118"/>
      <c r="F124" s="118"/>
      <c r="G124" s="118"/>
      <c r="H124" s="118"/>
      <c r="I124" s="110"/>
      <c r="J124" s="110"/>
      <c r="K124" s="118"/>
    </row>
    <row r="125" spans="2:11">
      <c r="B125" s="109"/>
      <c r="C125" s="118"/>
      <c r="D125" s="118"/>
      <c r="E125" s="118"/>
      <c r="F125" s="118"/>
      <c r="G125" s="118"/>
      <c r="H125" s="118"/>
      <c r="I125" s="110"/>
      <c r="J125" s="110"/>
      <c r="K125" s="118"/>
    </row>
    <row r="126" spans="2:11">
      <c r="B126" s="109"/>
      <c r="C126" s="118"/>
      <c r="D126" s="118"/>
      <c r="E126" s="118"/>
      <c r="F126" s="118"/>
      <c r="G126" s="118"/>
      <c r="H126" s="118"/>
      <c r="I126" s="110"/>
      <c r="J126" s="110"/>
      <c r="K126" s="118"/>
    </row>
    <row r="127" spans="2:11">
      <c r="B127" s="109"/>
      <c r="C127" s="118"/>
      <c r="D127" s="118"/>
      <c r="E127" s="118"/>
      <c r="F127" s="118"/>
      <c r="G127" s="118"/>
      <c r="H127" s="118"/>
      <c r="I127" s="110"/>
      <c r="J127" s="110"/>
      <c r="K127" s="118"/>
    </row>
    <row r="128" spans="2:11">
      <c r="B128" s="109"/>
      <c r="C128" s="118"/>
      <c r="D128" s="118"/>
      <c r="E128" s="118"/>
      <c r="F128" s="118"/>
      <c r="G128" s="118"/>
      <c r="H128" s="118"/>
      <c r="I128" s="110"/>
      <c r="J128" s="110"/>
      <c r="K128" s="118"/>
    </row>
    <row r="129" spans="2:11">
      <c r="B129" s="109"/>
      <c r="C129" s="118"/>
      <c r="D129" s="118"/>
      <c r="E129" s="118"/>
      <c r="F129" s="118"/>
      <c r="G129" s="118"/>
      <c r="H129" s="118"/>
      <c r="I129" s="110"/>
      <c r="J129" s="110"/>
      <c r="K129" s="118"/>
    </row>
    <row r="130" spans="2:11">
      <c r="B130" s="109"/>
      <c r="C130" s="118"/>
      <c r="D130" s="118"/>
      <c r="E130" s="118"/>
      <c r="F130" s="118"/>
      <c r="G130" s="118"/>
      <c r="H130" s="118"/>
      <c r="I130" s="110"/>
      <c r="J130" s="110"/>
      <c r="K130" s="118"/>
    </row>
    <row r="131" spans="2:11">
      <c r="B131" s="109"/>
      <c r="C131" s="118"/>
      <c r="D131" s="118"/>
      <c r="E131" s="118"/>
      <c r="F131" s="118"/>
      <c r="G131" s="118"/>
      <c r="H131" s="118"/>
      <c r="I131" s="110"/>
      <c r="J131" s="110"/>
      <c r="K131" s="118"/>
    </row>
    <row r="132" spans="2:11">
      <c r="B132" s="109"/>
      <c r="C132" s="118"/>
      <c r="D132" s="118"/>
      <c r="E132" s="118"/>
      <c r="F132" s="118"/>
      <c r="G132" s="118"/>
      <c r="H132" s="118"/>
      <c r="I132" s="110"/>
      <c r="J132" s="110"/>
      <c r="K132" s="118"/>
    </row>
    <row r="133" spans="2:11">
      <c r="B133" s="109"/>
      <c r="C133" s="118"/>
      <c r="D133" s="118"/>
      <c r="E133" s="118"/>
      <c r="F133" s="118"/>
      <c r="G133" s="118"/>
      <c r="H133" s="118"/>
      <c r="I133" s="110"/>
      <c r="J133" s="110"/>
      <c r="K133" s="118"/>
    </row>
    <row r="134" spans="2:11">
      <c r="B134" s="109"/>
      <c r="C134" s="118"/>
      <c r="D134" s="118"/>
      <c r="E134" s="118"/>
      <c r="F134" s="118"/>
      <c r="G134" s="118"/>
      <c r="H134" s="118"/>
      <c r="I134" s="110"/>
      <c r="J134" s="110"/>
      <c r="K134" s="118"/>
    </row>
    <row r="135" spans="2:11">
      <c r="B135" s="109"/>
      <c r="C135" s="118"/>
      <c r="D135" s="118"/>
      <c r="E135" s="118"/>
      <c r="F135" s="118"/>
      <c r="G135" s="118"/>
      <c r="H135" s="118"/>
      <c r="I135" s="110"/>
      <c r="J135" s="110"/>
      <c r="K135" s="118"/>
    </row>
    <row r="136" spans="2:11">
      <c r="B136" s="109"/>
      <c r="C136" s="118"/>
      <c r="D136" s="118"/>
      <c r="E136" s="118"/>
      <c r="F136" s="118"/>
      <c r="G136" s="118"/>
      <c r="H136" s="118"/>
      <c r="I136" s="110"/>
      <c r="J136" s="110"/>
      <c r="K136" s="118"/>
    </row>
    <row r="137" spans="2:11">
      <c r="B137" s="109"/>
      <c r="C137" s="118"/>
      <c r="D137" s="118"/>
      <c r="E137" s="118"/>
      <c r="F137" s="118"/>
      <c r="G137" s="118"/>
      <c r="H137" s="118"/>
      <c r="I137" s="110"/>
      <c r="J137" s="110"/>
      <c r="K137" s="118"/>
    </row>
    <row r="138" spans="2:11">
      <c r="B138" s="109"/>
      <c r="C138" s="118"/>
      <c r="D138" s="118"/>
      <c r="E138" s="118"/>
      <c r="F138" s="118"/>
      <c r="G138" s="118"/>
      <c r="H138" s="118"/>
      <c r="I138" s="110"/>
      <c r="J138" s="110"/>
      <c r="K138" s="118"/>
    </row>
    <row r="139" spans="2:11">
      <c r="B139" s="109"/>
      <c r="C139" s="118"/>
      <c r="D139" s="118"/>
      <c r="E139" s="118"/>
      <c r="F139" s="118"/>
      <c r="G139" s="118"/>
      <c r="H139" s="118"/>
      <c r="I139" s="110"/>
      <c r="J139" s="110"/>
      <c r="K139" s="118"/>
    </row>
    <row r="140" spans="2:11">
      <c r="B140" s="109"/>
      <c r="C140" s="118"/>
      <c r="D140" s="118"/>
      <c r="E140" s="118"/>
      <c r="F140" s="118"/>
      <c r="G140" s="118"/>
      <c r="H140" s="118"/>
      <c r="I140" s="110"/>
      <c r="J140" s="110"/>
      <c r="K140" s="118"/>
    </row>
    <row r="141" spans="2:11">
      <c r="B141" s="109"/>
      <c r="C141" s="118"/>
      <c r="D141" s="118"/>
      <c r="E141" s="118"/>
      <c r="F141" s="118"/>
      <c r="G141" s="118"/>
      <c r="H141" s="118"/>
      <c r="I141" s="110"/>
      <c r="J141" s="110"/>
      <c r="K141" s="118"/>
    </row>
    <row r="142" spans="2:11">
      <c r="B142" s="109"/>
      <c r="C142" s="118"/>
      <c r="D142" s="118"/>
      <c r="E142" s="118"/>
      <c r="F142" s="118"/>
      <c r="G142" s="118"/>
      <c r="H142" s="118"/>
      <c r="I142" s="110"/>
      <c r="J142" s="110"/>
      <c r="K142" s="118"/>
    </row>
    <row r="143" spans="2:11">
      <c r="B143" s="109"/>
      <c r="C143" s="118"/>
      <c r="D143" s="118"/>
      <c r="E143" s="118"/>
      <c r="F143" s="118"/>
      <c r="G143" s="118"/>
      <c r="H143" s="118"/>
      <c r="I143" s="110"/>
      <c r="J143" s="110"/>
      <c r="K143" s="118"/>
    </row>
    <row r="144" spans="2:11">
      <c r="B144" s="109"/>
      <c r="C144" s="118"/>
      <c r="D144" s="118"/>
      <c r="E144" s="118"/>
      <c r="F144" s="118"/>
      <c r="G144" s="118"/>
      <c r="H144" s="118"/>
      <c r="I144" s="110"/>
      <c r="J144" s="110"/>
      <c r="K144" s="118"/>
    </row>
    <row r="145" spans="2:11">
      <c r="B145" s="109"/>
      <c r="C145" s="118"/>
      <c r="D145" s="118"/>
      <c r="E145" s="118"/>
      <c r="F145" s="118"/>
      <c r="G145" s="118"/>
      <c r="H145" s="118"/>
      <c r="I145" s="110"/>
      <c r="J145" s="110"/>
      <c r="K145" s="118"/>
    </row>
    <row r="146" spans="2:11">
      <c r="B146" s="109"/>
      <c r="C146" s="118"/>
      <c r="D146" s="118"/>
      <c r="E146" s="118"/>
      <c r="F146" s="118"/>
      <c r="G146" s="118"/>
      <c r="H146" s="118"/>
      <c r="I146" s="110"/>
      <c r="J146" s="110"/>
      <c r="K146" s="118"/>
    </row>
    <row r="147" spans="2:11">
      <c r="B147" s="109"/>
      <c r="C147" s="118"/>
      <c r="D147" s="118"/>
      <c r="E147" s="118"/>
      <c r="F147" s="118"/>
      <c r="G147" s="118"/>
      <c r="H147" s="118"/>
      <c r="I147" s="110"/>
      <c r="J147" s="110"/>
      <c r="K147" s="118"/>
    </row>
    <row r="148" spans="2:11">
      <c r="B148" s="109"/>
      <c r="C148" s="118"/>
      <c r="D148" s="118"/>
      <c r="E148" s="118"/>
      <c r="F148" s="118"/>
      <c r="G148" s="118"/>
      <c r="H148" s="118"/>
      <c r="I148" s="110"/>
      <c r="J148" s="110"/>
      <c r="K148" s="118"/>
    </row>
    <row r="149" spans="2:11">
      <c r="B149" s="109"/>
      <c r="C149" s="118"/>
      <c r="D149" s="118"/>
      <c r="E149" s="118"/>
      <c r="F149" s="118"/>
      <c r="G149" s="118"/>
      <c r="H149" s="118"/>
      <c r="I149" s="110"/>
      <c r="J149" s="110"/>
      <c r="K149" s="118"/>
    </row>
    <row r="150" spans="2:11">
      <c r="B150" s="109"/>
      <c r="C150" s="118"/>
      <c r="D150" s="118"/>
      <c r="E150" s="118"/>
      <c r="F150" s="118"/>
      <c r="G150" s="118"/>
      <c r="H150" s="118"/>
      <c r="I150" s="110"/>
      <c r="J150" s="110"/>
      <c r="K150" s="118"/>
    </row>
    <row r="151" spans="2:11">
      <c r="B151" s="109"/>
      <c r="C151" s="118"/>
      <c r="D151" s="118"/>
      <c r="E151" s="118"/>
      <c r="F151" s="118"/>
      <c r="G151" s="118"/>
      <c r="H151" s="118"/>
      <c r="I151" s="110"/>
      <c r="J151" s="110"/>
      <c r="K151" s="118"/>
    </row>
    <row r="152" spans="2:11">
      <c r="B152" s="109"/>
      <c r="C152" s="118"/>
      <c r="D152" s="118"/>
      <c r="E152" s="118"/>
      <c r="F152" s="118"/>
      <c r="G152" s="118"/>
      <c r="H152" s="118"/>
      <c r="I152" s="110"/>
      <c r="J152" s="110"/>
      <c r="K152" s="118"/>
    </row>
    <row r="153" spans="2:11">
      <c r="B153" s="109"/>
      <c r="C153" s="118"/>
      <c r="D153" s="118"/>
      <c r="E153" s="118"/>
      <c r="F153" s="118"/>
      <c r="G153" s="118"/>
      <c r="H153" s="118"/>
      <c r="I153" s="110"/>
      <c r="J153" s="110"/>
      <c r="K153" s="118"/>
    </row>
    <row r="154" spans="2:11">
      <c r="B154" s="109"/>
      <c r="C154" s="118"/>
      <c r="D154" s="118"/>
      <c r="E154" s="118"/>
      <c r="F154" s="118"/>
      <c r="G154" s="118"/>
      <c r="H154" s="118"/>
      <c r="I154" s="110"/>
      <c r="J154" s="110"/>
      <c r="K154" s="118"/>
    </row>
    <row r="155" spans="2:11">
      <c r="B155" s="109"/>
      <c r="C155" s="118"/>
      <c r="D155" s="118"/>
      <c r="E155" s="118"/>
      <c r="F155" s="118"/>
      <c r="G155" s="118"/>
      <c r="H155" s="118"/>
      <c r="I155" s="110"/>
      <c r="J155" s="110"/>
      <c r="K155" s="118"/>
    </row>
    <row r="156" spans="2:11">
      <c r="B156" s="109"/>
      <c r="C156" s="118"/>
      <c r="D156" s="118"/>
      <c r="E156" s="118"/>
      <c r="F156" s="118"/>
      <c r="G156" s="118"/>
      <c r="H156" s="118"/>
      <c r="I156" s="110"/>
      <c r="J156" s="110"/>
      <c r="K156" s="118"/>
    </row>
    <row r="157" spans="2:11">
      <c r="B157" s="109"/>
      <c r="C157" s="118"/>
      <c r="D157" s="118"/>
      <c r="E157" s="118"/>
      <c r="F157" s="118"/>
      <c r="G157" s="118"/>
      <c r="H157" s="118"/>
      <c r="I157" s="110"/>
      <c r="J157" s="110"/>
      <c r="K157" s="118"/>
    </row>
    <row r="158" spans="2:11">
      <c r="B158" s="109"/>
      <c r="C158" s="118"/>
      <c r="D158" s="118"/>
      <c r="E158" s="118"/>
      <c r="F158" s="118"/>
      <c r="G158" s="118"/>
      <c r="H158" s="118"/>
      <c r="I158" s="110"/>
      <c r="J158" s="110"/>
      <c r="K158" s="118"/>
    </row>
    <row r="159" spans="2:11">
      <c r="B159" s="109"/>
      <c r="C159" s="118"/>
      <c r="D159" s="118"/>
      <c r="E159" s="118"/>
      <c r="F159" s="118"/>
      <c r="G159" s="118"/>
      <c r="H159" s="118"/>
      <c r="I159" s="110"/>
      <c r="J159" s="110"/>
      <c r="K159" s="118"/>
    </row>
    <row r="160" spans="2:11">
      <c r="B160" s="109"/>
      <c r="C160" s="118"/>
      <c r="D160" s="118"/>
      <c r="E160" s="118"/>
      <c r="F160" s="118"/>
      <c r="G160" s="118"/>
      <c r="H160" s="118"/>
      <c r="I160" s="110"/>
      <c r="J160" s="110"/>
      <c r="K160" s="118"/>
    </row>
    <row r="161" spans="2:11">
      <c r="B161" s="109"/>
      <c r="C161" s="118"/>
      <c r="D161" s="118"/>
      <c r="E161" s="118"/>
      <c r="F161" s="118"/>
      <c r="G161" s="118"/>
      <c r="H161" s="118"/>
      <c r="I161" s="110"/>
      <c r="J161" s="110"/>
      <c r="K161" s="118"/>
    </row>
    <row r="162" spans="2:11">
      <c r="B162" s="109"/>
      <c r="C162" s="118"/>
      <c r="D162" s="118"/>
      <c r="E162" s="118"/>
      <c r="F162" s="118"/>
      <c r="G162" s="118"/>
      <c r="H162" s="118"/>
      <c r="I162" s="110"/>
      <c r="J162" s="110"/>
      <c r="K162" s="118"/>
    </row>
    <row r="163" spans="2:11">
      <c r="B163" s="109"/>
      <c r="C163" s="118"/>
      <c r="D163" s="118"/>
      <c r="E163" s="118"/>
      <c r="F163" s="118"/>
      <c r="G163" s="118"/>
      <c r="H163" s="118"/>
      <c r="I163" s="110"/>
      <c r="J163" s="110"/>
      <c r="K163" s="118"/>
    </row>
    <row r="164" spans="2:11">
      <c r="B164" s="109"/>
      <c r="C164" s="118"/>
      <c r="D164" s="118"/>
      <c r="E164" s="118"/>
      <c r="F164" s="118"/>
      <c r="G164" s="118"/>
      <c r="H164" s="118"/>
      <c r="I164" s="110"/>
      <c r="J164" s="110"/>
      <c r="K164" s="118"/>
    </row>
    <row r="165" spans="2:11">
      <c r="B165" s="109"/>
      <c r="C165" s="118"/>
      <c r="D165" s="118"/>
      <c r="E165" s="118"/>
      <c r="F165" s="118"/>
      <c r="G165" s="118"/>
      <c r="H165" s="118"/>
      <c r="I165" s="110"/>
      <c r="J165" s="110"/>
      <c r="K165" s="118"/>
    </row>
    <row r="166" spans="2:11">
      <c r="B166" s="109"/>
      <c r="C166" s="118"/>
      <c r="D166" s="118"/>
      <c r="E166" s="118"/>
      <c r="F166" s="118"/>
      <c r="G166" s="118"/>
      <c r="H166" s="118"/>
      <c r="I166" s="110"/>
      <c r="J166" s="110"/>
      <c r="K166" s="118"/>
    </row>
    <row r="167" spans="2:11">
      <c r="B167" s="109"/>
      <c r="C167" s="118"/>
      <c r="D167" s="118"/>
      <c r="E167" s="118"/>
      <c r="F167" s="118"/>
      <c r="G167" s="118"/>
      <c r="H167" s="118"/>
      <c r="I167" s="110"/>
      <c r="J167" s="110"/>
      <c r="K167" s="118"/>
    </row>
    <row r="168" spans="2:11">
      <c r="B168" s="109"/>
      <c r="C168" s="118"/>
      <c r="D168" s="118"/>
      <c r="E168" s="118"/>
      <c r="F168" s="118"/>
      <c r="G168" s="118"/>
      <c r="H168" s="118"/>
      <c r="I168" s="110"/>
      <c r="J168" s="110"/>
      <c r="K168" s="118"/>
    </row>
    <row r="169" spans="2:11">
      <c r="B169" s="109"/>
      <c r="C169" s="118"/>
      <c r="D169" s="118"/>
      <c r="E169" s="118"/>
      <c r="F169" s="118"/>
      <c r="G169" s="118"/>
      <c r="H169" s="118"/>
      <c r="I169" s="110"/>
      <c r="J169" s="110"/>
      <c r="K169" s="118"/>
    </row>
    <row r="170" spans="2:11">
      <c r="B170" s="109"/>
      <c r="C170" s="118"/>
      <c r="D170" s="118"/>
      <c r="E170" s="118"/>
      <c r="F170" s="118"/>
      <c r="G170" s="118"/>
      <c r="H170" s="118"/>
      <c r="I170" s="110"/>
      <c r="J170" s="110"/>
      <c r="K170" s="118"/>
    </row>
    <row r="171" spans="2:11">
      <c r="B171" s="109"/>
      <c r="C171" s="118"/>
      <c r="D171" s="118"/>
      <c r="E171" s="118"/>
      <c r="F171" s="118"/>
      <c r="G171" s="118"/>
      <c r="H171" s="118"/>
      <c r="I171" s="110"/>
      <c r="J171" s="110"/>
      <c r="K171" s="118"/>
    </row>
    <row r="172" spans="2:11">
      <c r="B172" s="109"/>
      <c r="C172" s="118"/>
      <c r="D172" s="118"/>
      <c r="E172" s="118"/>
      <c r="F172" s="118"/>
      <c r="G172" s="118"/>
      <c r="H172" s="118"/>
      <c r="I172" s="110"/>
      <c r="J172" s="110"/>
      <c r="K172" s="118"/>
    </row>
    <row r="173" spans="2:11">
      <c r="B173" s="109"/>
      <c r="C173" s="118"/>
      <c r="D173" s="118"/>
      <c r="E173" s="118"/>
      <c r="F173" s="118"/>
      <c r="G173" s="118"/>
      <c r="H173" s="118"/>
      <c r="I173" s="110"/>
      <c r="J173" s="110"/>
      <c r="K173" s="118"/>
    </row>
    <row r="174" spans="2:11">
      <c r="B174" s="109"/>
      <c r="C174" s="118"/>
      <c r="D174" s="118"/>
      <c r="E174" s="118"/>
      <c r="F174" s="118"/>
      <c r="G174" s="118"/>
      <c r="H174" s="118"/>
      <c r="I174" s="110"/>
      <c r="J174" s="110"/>
      <c r="K174" s="118"/>
    </row>
    <row r="175" spans="2:11">
      <c r="B175" s="109"/>
      <c r="C175" s="118"/>
      <c r="D175" s="118"/>
      <c r="E175" s="118"/>
      <c r="F175" s="118"/>
      <c r="G175" s="118"/>
      <c r="H175" s="118"/>
      <c r="I175" s="110"/>
      <c r="J175" s="110"/>
      <c r="K175" s="118"/>
    </row>
    <row r="176" spans="2:11">
      <c r="B176" s="109"/>
      <c r="C176" s="118"/>
      <c r="D176" s="118"/>
      <c r="E176" s="118"/>
      <c r="F176" s="118"/>
      <c r="G176" s="118"/>
      <c r="H176" s="118"/>
      <c r="I176" s="110"/>
      <c r="J176" s="110"/>
      <c r="K176" s="118"/>
    </row>
    <row r="177" spans="2:11">
      <c r="B177" s="109"/>
      <c r="C177" s="118"/>
      <c r="D177" s="118"/>
      <c r="E177" s="118"/>
      <c r="F177" s="118"/>
      <c r="G177" s="118"/>
      <c r="H177" s="118"/>
      <c r="I177" s="110"/>
      <c r="J177" s="110"/>
      <c r="K177" s="118"/>
    </row>
    <row r="178" spans="2:11">
      <c r="B178" s="109"/>
      <c r="C178" s="118"/>
      <c r="D178" s="118"/>
      <c r="E178" s="118"/>
      <c r="F178" s="118"/>
      <c r="G178" s="118"/>
      <c r="H178" s="118"/>
      <c r="I178" s="110"/>
      <c r="J178" s="110"/>
      <c r="K178" s="118"/>
    </row>
    <row r="179" spans="2:11">
      <c r="B179" s="109"/>
      <c r="C179" s="118"/>
      <c r="D179" s="118"/>
      <c r="E179" s="118"/>
      <c r="F179" s="118"/>
      <c r="G179" s="118"/>
      <c r="H179" s="118"/>
      <c r="I179" s="110"/>
      <c r="J179" s="110"/>
      <c r="K179" s="118"/>
    </row>
    <row r="180" spans="2:11">
      <c r="B180" s="109"/>
      <c r="C180" s="118"/>
      <c r="D180" s="118"/>
      <c r="E180" s="118"/>
      <c r="F180" s="118"/>
      <c r="G180" s="118"/>
      <c r="H180" s="118"/>
      <c r="I180" s="110"/>
      <c r="J180" s="110"/>
      <c r="K180" s="118"/>
    </row>
    <row r="181" spans="2:11">
      <c r="B181" s="109"/>
      <c r="C181" s="118"/>
      <c r="D181" s="118"/>
      <c r="E181" s="118"/>
      <c r="F181" s="118"/>
      <c r="G181" s="118"/>
      <c r="H181" s="118"/>
      <c r="I181" s="110"/>
      <c r="J181" s="110"/>
      <c r="K181" s="118"/>
    </row>
    <row r="182" spans="2:11">
      <c r="B182" s="109"/>
      <c r="C182" s="118"/>
      <c r="D182" s="118"/>
      <c r="E182" s="118"/>
      <c r="F182" s="118"/>
      <c r="G182" s="118"/>
      <c r="H182" s="118"/>
      <c r="I182" s="110"/>
      <c r="J182" s="110"/>
      <c r="K182" s="118"/>
    </row>
    <row r="183" spans="2:11">
      <c r="B183" s="109"/>
      <c r="C183" s="118"/>
      <c r="D183" s="118"/>
      <c r="E183" s="118"/>
      <c r="F183" s="118"/>
      <c r="G183" s="118"/>
      <c r="H183" s="118"/>
      <c r="I183" s="110"/>
      <c r="J183" s="110"/>
      <c r="K183" s="118"/>
    </row>
    <row r="184" spans="2:11">
      <c r="B184" s="109"/>
      <c r="C184" s="118"/>
      <c r="D184" s="118"/>
      <c r="E184" s="118"/>
      <c r="F184" s="118"/>
      <c r="G184" s="118"/>
      <c r="H184" s="118"/>
      <c r="I184" s="110"/>
      <c r="J184" s="110"/>
      <c r="K184" s="118"/>
    </row>
    <row r="185" spans="2:11">
      <c r="B185" s="109"/>
      <c r="C185" s="118"/>
      <c r="D185" s="118"/>
      <c r="E185" s="118"/>
      <c r="F185" s="118"/>
      <c r="G185" s="118"/>
      <c r="H185" s="118"/>
      <c r="I185" s="110"/>
      <c r="J185" s="110"/>
      <c r="K185" s="118"/>
    </row>
    <row r="186" spans="2:11">
      <c r="B186" s="109"/>
      <c r="C186" s="118"/>
      <c r="D186" s="118"/>
      <c r="E186" s="118"/>
      <c r="F186" s="118"/>
      <c r="G186" s="118"/>
      <c r="H186" s="118"/>
      <c r="I186" s="110"/>
      <c r="J186" s="110"/>
      <c r="K186" s="118"/>
    </row>
    <row r="187" spans="2:11">
      <c r="B187" s="109"/>
      <c r="C187" s="118"/>
      <c r="D187" s="118"/>
      <c r="E187" s="118"/>
      <c r="F187" s="118"/>
      <c r="G187" s="118"/>
      <c r="H187" s="118"/>
      <c r="I187" s="110"/>
      <c r="J187" s="110"/>
      <c r="K187" s="118"/>
    </row>
    <row r="188" spans="2:11">
      <c r="B188" s="109"/>
      <c r="C188" s="118"/>
      <c r="D188" s="118"/>
      <c r="E188" s="118"/>
      <c r="F188" s="118"/>
      <c r="G188" s="118"/>
      <c r="H188" s="118"/>
      <c r="I188" s="110"/>
      <c r="J188" s="110"/>
      <c r="K188" s="118"/>
    </row>
    <row r="189" spans="2:11">
      <c r="B189" s="109"/>
      <c r="C189" s="118"/>
      <c r="D189" s="118"/>
      <c r="E189" s="118"/>
      <c r="F189" s="118"/>
      <c r="G189" s="118"/>
      <c r="H189" s="118"/>
      <c r="I189" s="110"/>
      <c r="J189" s="110"/>
      <c r="K189" s="118"/>
    </row>
    <row r="190" spans="2:11">
      <c r="B190" s="109"/>
      <c r="C190" s="118"/>
      <c r="D190" s="118"/>
      <c r="E190" s="118"/>
      <c r="F190" s="118"/>
      <c r="G190" s="118"/>
      <c r="H190" s="118"/>
      <c r="I190" s="110"/>
      <c r="J190" s="110"/>
      <c r="K190" s="118"/>
    </row>
    <row r="191" spans="2:11">
      <c r="B191" s="109"/>
      <c r="C191" s="118"/>
      <c r="D191" s="118"/>
      <c r="E191" s="118"/>
      <c r="F191" s="118"/>
      <c r="G191" s="118"/>
      <c r="H191" s="118"/>
      <c r="I191" s="110"/>
      <c r="J191" s="110"/>
      <c r="K191" s="118"/>
    </row>
    <row r="192" spans="2:11">
      <c r="B192" s="109"/>
      <c r="C192" s="118"/>
      <c r="D192" s="118"/>
      <c r="E192" s="118"/>
      <c r="F192" s="118"/>
      <c r="G192" s="118"/>
      <c r="H192" s="118"/>
      <c r="I192" s="110"/>
      <c r="J192" s="110"/>
      <c r="K192" s="118"/>
    </row>
    <row r="193" spans="2:11">
      <c r="B193" s="109"/>
      <c r="C193" s="118"/>
      <c r="D193" s="118"/>
      <c r="E193" s="118"/>
      <c r="F193" s="118"/>
      <c r="G193" s="118"/>
      <c r="H193" s="118"/>
      <c r="I193" s="110"/>
      <c r="J193" s="110"/>
      <c r="K193" s="118"/>
    </row>
    <row r="194" spans="2:11">
      <c r="B194" s="109"/>
      <c r="C194" s="118"/>
      <c r="D194" s="118"/>
      <c r="E194" s="118"/>
      <c r="F194" s="118"/>
      <c r="G194" s="118"/>
      <c r="H194" s="118"/>
      <c r="I194" s="110"/>
      <c r="J194" s="110"/>
      <c r="K194" s="118"/>
    </row>
    <row r="195" spans="2:11">
      <c r="B195" s="109"/>
      <c r="C195" s="118"/>
      <c r="D195" s="118"/>
      <c r="E195" s="118"/>
      <c r="F195" s="118"/>
      <c r="G195" s="118"/>
      <c r="H195" s="118"/>
      <c r="I195" s="110"/>
      <c r="J195" s="110"/>
      <c r="K195" s="118"/>
    </row>
    <row r="196" spans="2:11">
      <c r="B196" s="109"/>
      <c r="C196" s="118"/>
      <c r="D196" s="118"/>
      <c r="E196" s="118"/>
      <c r="F196" s="118"/>
      <c r="G196" s="118"/>
      <c r="H196" s="118"/>
      <c r="I196" s="110"/>
      <c r="J196" s="110"/>
      <c r="K196" s="118"/>
    </row>
    <row r="197" spans="2:11">
      <c r="B197" s="109"/>
      <c r="C197" s="118"/>
      <c r="D197" s="118"/>
      <c r="E197" s="118"/>
      <c r="F197" s="118"/>
      <c r="G197" s="118"/>
      <c r="H197" s="118"/>
      <c r="I197" s="110"/>
      <c r="J197" s="110"/>
      <c r="K197" s="118"/>
    </row>
    <row r="198" spans="2:11">
      <c r="B198" s="109"/>
      <c r="C198" s="118"/>
      <c r="D198" s="118"/>
      <c r="E198" s="118"/>
      <c r="F198" s="118"/>
      <c r="G198" s="118"/>
      <c r="H198" s="118"/>
      <c r="I198" s="110"/>
      <c r="J198" s="110"/>
      <c r="K198" s="118"/>
    </row>
    <row r="199" spans="2:11">
      <c r="B199" s="109"/>
      <c r="C199" s="118"/>
      <c r="D199" s="118"/>
      <c r="E199" s="118"/>
      <c r="F199" s="118"/>
      <c r="G199" s="118"/>
      <c r="H199" s="118"/>
      <c r="I199" s="110"/>
      <c r="J199" s="110"/>
      <c r="K199" s="118"/>
    </row>
    <row r="200" spans="2:11">
      <c r="B200" s="109"/>
      <c r="C200" s="118"/>
      <c r="D200" s="118"/>
      <c r="E200" s="118"/>
      <c r="F200" s="118"/>
      <c r="G200" s="118"/>
      <c r="H200" s="118"/>
      <c r="I200" s="110"/>
      <c r="J200" s="110"/>
      <c r="K200" s="118"/>
    </row>
    <row r="201" spans="2:11">
      <c r="B201" s="109"/>
      <c r="C201" s="118"/>
      <c r="D201" s="118"/>
      <c r="E201" s="118"/>
      <c r="F201" s="118"/>
      <c r="G201" s="118"/>
      <c r="H201" s="118"/>
      <c r="I201" s="110"/>
      <c r="J201" s="110"/>
      <c r="K201" s="118"/>
    </row>
    <row r="202" spans="2:11">
      <c r="B202" s="109"/>
      <c r="C202" s="118"/>
      <c r="D202" s="118"/>
      <c r="E202" s="118"/>
      <c r="F202" s="118"/>
      <c r="G202" s="118"/>
      <c r="H202" s="118"/>
      <c r="I202" s="110"/>
      <c r="J202" s="110"/>
      <c r="K202" s="118"/>
    </row>
    <row r="203" spans="2:11">
      <c r="B203" s="109"/>
      <c r="C203" s="118"/>
      <c r="D203" s="118"/>
      <c r="E203" s="118"/>
      <c r="F203" s="118"/>
      <c r="G203" s="118"/>
      <c r="H203" s="118"/>
      <c r="I203" s="110"/>
      <c r="J203" s="110"/>
      <c r="K203" s="118"/>
    </row>
    <row r="204" spans="2:11">
      <c r="B204" s="109"/>
      <c r="C204" s="118"/>
      <c r="D204" s="118"/>
      <c r="E204" s="118"/>
      <c r="F204" s="118"/>
      <c r="G204" s="118"/>
      <c r="H204" s="118"/>
      <c r="I204" s="110"/>
      <c r="J204" s="110"/>
      <c r="K204" s="118"/>
    </row>
    <row r="205" spans="2:11">
      <c r="B205" s="109"/>
      <c r="C205" s="118"/>
      <c r="D205" s="118"/>
      <c r="E205" s="118"/>
      <c r="F205" s="118"/>
      <c r="G205" s="118"/>
      <c r="H205" s="118"/>
      <c r="I205" s="110"/>
      <c r="J205" s="110"/>
      <c r="K205" s="118"/>
    </row>
    <row r="206" spans="2:11">
      <c r="B206" s="109"/>
      <c r="C206" s="118"/>
      <c r="D206" s="118"/>
      <c r="E206" s="118"/>
      <c r="F206" s="118"/>
      <c r="G206" s="118"/>
      <c r="H206" s="118"/>
      <c r="I206" s="110"/>
      <c r="J206" s="110"/>
      <c r="K206" s="118"/>
    </row>
    <row r="207" spans="2:11">
      <c r="B207" s="109"/>
      <c r="C207" s="118"/>
      <c r="D207" s="118"/>
      <c r="E207" s="118"/>
      <c r="F207" s="118"/>
      <c r="G207" s="118"/>
      <c r="H207" s="118"/>
      <c r="I207" s="110"/>
      <c r="J207" s="110"/>
      <c r="K207" s="118"/>
    </row>
    <row r="208" spans="2:11">
      <c r="B208" s="109"/>
      <c r="C208" s="118"/>
      <c r="D208" s="118"/>
      <c r="E208" s="118"/>
      <c r="F208" s="118"/>
      <c r="G208" s="118"/>
      <c r="H208" s="118"/>
      <c r="I208" s="110"/>
      <c r="J208" s="110"/>
      <c r="K208" s="118"/>
    </row>
    <row r="209" spans="2:11">
      <c r="B209" s="109"/>
      <c r="C209" s="118"/>
      <c r="D209" s="118"/>
      <c r="E209" s="118"/>
      <c r="F209" s="118"/>
      <c r="G209" s="118"/>
      <c r="H209" s="118"/>
      <c r="I209" s="110"/>
      <c r="J209" s="110"/>
      <c r="K209" s="118"/>
    </row>
    <row r="210" spans="2:11">
      <c r="B210" s="109"/>
      <c r="C210" s="118"/>
      <c r="D210" s="118"/>
      <c r="E210" s="118"/>
      <c r="F210" s="118"/>
      <c r="G210" s="118"/>
      <c r="H210" s="118"/>
      <c r="I210" s="110"/>
      <c r="J210" s="110"/>
      <c r="K210" s="118"/>
    </row>
    <row r="211" spans="2:11">
      <c r="B211" s="109"/>
      <c r="C211" s="118"/>
      <c r="D211" s="118"/>
      <c r="E211" s="118"/>
      <c r="F211" s="118"/>
      <c r="G211" s="118"/>
      <c r="H211" s="118"/>
      <c r="I211" s="110"/>
      <c r="J211" s="110"/>
      <c r="K211" s="118"/>
    </row>
    <row r="212" spans="2:11">
      <c r="B212" s="109"/>
      <c r="C212" s="118"/>
      <c r="D212" s="118"/>
      <c r="E212" s="118"/>
      <c r="F212" s="118"/>
      <c r="G212" s="118"/>
      <c r="H212" s="118"/>
      <c r="I212" s="110"/>
      <c r="J212" s="110"/>
      <c r="K212" s="118"/>
    </row>
    <row r="213" spans="2:11">
      <c r="B213" s="109"/>
      <c r="C213" s="118"/>
      <c r="D213" s="118"/>
      <c r="E213" s="118"/>
      <c r="F213" s="118"/>
      <c r="G213" s="118"/>
      <c r="H213" s="118"/>
      <c r="I213" s="110"/>
      <c r="J213" s="110"/>
      <c r="K213" s="118"/>
    </row>
    <row r="214" spans="2:11">
      <c r="B214" s="109"/>
      <c r="C214" s="118"/>
      <c r="D214" s="118"/>
      <c r="E214" s="118"/>
      <c r="F214" s="118"/>
      <c r="G214" s="118"/>
      <c r="H214" s="118"/>
      <c r="I214" s="110"/>
      <c r="J214" s="110"/>
      <c r="K214" s="118"/>
    </row>
    <row r="215" spans="2:11">
      <c r="B215" s="109"/>
      <c r="C215" s="118"/>
      <c r="D215" s="118"/>
      <c r="E215" s="118"/>
      <c r="F215" s="118"/>
      <c r="G215" s="118"/>
      <c r="H215" s="118"/>
      <c r="I215" s="110"/>
      <c r="J215" s="110"/>
      <c r="K215" s="118"/>
    </row>
    <row r="216" spans="2:11">
      <c r="B216" s="109"/>
      <c r="C216" s="118"/>
      <c r="D216" s="118"/>
      <c r="E216" s="118"/>
      <c r="F216" s="118"/>
      <c r="G216" s="118"/>
      <c r="H216" s="118"/>
      <c r="I216" s="110"/>
      <c r="J216" s="110"/>
      <c r="K216" s="118"/>
    </row>
    <row r="217" spans="2:11">
      <c r="B217" s="109"/>
      <c r="C217" s="118"/>
      <c r="D217" s="118"/>
      <c r="E217" s="118"/>
      <c r="F217" s="118"/>
      <c r="G217" s="118"/>
      <c r="H217" s="118"/>
      <c r="I217" s="110"/>
      <c r="J217" s="110"/>
      <c r="K217" s="118"/>
    </row>
    <row r="218" spans="2:11">
      <c r="B218" s="109"/>
      <c r="C218" s="118"/>
      <c r="D218" s="118"/>
      <c r="E218" s="118"/>
      <c r="F218" s="118"/>
      <c r="G218" s="118"/>
      <c r="H218" s="118"/>
      <c r="I218" s="110"/>
      <c r="J218" s="110"/>
      <c r="K218" s="118"/>
    </row>
    <row r="219" spans="2:11">
      <c r="B219" s="109"/>
      <c r="C219" s="118"/>
      <c r="D219" s="118"/>
      <c r="E219" s="118"/>
      <c r="F219" s="118"/>
      <c r="G219" s="118"/>
      <c r="H219" s="118"/>
      <c r="I219" s="110"/>
      <c r="J219" s="110"/>
      <c r="K219" s="118"/>
    </row>
    <row r="220" spans="2:11">
      <c r="B220" s="109"/>
      <c r="C220" s="118"/>
      <c r="D220" s="118"/>
      <c r="E220" s="118"/>
      <c r="F220" s="118"/>
      <c r="G220" s="118"/>
      <c r="H220" s="118"/>
      <c r="I220" s="110"/>
      <c r="J220" s="110"/>
      <c r="K220" s="118"/>
    </row>
    <row r="221" spans="2:11">
      <c r="B221" s="109"/>
      <c r="C221" s="118"/>
      <c r="D221" s="118"/>
      <c r="E221" s="118"/>
      <c r="F221" s="118"/>
      <c r="G221" s="118"/>
      <c r="H221" s="118"/>
      <c r="I221" s="110"/>
      <c r="J221" s="110"/>
      <c r="K221" s="118"/>
    </row>
    <row r="222" spans="2:11">
      <c r="B222" s="109"/>
      <c r="C222" s="118"/>
      <c r="D222" s="118"/>
      <c r="E222" s="118"/>
      <c r="F222" s="118"/>
      <c r="G222" s="118"/>
      <c r="H222" s="118"/>
      <c r="I222" s="110"/>
      <c r="J222" s="110"/>
      <c r="K222" s="118"/>
    </row>
    <row r="223" spans="2:11">
      <c r="B223" s="109"/>
      <c r="C223" s="118"/>
      <c r="D223" s="118"/>
      <c r="E223" s="118"/>
      <c r="F223" s="118"/>
      <c r="G223" s="118"/>
      <c r="H223" s="118"/>
      <c r="I223" s="110"/>
      <c r="J223" s="110"/>
      <c r="K223" s="118"/>
    </row>
    <row r="224" spans="2:11">
      <c r="B224" s="109"/>
      <c r="C224" s="118"/>
      <c r="D224" s="118"/>
      <c r="E224" s="118"/>
      <c r="F224" s="118"/>
      <c r="G224" s="118"/>
      <c r="H224" s="118"/>
      <c r="I224" s="110"/>
      <c r="J224" s="110"/>
      <c r="K224" s="118"/>
    </row>
    <row r="225" spans="2:11">
      <c r="B225" s="109"/>
      <c r="C225" s="118"/>
      <c r="D225" s="118"/>
      <c r="E225" s="118"/>
      <c r="F225" s="118"/>
      <c r="G225" s="118"/>
      <c r="H225" s="118"/>
      <c r="I225" s="110"/>
      <c r="J225" s="110"/>
      <c r="K225" s="118"/>
    </row>
    <row r="226" spans="2:11">
      <c r="B226" s="109"/>
      <c r="C226" s="118"/>
      <c r="D226" s="118"/>
      <c r="E226" s="118"/>
      <c r="F226" s="118"/>
      <c r="G226" s="118"/>
      <c r="H226" s="118"/>
      <c r="I226" s="110"/>
      <c r="J226" s="110"/>
      <c r="K226" s="118"/>
    </row>
    <row r="227" spans="2:11">
      <c r="B227" s="109"/>
      <c r="C227" s="118"/>
      <c r="D227" s="118"/>
      <c r="E227" s="118"/>
      <c r="F227" s="118"/>
      <c r="G227" s="118"/>
      <c r="H227" s="118"/>
      <c r="I227" s="110"/>
      <c r="J227" s="110"/>
      <c r="K227" s="118"/>
    </row>
    <row r="228" spans="2:11">
      <c r="B228" s="109"/>
      <c r="C228" s="118"/>
      <c r="D228" s="118"/>
      <c r="E228" s="118"/>
      <c r="F228" s="118"/>
      <c r="G228" s="118"/>
      <c r="H228" s="118"/>
      <c r="I228" s="110"/>
      <c r="J228" s="110"/>
      <c r="K228" s="118"/>
    </row>
    <row r="229" spans="2:11">
      <c r="B229" s="109"/>
      <c r="C229" s="118"/>
      <c r="D229" s="118"/>
      <c r="E229" s="118"/>
      <c r="F229" s="118"/>
      <c r="G229" s="118"/>
      <c r="H229" s="118"/>
      <c r="I229" s="110"/>
      <c r="J229" s="110"/>
      <c r="K229" s="118"/>
    </row>
    <row r="230" spans="2:11">
      <c r="B230" s="109"/>
      <c r="C230" s="118"/>
      <c r="D230" s="118"/>
      <c r="E230" s="118"/>
      <c r="F230" s="118"/>
      <c r="G230" s="118"/>
      <c r="H230" s="118"/>
      <c r="I230" s="110"/>
      <c r="J230" s="110"/>
      <c r="K230" s="118"/>
    </row>
    <row r="231" spans="2:11">
      <c r="B231" s="109"/>
      <c r="C231" s="118"/>
      <c r="D231" s="118"/>
      <c r="E231" s="118"/>
      <c r="F231" s="118"/>
      <c r="G231" s="118"/>
      <c r="H231" s="118"/>
      <c r="I231" s="110"/>
      <c r="J231" s="110"/>
      <c r="K231" s="118"/>
    </row>
    <row r="232" spans="2:11">
      <c r="B232" s="109"/>
      <c r="C232" s="118"/>
      <c r="D232" s="118"/>
      <c r="E232" s="118"/>
      <c r="F232" s="118"/>
      <c r="G232" s="118"/>
      <c r="H232" s="118"/>
      <c r="I232" s="110"/>
      <c r="J232" s="110"/>
      <c r="K232" s="118"/>
    </row>
    <row r="233" spans="2:11">
      <c r="B233" s="109"/>
      <c r="C233" s="118"/>
      <c r="D233" s="118"/>
      <c r="E233" s="118"/>
      <c r="F233" s="118"/>
      <c r="G233" s="118"/>
      <c r="H233" s="118"/>
      <c r="I233" s="110"/>
      <c r="J233" s="110"/>
      <c r="K233" s="118"/>
    </row>
    <row r="234" spans="2:11">
      <c r="B234" s="109"/>
      <c r="C234" s="118"/>
      <c r="D234" s="118"/>
      <c r="E234" s="118"/>
      <c r="F234" s="118"/>
      <c r="G234" s="118"/>
      <c r="H234" s="118"/>
      <c r="I234" s="110"/>
      <c r="J234" s="110"/>
      <c r="K234" s="118"/>
    </row>
    <row r="235" spans="2:11">
      <c r="B235" s="109"/>
      <c r="C235" s="118"/>
      <c r="D235" s="118"/>
      <c r="E235" s="118"/>
      <c r="F235" s="118"/>
      <c r="G235" s="118"/>
      <c r="H235" s="118"/>
      <c r="I235" s="110"/>
      <c r="J235" s="110"/>
      <c r="K235" s="118"/>
    </row>
    <row r="236" spans="2:11">
      <c r="B236" s="109"/>
      <c r="C236" s="118"/>
      <c r="D236" s="118"/>
      <c r="E236" s="118"/>
      <c r="F236" s="118"/>
      <c r="G236" s="118"/>
      <c r="H236" s="118"/>
      <c r="I236" s="110"/>
      <c r="J236" s="110"/>
      <c r="K236" s="118"/>
    </row>
    <row r="237" spans="2:11">
      <c r="B237" s="109"/>
      <c r="C237" s="118"/>
      <c r="D237" s="118"/>
      <c r="E237" s="118"/>
      <c r="F237" s="118"/>
      <c r="G237" s="118"/>
      <c r="H237" s="118"/>
      <c r="I237" s="110"/>
      <c r="J237" s="110"/>
      <c r="K237" s="118"/>
    </row>
    <row r="238" spans="2:11">
      <c r="B238" s="109"/>
      <c r="C238" s="118"/>
      <c r="D238" s="118"/>
      <c r="E238" s="118"/>
      <c r="F238" s="118"/>
      <c r="G238" s="118"/>
      <c r="H238" s="118"/>
      <c r="I238" s="110"/>
      <c r="J238" s="110"/>
      <c r="K238" s="118"/>
    </row>
    <row r="239" spans="2:11">
      <c r="B239" s="109"/>
      <c r="C239" s="118"/>
      <c r="D239" s="118"/>
      <c r="E239" s="118"/>
      <c r="F239" s="118"/>
      <c r="G239" s="118"/>
      <c r="H239" s="118"/>
      <c r="I239" s="110"/>
      <c r="J239" s="110"/>
      <c r="K239" s="118"/>
    </row>
    <row r="240" spans="2:11">
      <c r="B240" s="109"/>
      <c r="C240" s="118"/>
      <c r="D240" s="118"/>
      <c r="E240" s="118"/>
      <c r="F240" s="118"/>
      <c r="G240" s="118"/>
      <c r="H240" s="118"/>
      <c r="I240" s="110"/>
      <c r="J240" s="110"/>
      <c r="K240" s="118"/>
    </row>
    <row r="241" spans="2:11">
      <c r="B241" s="109"/>
      <c r="C241" s="118"/>
      <c r="D241" s="118"/>
      <c r="E241" s="118"/>
      <c r="F241" s="118"/>
      <c r="G241" s="118"/>
      <c r="H241" s="118"/>
      <c r="I241" s="110"/>
      <c r="J241" s="110"/>
      <c r="K241" s="118"/>
    </row>
    <row r="242" spans="2:11">
      <c r="B242" s="109"/>
      <c r="C242" s="118"/>
      <c r="D242" s="118"/>
      <c r="E242" s="118"/>
      <c r="F242" s="118"/>
      <c r="G242" s="118"/>
      <c r="H242" s="118"/>
      <c r="I242" s="110"/>
      <c r="J242" s="110"/>
      <c r="K242" s="118"/>
    </row>
    <row r="243" spans="2:11">
      <c r="B243" s="109"/>
      <c r="C243" s="118"/>
      <c r="D243" s="118"/>
      <c r="E243" s="118"/>
      <c r="F243" s="118"/>
      <c r="G243" s="118"/>
      <c r="H243" s="118"/>
      <c r="I243" s="110"/>
      <c r="J243" s="110"/>
      <c r="K243" s="118"/>
    </row>
    <row r="244" spans="2:11">
      <c r="B244" s="109"/>
      <c r="C244" s="118"/>
      <c r="D244" s="118"/>
      <c r="E244" s="118"/>
      <c r="F244" s="118"/>
      <c r="G244" s="118"/>
      <c r="H244" s="118"/>
      <c r="I244" s="110"/>
      <c r="J244" s="110"/>
      <c r="K244" s="118"/>
    </row>
    <row r="245" spans="2:11">
      <c r="B245" s="109"/>
      <c r="C245" s="118"/>
      <c r="D245" s="118"/>
      <c r="E245" s="118"/>
      <c r="F245" s="118"/>
      <c r="G245" s="118"/>
      <c r="H245" s="118"/>
      <c r="I245" s="110"/>
      <c r="J245" s="110"/>
      <c r="K245" s="118"/>
    </row>
    <row r="246" spans="2:11">
      <c r="B246" s="109"/>
      <c r="C246" s="118"/>
      <c r="D246" s="118"/>
      <c r="E246" s="118"/>
      <c r="F246" s="118"/>
      <c r="G246" s="118"/>
      <c r="H246" s="118"/>
      <c r="I246" s="110"/>
      <c r="J246" s="110"/>
      <c r="K246" s="118"/>
    </row>
    <row r="247" spans="2:11">
      <c r="B247" s="109"/>
      <c r="C247" s="118"/>
      <c r="D247" s="118"/>
      <c r="E247" s="118"/>
      <c r="F247" s="118"/>
      <c r="G247" s="118"/>
      <c r="H247" s="118"/>
      <c r="I247" s="110"/>
      <c r="J247" s="110"/>
      <c r="K247" s="118"/>
    </row>
    <row r="248" spans="2:11">
      <c r="B248" s="109"/>
      <c r="C248" s="118"/>
      <c r="D248" s="118"/>
      <c r="E248" s="118"/>
      <c r="F248" s="118"/>
      <c r="G248" s="118"/>
      <c r="H248" s="118"/>
      <c r="I248" s="110"/>
      <c r="J248" s="110"/>
      <c r="K248" s="118"/>
    </row>
    <row r="249" spans="2:11">
      <c r="B249" s="109"/>
      <c r="C249" s="118"/>
      <c r="D249" s="118"/>
      <c r="E249" s="118"/>
      <c r="F249" s="118"/>
      <c r="G249" s="118"/>
      <c r="H249" s="118"/>
      <c r="I249" s="110"/>
      <c r="J249" s="110"/>
      <c r="K249" s="118"/>
    </row>
    <row r="250" spans="2:11">
      <c r="B250" s="109"/>
      <c r="C250" s="118"/>
      <c r="D250" s="118"/>
      <c r="E250" s="118"/>
      <c r="F250" s="118"/>
      <c r="G250" s="118"/>
      <c r="H250" s="118"/>
      <c r="I250" s="110"/>
      <c r="J250" s="110"/>
      <c r="K250" s="118"/>
    </row>
    <row r="251" spans="2:11">
      <c r="B251" s="109"/>
      <c r="C251" s="118"/>
      <c r="D251" s="118"/>
      <c r="E251" s="118"/>
      <c r="F251" s="118"/>
      <c r="G251" s="118"/>
      <c r="H251" s="118"/>
      <c r="I251" s="110"/>
      <c r="J251" s="110"/>
      <c r="K251" s="118"/>
    </row>
    <row r="252" spans="2:11">
      <c r="B252" s="109"/>
      <c r="C252" s="118"/>
      <c r="D252" s="118"/>
      <c r="E252" s="118"/>
      <c r="F252" s="118"/>
      <c r="G252" s="118"/>
      <c r="H252" s="118"/>
      <c r="I252" s="110"/>
      <c r="J252" s="110"/>
      <c r="K252" s="118"/>
    </row>
    <row r="253" spans="2:11">
      <c r="B253" s="109"/>
      <c r="C253" s="118"/>
      <c r="D253" s="118"/>
      <c r="E253" s="118"/>
      <c r="F253" s="118"/>
      <c r="G253" s="118"/>
      <c r="H253" s="118"/>
      <c r="I253" s="110"/>
      <c r="J253" s="110"/>
      <c r="K253" s="118"/>
    </row>
    <row r="254" spans="2:11">
      <c r="B254" s="109"/>
      <c r="C254" s="118"/>
      <c r="D254" s="118"/>
      <c r="E254" s="118"/>
      <c r="F254" s="118"/>
      <c r="G254" s="118"/>
      <c r="H254" s="118"/>
      <c r="I254" s="110"/>
      <c r="J254" s="110"/>
      <c r="K254" s="118"/>
    </row>
    <row r="255" spans="2:11">
      <c r="B255" s="109"/>
      <c r="C255" s="118"/>
      <c r="D255" s="118"/>
      <c r="E255" s="118"/>
      <c r="F255" s="118"/>
      <c r="G255" s="118"/>
      <c r="H255" s="118"/>
      <c r="I255" s="110"/>
      <c r="J255" s="110"/>
      <c r="K255" s="118"/>
    </row>
    <row r="256" spans="2:11">
      <c r="B256" s="109"/>
      <c r="C256" s="118"/>
      <c r="D256" s="118"/>
      <c r="E256" s="118"/>
      <c r="F256" s="118"/>
      <c r="G256" s="118"/>
      <c r="H256" s="118"/>
      <c r="I256" s="110"/>
      <c r="J256" s="110"/>
      <c r="K256" s="118"/>
    </row>
    <row r="257" spans="2:11">
      <c r="B257" s="109"/>
      <c r="C257" s="118"/>
      <c r="D257" s="118"/>
      <c r="E257" s="118"/>
      <c r="F257" s="118"/>
      <c r="G257" s="118"/>
      <c r="H257" s="118"/>
      <c r="I257" s="110"/>
      <c r="J257" s="110"/>
      <c r="K257" s="118"/>
    </row>
    <row r="258" spans="2:11">
      <c r="B258" s="109"/>
      <c r="C258" s="118"/>
      <c r="D258" s="118"/>
      <c r="E258" s="118"/>
      <c r="F258" s="118"/>
      <c r="G258" s="118"/>
      <c r="H258" s="118"/>
      <c r="I258" s="110"/>
      <c r="J258" s="110"/>
      <c r="K258" s="118"/>
    </row>
    <row r="259" spans="2:11">
      <c r="B259" s="109"/>
      <c r="C259" s="118"/>
      <c r="D259" s="118"/>
      <c r="E259" s="118"/>
      <c r="F259" s="118"/>
      <c r="G259" s="118"/>
      <c r="H259" s="118"/>
      <c r="I259" s="110"/>
      <c r="J259" s="110"/>
      <c r="K259" s="118"/>
    </row>
    <row r="260" spans="2:11">
      <c r="B260" s="109"/>
      <c r="C260" s="118"/>
      <c r="D260" s="118"/>
      <c r="E260" s="118"/>
      <c r="F260" s="118"/>
      <c r="G260" s="118"/>
      <c r="H260" s="118"/>
      <c r="I260" s="110"/>
      <c r="J260" s="110"/>
      <c r="K260" s="118"/>
    </row>
    <row r="261" spans="2:11">
      <c r="B261" s="109"/>
      <c r="C261" s="118"/>
      <c r="D261" s="118"/>
      <c r="E261" s="118"/>
      <c r="F261" s="118"/>
      <c r="G261" s="118"/>
      <c r="H261" s="118"/>
      <c r="I261" s="110"/>
      <c r="J261" s="110"/>
      <c r="K261" s="118"/>
    </row>
    <row r="262" spans="2:11">
      <c r="B262" s="109"/>
      <c r="C262" s="118"/>
      <c r="D262" s="118"/>
      <c r="E262" s="118"/>
      <c r="F262" s="118"/>
      <c r="G262" s="118"/>
      <c r="H262" s="118"/>
      <c r="I262" s="110"/>
      <c r="J262" s="110"/>
      <c r="K262" s="118"/>
    </row>
    <row r="263" spans="2:11">
      <c r="B263" s="109"/>
      <c r="C263" s="118"/>
      <c r="D263" s="118"/>
      <c r="E263" s="118"/>
      <c r="F263" s="118"/>
      <c r="G263" s="118"/>
      <c r="H263" s="118"/>
      <c r="I263" s="110"/>
      <c r="J263" s="110"/>
      <c r="K263" s="118"/>
    </row>
    <row r="264" spans="2:11">
      <c r="B264" s="109"/>
      <c r="C264" s="118"/>
      <c r="D264" s="118"/>
      <c r="E264" s="118"/>
      <c r="F264" s="118"/>
      <c r="G264" s="118"/>
      <c r="H264" s="118"/>
      <c r="I264" s="110"/>
      <c r="J264" s="110"/>
      <c r="K264" s="118"/>
    </row>
    <row r="265" spans="2:11">
      <c r="B265" s="109"/>
      <c r="C265" s="118"/>
      <c r="D265" s="118"/>
      <c r="E265" s="118"/>
      <c r="F265" s="118"/>
      <c r="G265" s="118"/>
      <c r="H265" s="118"/>
      <c r="I265" s="110"/>
      <c r="J265" s="110"/>
      <c r="K265" s="118"/>
    </row>
    <row r="266" spans="2:11">
      <c r="B266" s="109"/>
      <c r="C266" s="118"/>
      <c r="D266" s="118"/>
      <c r="E266" s="118"/>
      <c r="F266" s="118"/>
      <c r="G266" s="118"/>
      <c r="H266" s="118"/>
      <c r="I266" s="110"/>
      <c r="J266" s="110"/>
      <c r="K266" s="118"/>
    </row>
    <row r="267" spans="2:11">
      <c r="B267" s="109"/>
      <c r="C267" s="118"/>
      <c r="D267" s="118"/>
      <c r="E267" s="118"/>
      <c r="F267" s="118"/>
      <c r="G267" s="118"/>
      <c r="H267" s="118"/>
      <c r="I267" s="110"/>
      <c r="J267" s="110"/>
      <c r="K267" s="118"/>
    </row>
    <row r="268" spans="2:11">
      <c r="B268" s="109"/>
      <c r="C268" s="118"/>
      <c r="D268" s="118"/>
      <c r="E268" s="118"/>
      <c r="F268" s="118"/>
      <c r="G268" s="118"/>
      <c r="H268" s="118"/>
      <c r="I268" s="110"/>
      <c r="J268" s="110"/>
      <c r="K268" s="118"/>
    </row>
    <row r="269" spans="2:11">
      <c r="B269" s="109"/>
      <c r="C269" s="118"/>
      <c r="D269" s="118"/>
      <c r="E269" s="118"/>
      <c r="F269" s="118"/>
      <c r="G269" s="118"/>
      <c r="H269" s="118"/>
      <c r="I269" s="110"/>
      <c r="J269" s="110"/>
      <c r="K269" s="118"/>
    </row>
    <row r="270" spans="2:11">
      <c r="B270" s="109"/>
      <c r="C270" s="118"/>
      <c r="D270" s="118"/>
      <c r="E270" s="118"/>
      <c r="F270" s="118"/>
      <c r="G270" s="118"/>
      <c r="H270" s="118"/>
      <c r="I270" s="110"/>
      <c r="J270" s="110"/>
      <c r="K270" s="118"/>
    </row>
    <row r="271" spans="2:11">
      <c r="B271" s="109"/>
      <c r="C271" s="118"/>
      <c r="D271" s="118"/>
      <c r="E271" s="118"/>
      <c r="F271" s="118"/>
      <c r="G271" s="118"/>
      <c r="H271" s="118"/>
      <c r="I271" s="110"/>
      <c r="J271" s="110"/>
      <c r="K271" s="118"/>
    </row>
    <row r="272" spans="2:11">
      <c r="B272" s="109"/>
      <c r="C272" s="118"/>
      <c r="D272" s="118"/>
      <c r="E272" s="118"/>
      <c r="F272" s="118"/>
      <c r="G272" s="118"/>
      <c r="H272" s="118"/>
      <c r="I272" s="110"/>
      <c r="J272" s="110"/>
      <c r="K272" s="118"/>
    </row>
    <row r="273" spans="2:11">
      <c r="B273" s="109"/>
      <c r="C273" s="118"/>
      <c r="D273" s="118"/>
      <c r="E273" s="118"/>
      <c r="F273" s="118"/>
      <c r="G273" s="118"/>
      <c r="H273" s="118"/>
      <c r="I273" s="110"/>
      <c r="J273" s="110"/>
      <c r="K273" s="118"/>
    </row>
    <row r="274" spans="2:11">
      <c r="B274" s="109"/>
      <c r="C274" s="118"/>
      <c r="D274" s="118"/>
      <c r="E274" s="118"/>
      <c r="F274" s="118"/>
      <c r="G274" s="118"/>
      <c r="H274" s="118"/>
      <c r="I274" s="110"/>
      <c r="J274" s="110"/>
      <c r="K274" s="118"/>
    </row>
    <row r="275" spans="2:11">
      <c r="B275" s="109"/>
      <c r="C275" s="118"/>
      <c r="D275" s="118"/>
      <c r="E275" s="118"/>
      <c r="F275" s="118"/>
      <c r="G275" s="118"/>
      <c r="H275" s="118"/>
      <c r="I275" s="110"/>
      <c r="J275" s="110"/>
      <c r="K275" s="118"/>
    </row>
    <row r="276" spans="2:11">
      <c r="B276" s="109"/>
      <c r="C276" s="118"/>
      <c r="D276" s="118"/>
      <c r="E276" s="118"/>
      <c r="F276" s="118"/>
      <c r="G276" s="118"/>
      <c r="H276" s="118"/>
      <c r="I276" s="110"/>
      <c r="J276" s="110"/>
      <c r="K276" s="118"/>
    </row>
    <row r="277" spans="2:11">
      <c r="B277" s="109"/>
      <c r="C277" s="118"/>
      <c r="D277" s="118"/>
      <c r="E277" s="118"/>
      <c r="F277" s="118"/>
      <c r="G277" s="118"/>
      <c r="H277" s="118"/>
      <c r="I277" s="110"/>
      <c r="J277" s="110"/>
      <c r="K277" s="118"/>
    </row>
    <row r="278" spans="2:11">
      <c r="B278" s="109"/>
      <c r="C278" s="118"/>
      <c r="D278" s="118"/>
      <c r="E278" s="118"/>
      <c r="F278" s="118"/>
      <c r="G278" s="118"/>
      <c r="H278" s="118"/>
      <c r="I278" s="110"/>
      <c r="J278" s="110"/>
      <c r="K278" s="118"/>
    </row>
    <row r="279" spans="2:11">
      <c r="B279" s="109"/>
      <c r="C279" s="118"/>
      <c r="D279" s="118"/>
      <c r="E279" s="118"/>
      <c r="F279" s="118"/>
      <c r="G279" s="118"/>
      <c r="H279" s="118"/>
      <c r="I279" s="110"/>
      <c r="J279" s="110"/>
      <c r="K279" s="118"/>
    </row>
    <row r="280" spans="2:11">
      <c r="B280" s="109"/>
      <c r="C280" s="118"/>
      <c r="D280" s="118"/>
      <c r="E280" s="118"/>
      <c r="F280" s="118"/>
      <c r="G280" s="118"/>
      <c r="H280" s="118"/>
      <c r="I280" s="110"/>
      <c r="J280" s="110"/>
      <c r="K280" s="118"/>
    </row>
    <row r="281" spans="2:11">
      <c r="B281" s="109"/>
      <c r="C281" s="118"/>
      <c r="D281" s="118"/>
      <c r="E281" s="118"/>
      <c r="F281" s="118"/>
      <c r="G281" s="118"/>
      <c r="H281" s="118"/>
      <c r="I281" s="110"/>
      <c r="J281" s="110"/>
      <c r="K281" s="118"/>
    </row>
    <row r="282" spans="2:11">
      <c r="B282" s="109"/>
      <c r="C282" s="118"/>
      <c r="D282" s="118"/>
      <c r="E282" s="118"/>
      <c r="F282" s="118"/>
      <c r="G282" s="118"/>
      <c r="H282" s="118"/>
      <c r="I282" s="110"/>
      <c r="J282" s="110"/>
      <c r="K282" s="118"/>
    </row>
    <row r="283" spans="2:11">
      <c r="B283" s="109"/>
      <c r="C283" s="118"/>
      <c r="D283" s="118"/>
      <c r="E283" s="118"/>
      <c r="F283" s="118"/>
      <c r="G283" s="118"/>
      <c r="H283" s="118"/>
      <c r="I283" s="110"/>
      <c r="J283" s="110"/>
      <c r="K283" s="118"/>
    </row>
    <row r="284" spans="2:11">
      <c r="B284" s="109"/>
      <c r="C284" s="118"/>
      <c r="D284" s="118"/>
      <c r="E284" s="118"/>
      <c r="F284" s="118"/>
      <c r="G284" s="118"/>
      <c r="H284" s="118"/>
      <c r="I284" s="110"/>
      <c r="J284" s="110"/>
      <c r="K284" s="118"/>
    </row>
    <row r="285" spans="2:11">
      <c r="B285" s="109"/>
      <c r="C285" s="118"/>
      <c r="D285" s="118"/>
      <c r="E285" s="118"/>
      <c r="F285" s="118"/>
      <c r="G285" s="118"/>
      <c r="H285" s="118"/>
      <c r="I285" s="110"/>
      <c r="J285" s="110"/>
      <c r="K285" s="118"/>
    </row>
    <row r="286" spans="2:11">
      <c r="B286" s="109"/>
      <c r="C286" s="118"/>
      <c r="D286" s="118"/>
      <c r="E286" s="118"/>
      <c r="F286" s="118"/>
      <c r="G286" s="118"/>
      <c r="H286" s="118"/>
      <c r="I286" s="110"/>
      <c r="J286" s="110"/>
      <c r="K286" s="118"/>
    </row>
    <row r="287" spans="2:11">
      <c r="B287" s="109"/>
      <c r="C287" s="118"/>
      <c r="D287" s="118"/>
      <c r="E287" s="118"/>
      <c r="F287" s="118"/>
      <c r="G287" s="118"/>
      <c r="H287" s="118"/>
      <c r="I287" s="110"/>
      <c r="J287" s="110"/>
      <c r="K287" s="118"/>
    </row>
    <row r="288" spans="2:11">
      <c r="B288" s="109"/>
      <c r="C288" s="118"/>
      <c r="D288" s="118"/>
      <c r="E288" s="118"/>
      <c r="F288" s="118"/>
      <c r="G288" s="118"/>
      <c r="H288" s="118"/>
      <c r="I288" s="110"/>
      <c r="J288" s="110"/>
      <c r="K288" s="118"/>
    </row>
    <row r="289" spans="2:11">
      <c r="B289" s="109"/>
      <c r="C289" s="118"/>
      <c r="D289" s="118"/>
      <c r="E289" s="118"/>
      <c r="F289" s="118"/>
      <c r="G289" s="118"/>
      <c r="H289" s="118"/>
      <c r="I289" s="110"/>
      <c r="J289" s="110"/>
      <c r="K289" s="118"/>
    </row>
    <row r="290" spans="2:11">
      <c r="B290" s="109"/>
      <c r="C290" s="118"/>
      <c r="D290" s="118"/>
      <c r="E290" s="118"/>
      <c r="F290" s="118"/>
      <c r="G290" s="118"/>
      <c r="H290" s="118"/>
      <c r="I290" s="110"/>
      <c r="J290" s="110"/>
      <c r="K290" s="118"/>
    </row>
    <row r="291" spans="2:11">
      <c r="B291" s="109"/>
      <c r="C291" s="118"/>
      <c r="D291" s="118"/>
      <c r="E291" s="118"/>
      <c r="F291" s="118"/>
      <c r="G291" s="118"/>
      <c r="H291" s="118"/>
      <c r="I291" s="110"/>
      <c r="J291" s="110"/>
      <c r="K291" s="118"/>
    </row>
    <row r="292" spans="2:11">
      <c r="B292" s="109"/>
      <c r="C292" s="118"/>
      <c r="D292" s="118"/>
      <c r="E292" s="118"/>
      <c r="F292" s="118"/>
      <c r="G292" s="118"/>
      <c r="H292" s="118"/>
      <c r="I292" s="110"/>
      <c r="J292" s="110"/>
      <c r="K292" s="118"/>
    </row>
    <row r="293" spans="2:11">
      <c r="B293" s="109"/>
      <c r="C293" s="118"/>
      <c r="D293" s="118"/>
      <c r="E293" s="118"/>
      <c r="F293" s="118"/>
      <c r="G293" s="118"/>
      <c r="H293" s="118"/>
      <c r="I293" s="110"/>
      <c r="J293" s="110"/>
      <c r="K293" s="118"/>
    </row>
    <row r="294" spans="2:11">
      <c r="B294" s="109"/>
      <c r="C294" s="118"/>
      <c r="D294" s="118"/>
      <c r="E294" s="118"/>
      <c r="F294" s="118"/>
      <c r="G294" s="118"/>
      <c r="H294" s="118"/>
      <c r="I294" s="110"/>
      <c r="J294" s="110"/>
      <c r="K294" s="118"/>
    </row>
    <row r="295" spans="2:11">
      <c r="B295" s="109"/>
      <c r="C295" s="118"/>
      <c r="D295" s="118"/>
      <c r="E295" s="118"/>
      <c r="F295" s="118"/>
      <c r="G295" s="118"/>
      <c r="H295" s="118"/>
      <c r="I295" s="110"/>
      <c r="J295" s="110"/>
      <c r="K295" s="118"/>
    </row>
    <row r="296" spans="2:11">
      <c r="B296" s="109"/>
      <c r="C296" s="118"/>
      <c r="D296" s="118"/>
      <c r="E296" s="118"/>
      <c r="F296" s="118"/>
      <c r="G296" s="118"/>
      <c r="H296" s="118"/>
      <c r="I296" s="110"/>
      <c r="J296" s="110"/>
      <c r="K296" s="118"/>
    </row>
    <row r="297" spans="2:11">
      <c r="B297" s="109"/>
      <c r="C297" s="118"/>
      <c r="D297" s="118"/>
      <c r="E297" s="118"/>
      <c r="F297" s="118"/>
      <c r="G297" s="118"/>
      <c r="H297" s="118"/>
      <c r="I297" s="110"/>
      <c r="J297" s="110"/>
      <c r="K297" s="118"/>
    </row>
    <row r="298" spans="2:11">
      <c r="B298" s="109"/>
      <c r="C298" s="118"/>
      <c r="D298" s="118"/>
      <c r="E298" s="118"/>
      <c r="F298" s="118"/>
      <c r="G298" s="118"/>
      <c r="H298" s="118"/>
      <c r="I298" s="110"/>
      <c r="J298" s="110"/>
      <c r="K298" s="118"/>
    </row>
    <row r="299" spans="2:11">
      <c r="B299" s="109"/>
      <c r="C299" s="118"/>
      <c r="D299" s="118"/>
      <c r="E299" s="118"/>
      <c r="F299" s="118"/>
      <c r="G299" s="118"/>
      <c r="H299" s="118"/>
      <c r="I299" s="110"/>
      <c r="J299" s="110"/>
      <c r="K299" s="118"/>
    </row>
    <row r="300" spans="2:11">
      <c r="B300" s="109"/>
      <c r="C300" s="118"/>
      <c r="D300" s="118"/>
      <c r="E300" s="118"/>
      <c r="F300" s="118"/>
      <c r="G300" s="118"/>
      <c r="H300" s="118"/>
      <c r="I300" s="110"/>
      <c r="J300" s="110"/>
      <c r="K300" s="118"/>
    </row>
    <row r="301" spans="2:11">
      <c r="B301" s="109"/>
      <c r="C301" s="118"/>
      <c r="D301" s="118"/>
      <c r="E301" s="118"/>
      <c r="F301" s="118"/>
      <c r="G301" s="118"/>
      <c r="H301" s="118"/>
      <c r="I301" s="110"/>
      <c r="J301" s="110"/>
      <c r="K301" s="118"/>
    </row>
    <row r="302" spans="2:11">
      <c r="B302" s="109"/>
      <c r="C302" s="118"/>
      <c r="D302" s="118"/>
      <c r="E302" s="118"/>
      <c r="F302" s="118"/>
      <c r="G302" s="118"/>
      <c r="H302" s="118"/>
      <c r="I302" s="110"/>
      <c r="J302" s="110"/>
      <c r="K302" s="118"/>
    </row>
    <row r="303" spans="2:11">
      <c r="B303" s="109"/>
      <c r="C303" s="118"/>
      <c r="D303" s="118"/>
      <c r="E303" s="118"/>
      <c r="F303" s="118"/>
      <c r="G303" s="118"/>
      <c r="H303" s="118"/>
      <c r="I303" s="110"/>
      <c r="J303" s="110"/>
      <c r="K303" s="118"/>
    </row>
    <row r="304" spans="2:11">
      <c r="B304" s="109"/>
      <c r="C304" s="118"/>
      <c r="D304" s="118"/>
      <c r="E304" s="118"/>
      <c r="F304" s="118"/>
      <c r="G304" s="118"/>
      <c r="H304" s="118"/>
      <c r="I304" s="110"/>
      <c r="J304" s="110"/>
      <c r="K304" s="118"/>
    </row>
    <row r="305" spans="2:11">
      <c r="B305" s="109"/>
      <c r="C305" s="118"/>
      <c r="D305" s="118"/>
      <c r="E305" s="118"/>
      <c r="F305" s="118"/>
      <c r="G305" s="118"/>
      <c r="H305" s="118"/>
      <c r="I305" s="110"/>
      <c r="J305" s="110"/>
      <c r="K305" s="118"/>
    </row>
    <row r="306" spans="2:11">
      <c r="B306" s="109"/>
      <c r="C306" s="118"/>
      <c r="D306" s="118"/>
      <c r="E306" s="118"/>
      <c r="F306" s="118"/>
      <c r="G306" s="118"/>
      <c r="H306" s="118"/>
      <c r="I306" s="110"/>
      <c r="J306" s="110"/>
      <c r="K306" s="118"/>
    </row>
    <row r="307" spans="2:11">
      <c r="B307" s="109"/>
      <c r="C307" s="118"/>
      <c r="D307" s="118"/>
      <c r="E307" s="118"/>
      <c r="F307" s="118"/>
      <c r="G307" s="118"/>
      <c r="H307" s="118"/>
      <c r="I307" s="110"/>
      <c r="J307" s="110"/>
      <c r="K307" s="118"/>
    </row>
    <row r="308" spans="2:11">
      <c r="B308" s="109"/>
      <c r="C308" s="118"/>
      <c r="D308" s="118"/>
      <c r="E308" s="118"/>
      <c r="F308" s="118"/>
      <c r="G308" s="118"/>
      <c r="H308" s="118"/>
      <c r="I308" s="110"/>
      <c r="J308" s="110"/>
      <c r="K308" s="118"/>
    </row>
    <row r="309" spans="2:11">
      <c r="B309" s="109"/>
      <c r="C309" s="118"/>
      <c r="D309" s="118"/>
      <c r="E309" s="118"/>
      <c r="F309" s="118"/>
      <c r="G309" s="118"/>
      <c r="H309" s="118"/>
      <c r="I309" s="110"/>
      <c r="J309" s="110"/>
      <c r="K309" s="118"/>
    </row>
    <row r="310" spans="2:11">
      <c r="B310" s="109"/>
      <c r="C310" s="118"/>
      <c r="D310" s="118"/>
      <c r="E310" s="118"/>
      <c r="F310" s="118"/>
      <c r="G310" s="118"/>
      <c r="H310" s="118"/>
      <c r="I310" s="110"/>
      <c r="J310" s="110"/>
      <c r="K310" s="118"/>
    </row>
    <row r="311" spans="2:11">
      <c r="B311" s="109"/>
      <c r="C311" s="118"/>
      <c r="D311" s="118"/>
      <c r="E311" s="118"/>
      <c r="F311" s="118"/>
      <c r="G311" s="118"/>
      <c r="H311" s="118"/>
      <c r="I311" s="110"/>
      <c r="J311" s="110"/>
      <c r="K311" s="118"/>
    </row>
    <row r="312" spans="2:11">
      <c r="B312" s="109"/>
      <c r="C312" s="118"/>
      <c r="D312" s="118"/>
      <c r="E312" s="118"/>
      <c r="F312" s="118"/>
      <c r="G312" s="118"/>
      <c r="H312" s="118"/>
      <c r="I312" s="110"/>
      <c r="J312" s="110"/>
      <c r="K312" s="118"/>
    </row>
    <row r="313" spans="2:11">
      <c r="B313" s="109"/>
      <c r="C313" s="118"/>
      <c r="D313" s="118"/>
      <c r="E313" s="118"/>
      <c r="F313" s="118"/>
      <c r="G313" s="118"/>
      <c r="H313" s="118"/>
      <c r="I313" s="110"/>
      <c r="J313" s="110"/>
      <c r="K313" s="118"/>
    </row>
    <row r="314" spans="2:11">
      <c r="B314" s="109"/>
      <c r="C314" s="118"/>
      <c r="D314" s="118"/>
      <c r="E314" s="118"/>
      <c r="F314" s="118"/>
      <c r="G314" s="118"/>
      <c r="H314" s="118"/>
      <c r="I314" s="110"/>
      <c r="J314" s="110"/>
      <c r="K314" s="118"/>
    </row>
    <row r="315" spans="2:11">
      <c r="B315" s="109"/>
      <c r="C315" s="118"/>
      <c r="D315" s="118"/>
      <c r="E315" s="118"/>
      <c r="F315" s="118"/>
      <c r="G315" s="118"/>
      <c r="H315" s="118"/>
      <c r="I315" s="110"/>
      <c r="J315" s="110"/>
      <c r="K315" s="118"/>
    </row>
    <row r="316" spans="2:11">
      <c r="B316" s="109"/>
      <c r="C316" s="118"/>
      <c r="D316" s="118"/>
      <c r="E316" s="118"/>
      <c r="F316" s="118"/>
      <c r="G316" s="118"/>
      <c r="H316" s="118"/>
      <c r="I316" s="110"/>
      <c r="J316" s="110"/>
      <c r="K316" s="118"/>
    </row>
    <row r="317" spans="2:11">
      <c r="B317" s="109"/>
      <c r="C317" s="118"/>
      <c r="D317" s="118"/>
      <c r="E317" s="118"/>
      <c r="F317" s="118"/>
      <c r="G317" s="118"/>
      <c r="H317" s="118"/>
      <c r="I317" s="110"/>
      <c r="J317" s="110"/>
      <c r="K317" s="118"/>
    </row>
    <row r="318" spans="2:11">
      <c r="B318" s="109"/>
      <c r="C318" s="118"/>
      <c r="D318" s="118"/>
      <c r="E318" s="118"/>
      <c r="F318" s="118"/>
      <c r="G318" s="118"/>
      <c r="H318" s="118"/>
      <c r="I318" s="110"/>
      <c r="J318" s="110"/>
      <c r="K318" s="118"/>
    </row>
    <row r="319" spans="2:11">
      <c r="B319" s="109"/>
      <c r="C319" s="118"/>
      <c r="D319" s="118"/>
      <c r="E319" s="118"/>
      <c r="F319" s="118"/>
      <c r="G319" s="118"/>
      <c r="H319" s="118"/>
      <c r="I319" s="110"/>
      <c r="J319" s="110"/>
      <c r="K319" s="118"/>
    </row>
    <row r="320" spans="2:11">
      <c r="B320" s="109"/>
      <c r="C320" s="118"/>
      <c r="D320" s="118"/>
      <c r="E320" s="118"/>
      <c r="F320" s="118"/>
      <c r="G320" s="118"/>
      <c r="H320" s="118"/>
      <c r="I320" s="110"/>
      <c r="J320" s="110"/>
      <c r="K320" s="118"/>
    </row>
    <row r="321" spans="2:11">
      <c r="B321" s="109"/>
      <c r="C321" s="118"/>
      <c r="D321" s="118"/>
      <c r="E321" s="118"/>
      <c r="F321" s="118"/>
      <c r="G321" s="118"/>
      <c r="H321" s="118"/>
      <c r="I321" s="110"/>
      <c r="J321" s="110"/>
      <c r="K321" s="118"/>
    </row>
    <row r="322" spans="2:11">
      <c r="B322" s="109"/>
      <c r="C322" s="118"/>
      <c r="D322" s="118"/>
      <c r="E322" s="118"/>
      <c r="F322" s="118"/>
      <c r="G322" s="118"/>
      <c r="H322" s="118"/>
      <c r="I322" s="110"/>
      <c r="J322" s="110"/>
      <c r="K322" s="118"/>
    </row>
    <row r="323" spans="2:11">
      <c r="B323" s="109"/>
      <c r="C323" s="118"/>
      <c r="D323" s="118"/>
      <c r="E323" s="118"/>
      <c r="F323" s="118"/>
      <c r="G323" s="118"/>
      <c r="H323" s="118"/>
      <c r="I323" s="110"/>
      <c r="J323" s="110"/>
      <c r="K323" s="118"/>
    </row>
    <row r="324" spans="2:11">
      <c r="B324" s="109"/>
      <c r="C324" s="118"/>
      <c r="D324" s="118"/>
      <c r="E324" s="118"/>
      <c r="F324" s="118"/>
      <c r="G324" s="118"/>
      <c r="H324" s="118"/>
      <c r="I324" s="110"/>
      <c r="J324" s="110"/>
      <c r="K324" s="118"/>
    </row>
    <row r="325" spans="2:11">
      <c r="B325" s="109"/>
      <c r="C325" s="118"/>
      <c r="D325" s="118"/>
      <c r="E325" s="118"/>
      <c r="F325" s="118"/>
      <c r="G325" s="118"/>
      <c r="H325" s="118"/>
      <c r="I325" s="110"/>
      <c r="J325" s="110"/>
      <c r="K325" s="118"/>
    </row>
    <row r="326" spans="2:11">
      <c r="B326" s="109"/>
      <c r="C326" s="118"/>
      <c r="D326" s="118"/>
      <c r="E326" s="118"/>
      <c r="F326" s="118"/>
      <c r="G326" s="118"/>
      <c r="H326" s="118"/>
      <c r="I326" s="110"/>
      <c r="J326" s="110"/>
      <c r="K326" s="118"/>
    </row>
    <row r="327" spans="2:11">
      <c r="B327" s="109"/>
      <c r="C327" s="118"/>
      <c r="D327" s="118"/>
      <c r="E327" s="118"/>
      <c r="F327" s="118"/>
      <c r="G327" s="118"/>
      <c r="H327" s="118"/>
      <c r="I327" s="110"/>
      <c r="J327" s="110"/>
      <c r="K327" s="118"/>
    </row>
    <row r="328" spans="2:11">
      <c r="B328" s="109"/>
      <c r="C328" s="118"/>
      <c r="D328" s="118"/>
      <c r="E328" s="118"/>
      <c r="F328" s="118"/>
      <c r="G328" s="118"/>
      <c r="H328" s="118"/>
      <c r="I328" s="110"/>
      <c r="J328" s="110"/>
      <c r="K328" s="118"/>
    </row>
    <row r="329" spans="2:11">
      <c r="B329" s="109"/>
      <c r="C329" s="118"/>
      <c r="D329" s="118"/>
      <c r="E329" s="118"/>
      <c r="F329" s="118"/>
      <c r="G329" s="118"/>
      <c r="H329" s="118"/>
      <c r="I329" s="110"/>
      <c r="J329" s="110"/>
      <c r="K329" s="118"/>
    </row>
    <row r="330" spans="2:11">
      <c r="B330" s="109"/>
      <c r="C330" s="118"/>
      <c r="D330" s="118"/>
      <c r="E330" s="118"/>
      <c r="F330" s="118"/>
      <c r="G330" s="118"/>
      <c r="H330" s="118"/>
      <c r="I330" s="110"/>
      <c r="J330" s="110"/>
      <c r="K330" s="118"/>
    </row>
    <row r="331" spans="2:11">
      <c r="B331" s="109"/>
      <c r="C331" s="118"/>
      <c r="D331" s="118"/>
      <c r="E331" s="118"/>
      <c r="F331" s="118"/>
      <c r="G331" s="118"/>
      <c r="H331" s="118"/>
      <c r="I331" s="110"/>
      <c r="J331" s="110"/>
      <c r="K331" s="118"/>
    </row>
    <row r="332" spans="2:11">
      <c r="B332" s="109"/>
      <c r="C332" s="118"/>
      <c r="D332" s="118"/>
      <c r="E332" s="118"/>
      <c r="F332" s="118"/>
      <c r="G332" s="118"/>
      <c r="H332" s="118"/>
      <c r="I332" s="110"/>
      <c r="J332" s="110"/>
      <c r="K332" s="118"/>
    </row>
    <row r="333" spans="2:11">
      <c r="B333" s="109"/>
      <c r="C333" s="118"/>
      <c r="D333" s="118"/>
      <c r="E333" s="118"/>
      <c r="F333" s="118"/>
      <c r="G333" s="118"/>
      <c r="H333" s="118"/>
      <c r="I333" s="110"/>
      <c r="J333" s="110"/>
      <c r="K333" s="118"/>
    </row>
    <row r="334" spans="2:11">
      <c r="B334" s="109"/>
      <c r="C334" s="118"/>
      <c r="D334" s="118"/>
      <c r="E334" s="118"/>
      <c r="F334" s="118"/>
      <c r="G334" s="118"/>
      <c r="H334" s="118"/>
      <c r="I334" s="110"/>
      <c r="J334" s="110"/>
      <c r="K334" s="118"/>
    </row>
    <row r="335" spans="2:11">
      <c r="B335" s="109"/>
      <c r="C335" s="118"/>
      <c r="D335" s="118"/>
      <c r="E335" s="118"/>
      <c r="F335" s="118"/>
      <c r="G335" s="118"/>
      <c r="H335" s="118"/>
      <c r="I335" s="110"/>
      <c r="J335" s="110"/>
      <c r="K335" s="118"/>
    </row>
    <row r="336" spans="2:11">
      <c r="B336" s="109"/>
      <c r="C336" s="118"/>
      <c r="D336" s="118"/>
      <c r="E336" s="118"/>
      <c r="F336" s="118"/>
      <c r="G336" s="118"/>
      <c r="H336" s="118"/>
      <c r="I336" s="110"/>
      <c r="J336" s="110"/>
      <c r="K336" s="118"/>
    </row>
    <row r="337" spans="2:11">
      <c r="B337" s="109"/>
      <c r="C337" s="118"/>
      <c r="D337" s="118"/>
      <c r="E337" s="118"/>
      <c r="F337" s="118"/>
      <c r="G337" s="118"/>
      <c r="H337" s="118"/>
      <c r="I337" s="110"/>
      <c r="J337" s="110"/>
      <c r="K337" s="118"/>
    </row>
    <row r="338" spans="2:11">
      <c r="B338" s="109"/>
      <c r="C338" s="118"/>
      <c r="D338" s="118"/>
      <c r="E338" s="118"/>
      <c r="F338" s="118"/>
      <c r="G338" s="118"/>
      <c r="H338" s="118"/>
      <c r="I338" s="110"/>
      <c r="J338" s="110"/>
      <c r="K338" s="118"/>
    </row>
    <row r="339" spans="2:11">
      <c r="B339" s="109"/>
      <c r="C339" s="118"/>
      <c r="D339" s="118"/>
      <c r="E339" s="118"/>
      <c r="F339" s="118"/>
      <c r="G339" s="118"/>
      <c r="H339" s="118"/>
      <c r="I339" s="110"/>
      <c r="J339" s="110"/>
      <c r="K339" s="118"/>
    </row>
    <row r="340" spans="2:11">
      <c r="B340" s="109"/>
      <c r="C340" s="118"/>
      <c r="D340" s="118"/>
      <c r="E340" s="118"/>
      <c r="F340" s="118"/>
      <c r="G340" s="118"/>
      <c r="H340" s="118"/>
      <c r="I340" s="110"/>
      <c r="J340" s="110"/>
      <c r="K340" s="118"/>
    </row>
    <row r="341" spans="2:11">
      <c r="B341" s="109"/>
      <c r="C341" s="118"/>
      <c r="D341" s="118"/>
      <c r="E341" s="118"/>
      <c r="F341" s="118"/>
      <c r="G341" s="118"/>
      <c r="H341" s="118"/>
      <c r="I341" s="110"/>
      <c r="J341" s="110"/>
      <c r="K341" s="118"/>
    </row>
    <row r="342" spans="2:11">
      <c r="B342" s="109"/>
      <c r="C342" s="118"/>
      <c r="D342" s="118"/>
      <c r="E342" s="118"/>
      <c r="F342" s="118"/>
      <c r="G342" s="118"/>
      <c r="H342" s="118"/>
      <c r="I342" s="110"/>
      <c r="J342" s="110"/>
      <c r="K342" s="118"/>
    </row>
    <row r="343" spans="2:11">
      <c r="B343" s="109"/>
      <c r="C343" s="118"/>
      <c r="D343" s="118"/>
      <c r="E343" s="118"/>
      <c r="F343" s="118"/>
      <c r="G343" s="118"/>
      <c r="H343" s="118"/>
      <c r="I343" s="110"/>
      <c r="J343" s="110"/>
      <c r="K343" s="118"/>
    </row>
    <row r="344" spans="2:11">
      <c r="B344" s="109"/>
      <c r="C344" s="118"/>
      <c r="D344" s="118"/>
      <c r="E344" s="118"/>
      <c r="F344" s="118"/>
      <c r="G344" s="118"/>
      <c r="H344" s="118"/>
      <c r="I344" s="110"/>
      <c r="J344" s="110"/>
      <c r="K344" s="118"/>
    </row>
    <row r="345" spans="2:11">
      <c r="B345" s="109"/>
      <c r="C345" s="118"/>
      <c r="D345" s="118"/>
      <c r="E345" s="118"/>
      <c r="F345" s="118"/>
      <c r="G345" s="118"/>
      <c r="H345" s="118"/>
      <c r="I345" s="110"/>
      <c r="J345" s="110"/>
      <c r="K345" s="118"/>
    </row>
    <row r="346" spans="2:11">
      <c r="B346" s="109"/>
      <c r="C346" s="118"/>
      <c r="D346" s="118"/>
      <c r="E346" s="118"/>
      <c r="F346" s="118"/>
      <c r="G346" s="118"/>
      <c r="H346" s="118"/>
      <c r="I346" s="110"/>
      <c r="J346" s="110"/>
      <c r="K346" s="118"/>
    </row>
    <row r="347" spans="2:11">
      <c r="B347" s="109"/>
      <c r="C347" s="118"/>
      <c r="D347" s="118"/>
      <c r="E347" s="118"/>
      <c r="F347" s="118"/>
      <c r="G347" s="118"/>
      <c r="H347" s="118"/>
      <c r="I347" s="110"/>
      <c r="J347" s="110"/>
      <c r="K347" s="118"/>
    </row>
    <row r="348" spans="2:11">
      <c r="B348" s="109"/>
      <c r="C348" s="118"/>
      <c r="D348" s="118"/>
      <c r="E348" s="118"/>
      <c r="F348" s="118"/>
      <c r="G348" s="118"/>
      <c r="H348" s="118"/>
      <c r="I348" s="110"/>
      <c r="J348" s="110"/>
      <c r="K348" s="118"/>
    </row>
    <row r="349" spans="2:11">
      <c r="B349" s="109"/>
      <c r="C349" s="118"/>
      <c r="D349" s="118"/>
      <c r="E349" s="118"/>
      <c r="F349" s="118"/>
      <c r="G349" s="118"/>
      <c r="H349" s="118"/>
      <c r="I349" s="110"/>
      <c r="J349" s="110"/>
      <c r="K349" s="118"/>
    </row>
    <row r="350" spans="2:11">
      <c r="B350" s="109"/>
      <c r="C350" s="118"/>
      <c r="D350" s="118"/>
      <c r="E350" s="118"/>
      <c r="F350" s="118"/>
      <c r="G350" s="118"/>
      <c r="H350" s="118"/>
      <c r="I350" s="110"/>
      <c r="J350" s="110"/>
      <c r="K350" s="118"/>
    </row>
    <row r="351" spans="2:11">
      <c r="B351" s="109"/>
      <c r="C351" s="118"/>
      <c r="D351" s="118"/>
      <c r="E351" s="118"/>
      <c r="F351" s="118"/>
      <c r="G351" s="118"/>
      <c r="H351" s="118"/>
      <c r="I351" s="110"/>
      <c r="J351" s="110"/>
      <c r="K351" s="118"/>
    </row>
    <row r="352" spans="2:11">
      <c r="B352" s="109"/>
      <c r="C352" s="118"/>
      <c r="D352" s="118"/>
      <c r="E352" s="118"/>
      <c r="F352" s="118"/>
      <c r="G352" s="118"/>
      <c r="H352" s="118"/>
      <c r="I352" s="110"/>
      <c r="J352" s="110"/>
      <c r="K352" s="118"/>
    </row>
    <row r="353" spans="2:11">
      <c r="B353" s="109"/>
      <c r="C353" s="118"/>
      <c r="D353" s="118"/>
      <c r="E353" s="118"/>
      <c r="F353" s="118"/>
      <c r="G353" s="118"/>
      <c r="H353" s="118"/>
      <c r="I353" s="110"/>
      <c r="J353" s="110"/>
      <c r="K353" s="118"/>
    </row>
    <row r="354" spans="2:11">
      <c r="B354" s="109"/>
      <c r="C354" s="118"/>
      <c r="D354" s="118"/>
      <c r="E354" s="118"/>
      <c r="F354" s="118"/>
      <c r="G354" s="118"/>
      <c r="H354" s="118"/>
      <c r="I354" s="110"/>
      <c r="J354" s="110"/>
      <c r="K354" s="118"/>
    </row>
    <row r="355" spans="2:11">
      <c r="B355" s="109"/>
      <c r="C355" s="118"/>
      <c r="D355" s="118"/>
      <c r="E355" s="118"/>
      <c r="F355" s="118"/>
      <c r="G355" s="118"/>
      <c r="H355" s="118"/>
      <c r="I355" s="110"/>
      <c r="J355" s="110"/>
      <c r="K355" s="118"/>
    </row>
    <row r="356" spans="2:11">
      <c r="B356" s="109"/>
      <c r="C356" s="118"/>
      <c r="D356" s="118"/>
      <c r="E356" s="118"/>
      <c r="F356" s="118"/>
      <c r="G356" s="118"/>
      <c r="H356" s="118"/>
      <c r="I356" s="110"/>
      <c r="J356" s="110"/>
      <c r="K356" s="118"/>
    </row>
    <row r="357" spans="2:11">
      <c r="B357" s="109"/>
      <c r="C357" s="118"/>
      <c r="D357" s="118"/>
      <c r="E357" s="118"/>
      <c r="F357" s="118"/>
      <c r="G357" s="118"/>
      <c r="H357" s="118"/>
      <c r="I357" s="110"/>
      <c r="J357" s="110"/>
      <c r="K357" s="118"/>
    </row>
    <row r="358" spans="2:11">
      <c r="B358" s="109"/>
      <c r="C358" s="118"/>
      <c r="D358" s="118"/>
      <c r="E358" s="118"/>
      <c r="F358" s="118"/>
      <c r="G358" s="118"/>
      <c r="H358" s="118"/>
      <c r="I358" s="110"/>
      <c r="J358" s="110"/>
      <c r="K358" s="118"/>
    </row>
    <row r="359" spans="2:11">
      <c r="B359" s="109"/>
      <c r="C359" s="118"/>
      <c r="D359" s="118"/>
      <c r="E359" s="118"/>
      <c r="F359" s="118"/>
      <c r="G359" s="118"/>
      <c r="H359" s="118"/>
      <c r="I359" s="110"/>
      <c r="J359" s="110"/>
      <c r="K359" s="118"/>
    </row>
    <row r="360" spans="2:11">
      <c r="B360" s="109"/>
      <c r="C360" s="118"/>
      <c r="D360" s="118"/>
      <c r="E360" s="118"/>
      <c r="F360" s="118"/>
      <c r="G360" s="118"/>
      <c r="H360" s="118"/>
      <c r="I360" s="110"/>
      <c r="J360" s="110"/>
      <c r="K360" s="118"/>
    </row>
    <row r="361" spans="2:11">
      <c r="B361" s="109"/>
      <c r="C361" s="118"/>
      <c r="D361" s="118"/>
      <c r="E361" s="118"/>
      <c r="F361" s="118"/>
      <c r="G361" s="118"/>
      <c r="H361" s="118"/>
      <c r="I361" s="110"/>
      <c r="J361" s="110"/>
      <c r="K361" s="118"/>
    </row>
    <row r="362" spans="2:11">
      <c r="B362" s="109"/>
      <c r="C362" s="118"/>
      <c r="D362" s="118"/>
      <c r="E362" s="118"/>
      <c r="F362" s="118"/>
      <c r="G362" s="118"/>
      <c r="H362" s="118"/>
      <c r="I362" s="110"/>
      <c r="J362" s="110"/>
      <c r="K362" s="118"/>
    </row>
    <row r="363" spans="2:11">
      <c r="B363" s="109"/>
      <c r="C363" s="118"/>
      <c r="D363" s="118"/>
      <c r="E363" s="118"/>
      <c r="F363" s="118"/>
      <c r="G363" s="118"/>
      <c r="H363" s="118"/>
      <c r="I363" s="110"/>
      <c r="J363" s="110"/>
      <c r="K363" s="118"/>
    </row>
    <row r="364" spans="2:11">
      <c r="B364" s="109"/>
      <c r="C364" s="118"/>
      <c r="D364" s="118"/>
      <c r="E364" s="118"/>
      <c r="F364" s="118"/>
      <c r="G364" s="118"/>
      <c r="H364" s="118"/>
      <c r="I364" s="110"/>
      <c r="J364" s="110"/>
      <c r="K364" s="118"/>
    </row>
    <row r="365" spans="2:11">
      <c r="B365" s="109"/>
      <c r="C365" s="118"/>
      <c r="D365" s="118"/>
      <c r="E365" s="118"/>
      <c r="F365" s="118"/>
      <c r="G365" s="118"/>
      <c r="H365" s="118"/>
      <c r="I365" s="110"/>
      <c r="J365" s="110"/>
      <c r="K365" s="118"/>
    </row>
    <row r="366" spans="2:11">
      <c r="B366" s="109"/>
      <c r="C366" s="118"/>
      <c r="D366" s="118"/>
      <c r="E366" s="118"/>
      <c r="F366" s="118"/>
      <c r="G366" s="118"/>
      <c r="H366" s="118"/>
      <c r="I366" s="110"/>
      <c r="J366" s="110"/>
      <c r="K366" s="118"/>
    </row>
    <row r="367" spans="2:11">
      <c r="B367" s="109"/>
      <c r="C367" s="118"/>
      <c r="D367" s="118"/>
      <c r="E367" s="118"/>
      <c r="F367" s="118"/>
      <c r="G367" s="118"/>
      <c r="H367" s="118"/>
      <c r="I367" s="110"/>
      <c r="J367" s="110"/>
      <c r="K367" s="118"/>
    </row>
    <row r="368" spans="2:11">
      <c r="B368" s="109"/>
      <c r="C368" s="118"/>
      <c r="D368" s="118"/>
      <c r="E368" s="118"/>
      <c r="F368" s="118"/>
      <c r="G368" s="118"/>
      <c r="H368" s="118"/>
      <c r="I368" s="110"/>
      <c r="J368" s="110"/>
      <c r="K368" s="118"/>
    </row>
    <row r="369" spans="2:11">
      <c r="B369" s="109"/>
      <c r="C369" s="118"/>
      <c r="D369" s="118"/>
      <c r="E369" s="118"/>
      <c r="F369" s="118"/>
      <c r="G369" s="118"/>
      <c r="H369" s="118"/>
      <c r="I369" s="110"/>
      <c r="J369" s="110"/>
      <c r="K369" s="118"/>
    </row>
    <row r="370" spans="2:11">
      <c r="B370" s="109"/>
      <c r="C370" s="118"/>
      <c r="D370" s="118"/>
      <c r="E370" s="118"/>
      <c r="F370" s="118"/>
      <c r="G370" s="118"/>
      <c r="H370" s="118"/>
      <c r="I370" s="110"/>
      <c r="J370" s="110"/>
      <c r="K370" s="118"/>
    </row>
    <row r="371" spans="2:11">
      <c r="B371" s="109"/>
      <c r="C371" s="118"/>
      <c r="D371" s="118"/>
      <c r="E371" s="118"/>
      <c r="F371" s="118"/>
      <c r="G371" s="118"/>
      <c r="H371" s="118"/>
      <c r="I371" s="110"/>
      <c r="J371" s="110"/>
      <c r="K371" s="118"/>
    </row>
    <row r="372" spans="2:11">
      <c r="B372" s="109"/>
      <c r="C372" s="118"/>
      <c r="D372" s="118"/>
      <c r="E372" s="118"/>
      <c r="F372" s="118"/>
      <c r="G372" s="118"/>
      <c r="H372" s="118"/>
      <c r="I372" s="110"/>
      <c r="J372" s="110"/>
      <c r="K372" s="118"/>
    </row>
    <row r="373" spans="2:11">
      <c r="B373" s="109"/>
      <c r="C373" s="118"/>
      <c r="D373" s="118"/>
      <c r="E373" s="118"/>
      <c r="F373" s="118"/>
      <c r="G373" s="118"/>
      <c r="H373" s="118"/>
      <c r="I373" s="110"/>
      <c r="J373" s="110"/>
      <c r="K373" s="118"/>
    </row>
    <row r="374" spans="2:11">
      <c r="B374" s="109"/>
      <c r="C374" s="118"/>
      <c r="D374" s="118"/>
      <c r="E374" s="118"/>
      <c r="F374" s="118"/>
      <c r="G374" s="118"/>
      <c r="H374" s="118"/>
      <c r="I374" s="110"/>
      <c r="J374" s="110"/>
      <c r="K374" s="118"/>
    </row>
    <row r="375" spans="2:11">
      <c r="B375" s="109"/>
      <c r="C375" s="118"/>
      <c r="D375" s="118"/>
      <c r="E375" s="118"/>
      <c r="F375" s="118"/>
      <c r="G375" s="118"/>
      <c r="H375" s="118"/>
      <c r="I375" s="110"/>
      <c r="J375" s="110"/>
      <c r="K375" s="118"/>
    </row>
    <row r="376" spans="2:11">
      <c r="B376" s="109"/>
      <c r="C376" s="118"/>
      <c r="D376" s="118"/>
      <c r="E376" s="118"/>
      <c r="F376" s="118"/>
      <c r="G376" s="118"/>
      <c r="H376" s="118"/>
      <c r="I376" s="110"/>
      <c r="J376" s="110"/>
      <c r="K376" s="118"/>
    </row>
    <row r="377" spans="2:11">
      <c r="B377" s="109"/>
      <c r="C377" s="118"/>
      <c r="D377" s="118"/>
      <c r="E377" s="118"/>
      <c r="F377" s="118"/>
      <c r="G377" s="118"/>
      <c r="H377" s="118"/>
      <c r="I377" s="110"/>
      <c r="J377" s="110"/>
      <c r="K377" s="118"/>
    </row>
    <row r="378" spans="2:11">
      <c r="B378" s="109"/>
      <c r="C378" s="118"/>
      <c r="D378" s="118"/>
      <c r="E378" s="118"/>
      <c r="F378" s="118"/>
      <c r="G378" s="118"/>
      <c r="H378" s="118"/>
      <c r="I378" s="110"/>
      <c r="J378" s="110"/>
      <c r="K378" s="118"/>
    </row>
    <row r="379" spans="2:11">
      <c r="B379" s="109"/>
      <c r="C379" s="118"/>
      <c r="D379" s="118"/>
      <c r="E379" s="118"/>
      <c r="F379" s="118"/>
      <c r="G379" s="118"/>
      <c r="H379" s="118"/>
      <c r="I379" s="110"/>
      <c r="J379" s="110"/>
      <c r="K379" s="118"/>
    </row>
    <row r="380" spans="2:11">
      <c r="B380" s="109"/>
      <c r="C380" s="118"/>
      <c r="D380" s="118"/>
      <c r="E380" s="118"/>
      <c r="F380" s="118"/>
      <c r="G380" s="118"/>
      <c r="H380" s="118"/>
      <c r="I380" s="110"/>
      <c r="J380" s="110"/>
      <c r="K380" s="118"/>
    </row>
    <row r="381" spans="2:11">
      <c r="B381" s="109"/>
      <c r="C381" s="118"/>
      <c r="D381" s="118"/>
      <c r="E381" s="118"/>
      <c r="F381" s="118"/>
      <c r="G381" s="118"/>
      <c r="H381" s="118"/>
      <c r="I381" s="110"/>
      <c r="J381" s="110"/>
      <c r="K381" s="118"/>
    </row>
    <row r="382" spans="2:11">
      <c r="B382" s="109"/>
      <c r="C382" s="118"/>
      <c r="D382" s="118"/>
      <c r="E382" s="118"/>
      <c r="F382" s="118"/>
      <c r="G382" s="118"/>
      <c r="H382" s="118"/>
      <c r="I382" s="110"/>
      <c r="J382" s="110"/>
      <c r="K382" s="118"/>
    </row>
    <row r="383" spans="2:11">
      <c r="B383" s="109"/>
      <c r="C383" s="118"/>
      <c r="D383" s="118"/>
      <c r="E383" s="118"/>
      <c r="F383" s="118"/>
      <c r="G383" s="118"/>
      <c r="H383" s="118"/>
      <c r="I383" s="110"/>
      <c r="J383" s="110"/>
      <c r="K383" s="118"/>
    </row>
    <row r="384" spans="2:11">
      <c r="B384" s="109"/>
      <c r="C384" s="118"/>
      <c r="D384" s="118"/>
      <c r="E384" s="118"/>
      <c r="F384" s="118"/>
      <c r="G384" s="118"/>
      <c r="H384" s="118"/>
      <c r="I384" s="110"/>
      <c r="J384" s="110"/>
      <c r="K384" s="118"/>
    </row>
    <row r="385" spans="2:11">
      <c r="B385" s="109"/>
      <c r="C385" s="118"/>
      <c r="D385" s="118"/>
      <c r="E385" s="118"/>
      <c r="F385" s="118"/>
      <c r="G385" s="118"/>
      <c r="H385" s="118"/>
      <c r="I385" s="110"/>
      <c r="J385" s="110"/>
      <c r="K385" s="118"/>
    </row>
    <row r="386" spans="2:11">
      <c r="B386" s="109"/>
      <c r="C386" s="118"/>
      <c r="D386" s="118"/>
      <c r="E386" s="118"/>
      <c r="F386" s="118"/>
      <c r="G386" s="118"/>
      <c r="H386" s="118"/>
      <c r="I386" s="110"/>
      <c r="J386" s="110"/>
      <c r="K386" s="118"/>
    </row>
    <row r="387" spans="2:11">
      <c r="B387" s="109"/>
      <c r="C387" s="118"/>
      <c r="D387" s="118"/>
      <c r="E387" s="118"/>
      <c r="F387" s="118"/>
      <c r="G387" s="118"/>
      <c r="H387" s="118"/>
      <c r="I387" s="110"/>
      <c r="J387" s="110"/>
      <c r="K387" s="118"/>
    </row>
    <row r="388" spans="2:11">
      <c r="B388" s="109"/>
      <c r="C388" s="118"/>
      <c r="D388" s="118"/>
      <c r="E388" s="118"/>
      <c r="F388" s="118"/>
      <c r="G388" s="118"/>
      <c r="H388" s="118"/>
      <c r="I388" s="110"/>
      <c r="J388" s="110"/>
      <c r="K388" s="118"/>
    </row>
    <row r="389" spans="2:11">
      <c r="B389" s="109"/>
      <c r="C389" s="118"/>
      <c r="D389" s="118"/>
      <c r="E389" s="118"/>
      <c r="F389" s="118"/>
      <c r="G389" s="118"/>
      <c r="H389" s="118"/>
      <c r="I389" s="110"/>
      <c r="J389" s="110"/>
      <c r="K389" s="118"/>
    </row>
    <row r="390" spans="2:11">
      <c r="B390" s="109"/>
      <c r="C390" s="118"/>
      <c r="D390" s="118"/>
      <c r="E390" s="118"/>
      <c r="F390" s="118"/>
      <c r="G390" s="118"/>
      <c r="H390" s="118"/>
      <c r="I390" s="110"/>
      <c r="J390" s="110"/>
      <c r="K390" s="118"/>
    </row>
    <row r="391" spans="2:11">
      <c r="B391" s="109"/>
      <c r="C391" s="118"/>
      <c r="D391" s="118"/>
      <c r="E391" s="118"/>
      <c r="F391" s="118"/>
      <c r="G391" s="118"/>
      <c r="H391" s="118"/>
      <c r="I391" s="110"/>
      <c r="J391" s="110"/>
      <c r="K391" s="118"/>
    </row>
    <row r="392" spans="2:11">
      <c r="B392" s="109"/>
      <c r="C392" s="118"/>
      <c r="D392" s="118"/>
      <c r="E392" s="118"/>
      <c r="F392" s="118"/>
      <c r="G392" s="118"/>
      <c r="H392" s="118"/>
      <c r="I392" s="110"/>
      <c r="J392" s="110"/>
      <c r="K392" s="118"/>
    </row>
    <row r="393" spans="2:11">
      <c r="B393" s="109"/>
      <c r="C393" s="118"/>
      <c r="D393" s="118"/>
      <c r="E393" s="118"/>
      <c r="F393" s="118"/>
      <c r="G393" s="118"/>
      <c r="H393" s="118"/>
      <c r="I393" s="110"/>
      <c r="J393" s="110"/>
      <c r="K393" s="118"/>
    </row>
    <row r="394" spans="2:11">
      <c r="B394" s="109"/>
      <c r="C394" s="118"/>
      <c r="D394" s="118"/>
      <c r="E394" s="118"/>
      <c r="F394" s="118"/>
      <c r="G394" s="118"/>
      <c r="H394" s="118"/>
      <c r="I394" s="110"/>
      <c r="J394" s="110"/>
      <c r="K394" s="118"/>
    </row>
    <row r="395" spans="2:11">
      <c r="B395" s="109"/>
      <c r="C395" s="118"/>
      <c r="D395" s="118"/>
      <c r="E395" s="118"/>
      <c r="F395" s="118"/>
      <c r="G395" s="118"/>
      <c r="H395" s="118"/>
      <c r="I395" s="110"/>
      <c r="J395" s="110"/>
      <c r="K395" s="118"/>
    </row>
    <row r="396" spans="2:11">
      <c r="B396" s="109"/>
      <c r="C396" s="118"/>
      <c r="D396" s="118"/>
      <c r="E396" s="118"/>
      <c r="F396" s="118"/>
      <c r="G396" s="118"/>
      <c r="H396" s="118"/>
      <c r="I396" s="110"/>
      <c r="J396" s="110"/>
      <c r="K396" s="118"/>
    </row>
    <row r="397" spans="2:11">
      <c r="B397" s="109"/>
      <c r="C397" s="118"/>
      <c r="D397" s="118"/>
      <c r="E397" s="118"/>
      <c r="F397" s="118"/>
      <c r="G397" s="118"/>
      <c r="H397" s="118"/>
      <c r="I397" s="110"/>
      <c r="J397" s="110"/>
      <c r="K397" s="118"/>
    </row>
    <row r="398" spans="2:11">
      <c r="B398" s="109"/>
      <c r="C398" s="118"/>
      <c r="D398" s="118"/>
      <c r="E398" s="118"/>
      <c r="F398" s="118"/>
      <c r="G398" s="118"/>
      <c r="H398" s="118"/>
      <c r="I398" s="110"/>
      <c r="J398" s="110"/>
      <c r="K398" s="118"/>
    </row>
    <row r="399" spans="2:11">
      <c r="B399" s="109"/>
      <c r="C399" s="118"/>
      <c r="D399" s="118"/>
      <c r="E399" s="118"/>
      <c r="F399" s="118"/>
      <c r="G399" s="118"/>
      <c r="H399" s="118"/>
      <c r="I399" s="110"/>
      <c r="J399" s="110"/>
      <c r="K399" s="118"/>
    </row>
    <row r="400" spans="2:11">
      <c r="B400" s="109"/>
      <c r="C400" s="118"/>
      <c r="D400" s="118"/>
      <c r="E400" s="118"/>
      <c r="F400" s="118"/>
      <c r="G400" s="118"/>
      <c r="H400" s="118"/>
      <c r="I400" s="110"/>
      <c r="J400" s="110"/>
      <c r="K400" s="118"/>
    </row>
    <row r="401" spans="2:11">
      <c r="B401" s="109"/>
      <c r="C401" s="118"/>
      <c r="D401" s="118"/>
      <c r="E401" s="118"/>
      <c r="F401" s="118"/>
      <c r="G401" s="118"/>
      <c r="H401" s="118"/>
      <c r="I401" s="110"/>
      <c r="J401" s="110"/>
      <c r="K401" s="118"/>
    </row>
    <row r="402" spans="2:11">
      <c r="B402" s="109"/>
      <c r="C402" s="118"/>
      <c r="D402" s="118"/>
      <c r="E402" s="118"/>
      <c r="F402" s="118"/>
      <c r="G402" s="118"/>
      <c r="H402" s="118"/>
      <c r="I402" s="110"/>
      <c r="J402" s="110"/>
      <c r="K402" s="118"/>
    </row>
    <row r="403" spans="2:11">
      <c r="B403" s="109"/>
      <c r="C403" s="118"/>
      <c r="D403" s="118"/>
      <c r="E403" s="118"/>
      <c r="F403" s="118"/>
      <c r="G403" s="118"/>
      <c r="H403" s="118"/>
      <c r="I403" s="110"/>
      <c r="J403" s="110"/>
      <c r="K403" s="118"/>
    </row>
    <row r="404" spans="2:11">
      <c r="B404" s="109"/>
      <c r="C404" s="118"/>
      <c r="D404" s="118"/>
      <c r="E404" s="118"/>
      <c r="F404" s="118"/>
      <c r="G404" s="118"/>
      <c r="H404" s="118"/>
      <c r="I404" s="110"/>
      <c r="J404" s="110"/>
      <c r="K404" s="118"/>
    </row>
    <row r="405" spans="2:11">
      <c r="B405" s="109"/>
      <c r="C405" s="118"/>
      <c r="D405" s="118"/>
      <c r="E405" s="118"/>
      <c r="F405" s="118"/>
      <c r="G405" s="118"/>
      <c r="H405" s="118"/>
      <c r="I405" s="110"/>
      <c r="J405" s="110"/>
      <c r="K405" s="118"/>
    </row>
    <row r="406" spans="2:11">
      <c r="B406" s="109"/>
      <c r="C406" s="118"/>
      <c r="D406" s="118"/>
      <c r="E406" s="118"/>
      <c r="F406" s="118"/>
      <c r="G406" s="118"/>
      <c r="H406" s="118"/>
      <c r="I406" s="110"/>
      <c r="J406" s="110"/>
      <c r="K406" s="118"/>
    </row>
    <row r="407" spans="2:11">
      <c r="B407" s="109"/>
      <c r="C407" s="118"/>
      <c r="D407" s="118"/>
      <c r="E407" s="118"/>
      <c r="F407" s="118"/>
      <c r="G407" s="118"/>
      <c r="H407" s="118"/>
      <c r="I407" s="110"/>
      <c r="J407" s="110"/>
      <c r="K407" s="118"/>
    </row>
    <row r="408" spans="2:11">
      <c r="B408" s="109"/>
      <c r="C408" s="118"/>
      <c r="D408" s="118"/>
      <c r="E408" s="118"/>
      <c r="F408" s="118"/>
      <c r="G408" s="118"/>
      <c r="H408" s="118"/>
      <c r="I408" s="110"/>
      <c r="J408" s="110"/>
      <c r="K408" s="118"/>
    </row>
    <row r="409" spans="2:11">
      <c r="B409" s="109"/>
      <c r="C409" s="118"/>
      <c r="D409" s="118"/>
      <c r="E409" s="118"/>
      <c r="F409" s="118"/>
      <c r="G409" s="118"/>
      <c r="H409" s="118"/>
      <c r="I409" s="110"/>
      <c r="J409" s="110"/>
      <c r="K409" s="118"/>
    </row>
    <row r="410" spans="2:11">
      <c r="B410" s="109"/>
      <c r="C410" s="118"/>
      <c r="D410" s="118"/>
      <c r="E410" s="118"/>
      <c r="F410" s="118"/>
      <c r="G410" s="118"/>
      <c r="H410" s="118"/>
      <c r="I410" s="110"/>
      <c r="J410" s="110"/>
      <c r="K410" s="118"/>
    </row>
    <row r="411" spans="2:11">
      <c r="B411" s="109"/>
      <c r="C411" s="118"/>
      <c r="D411" s="118"/>
      <c r="E411" s="118"/>
      <c r="F411" s="118"/>
      <c r="G411" s="118"/>
      <c r="H411" s="118"/>
      <c r="I411" s="110"/>
      <c r="J411" s="110"/>
      <c r="K411" s="118"/>
    </row>
    <row r="412" spans="2:11">
      <c r="B412" s="109"/>
      <c r="C412" s="118"/>
      <c r="D412" s="118"/>
      <c r="E412" s="118"/>
      <c r="F412" s="118"/>
      <c r="G412" s="118"/>
      <c r="H412" s="118"/>
      <c r="I412" s="110"/>
      <c r="J412" s="110"/>
      <c r="K412" s="118"/>
    </row>
    <row r="413" spans="2:11">
      <c r="B413" s="109"/>
      <c r="C413" s="118"/>
      <c r="D413" s="118"/>
      <c r="E413" s="118"/>
      <c r="F413" s="118"/>
      <c r="G413" s="118"/>
      <c r="H413" s="118"/>
      <c r="I413" s="110"/>
      <c r="J413" s="110"/>
      <c r="K413" s="118"/>
    </row>
    <row r="414" spans="2:11">
      <c r="B414" s="109"/>
      <c r="C414" s="118"/>
      <c r="D414" s="118"/>
      <c r="E414" s="118"/>
      <c r="F414" s="118"/>
      <c r="G414" s="118"/>
      <c r="H414" s="118"/>
      <c r="I414" s="110"/>
      <c r="J414" s="110"/>
      <c r="K414" s="118"/>
    </row>
    <row r="415" spans="2:11">
      <c r="B415" s="109"/>
      <c r="C415" s="118"/>
      <c r="D415" s="118"/>
      <c r="E415" s="118"/>
      <c r="F415" s="118"/>
      <c r="G415" s="118"/>
      <c r="H415" s="118"/>
      <c r="I415" s="110"/>
      <c r="J415" s="110"/>
      <c r="K415" s="118"/>
    </row>
    <row r="416" spans="2:11">
      <c r="B416" s="109"/>
      <c r="C416" s="118"/>
      <c r="D416" s="118"/>
      <c r="E416" s="118"/>
      <c r="F416" s="118"/>
      <c r="G416" s="118"/>
      <c r="H416" s="118"/>
      <c r="I416" s="110"/>
      <c r="J416" s="110"/>
      <c r="K416" s="118"/>
    </row>
    <row r="417" spans="2:11">
      <c r="B417" s="109"/>
      <c r="C417" s="118"/>
      <c r="D417" s="118"/>
      <c r="E417" s="118"/>
      <c r="F417" s="118"/>
      <c r="G417" s="118"/>
      <c r="H417" s="118"/>
      <c r="I417" s="110"/>
      <c r="J417" s="110"/>
      <c r="K417" s="118"/>
    </row>
    <row r="418" spans="2:11">
      <c r="B418" s="109"/>
      <c r="C418" s="118"/>
      <c r="D418" s="118"/>
      <c r="E418" s="118"/>
      <c r="F418" s="118"/>
      <c r="G418" s="118"/>
      <c r="H418" s="118"/>
      <c r="I418" s="110"/>
      <c r="J418" s="110"/>
      <c r="K418" s="118"/>
    </row>
    <row r="419" spans="2:11">
      <c r="B419" s="109"/>
      <c r="C419" s="118"/>
      <c r="D419" s="118"/>
      <c r="E419" s="118"/>
      <c r="F419" s="118"/>
      <c r="G419" s="118"/>
      <c r="H419" s="118"/>
      <c r="I419" s="110"/>
      <c r="J419" s="110"/>
      <c r="K419" s="118"/>
    </row>
    <row r="420" spans="2:11">
      <c r="B420" s="109"/>
      <c r="C420" s="118"/>
      <c r="D420" s="118"/>
      <c r="E420" s="118"/>
      <c r="F420" s="118"/>
      <c r="G420" s="118"/>
      <c r="H420" s="118"/>
      <c r="I420" s="110"/>
      <c r="J420" s="110"/>
      <c r="K420" s="118"/>
    </row>
    <row r="421" spans="2:11">
      <c r="B421" s="109"/>
      <c r="C421" s="118"/>
      <c r="D421" s="118"/>
      <c r="E421" s="118"/>
      <c r="F421" s="118"/>
      <c r="G421" s="118"/>
      <c r="H421" s="118"/>
      <c r="I421" s="110"/>
      <c r="J421" s="110"/>
      <c r="K421" s="118"/>
    </row>
    <row r="422" spans="2:11">
      <c r="B422" s="109"/>
      <c r="C422" s="118"/>
      <c r="D422" s="118"/>
      <c r="E422" s="118"/>
      <c r="F422" s="118"/>
      <c r="G422" s="118"/>
      <c r="H422" s="118"/>
      <c r="I422" s="110"/>
      <c r="J422" s="110"/>
      <c r="K422" s="118"/>
    </row>
    <row r="423" spans="2:11">
      <c r="B423" s="109"/>
      <c r="C423" s="118"/>
      <c r="D423" s="118"/>
      <c r="E423" s="118"/>
      <c r="F423" s="118"/>
      <c r="G423" s="118"/>
      <c r="H423" s="118"/>
      <c r="I423" s="110"/>
      <c r="J423" s="110"/>
      <c r="K423" s="118"/>
    </row>
    <row r="424" spans="2:11">
      <c r="B424" s="109"/>
      <c r="C424" s="118"/>
      <c r="D424" s="118"/>
      <c r="E424" s="118"/>
      <c r="F424" s="118"/>
      <c r="G424" s="118"/>
      <c r="H424" s="118"/>
      <c r="I424" s="110"/>
      <c r="J424" s="110"/>
      <c r="K424" s="118"/>
    </row>
    <row r="425" spans="2:11">
      <c r="B425" s="109"/>
      <c r="C425" s="118"/>
      <c r="D425" s="118"/>
      <c r="E425" s="118"/>
      <c r="F425" s="118"/>
      <c r="G425" s="118"/>
      <c r="H425" s="118"/>
      <c r="I425" s="110"/>
      <c r="J425" s="110"/>
      <c r="K425" s="118"/>
    </row>
    <row r="426" spans="2:11">
      <c r="B426" s="109"/>
      <c r="C426" s="118"/>
      <c r="D426" s="118"/>
      <c r="E426" s="118"/>
      <c r="F426" s="118"/>
      <c r="G426" s="118"/>
      <c r="H426" s="118"/>
      <c r="I426" s="110"/>
      <c r="J426" s="110"/>
      <c r="K426" s="118"/>
    </row>
    <row r="427" spans="2:11">
      <c r="B427" s="109"/>
      <c r="C427" s="118"/>
      <c r="D427" s="118"/>
      <c r="E427" s="118"/>
      <c r="F427" s="118"/>
      <c r="G427" s="118"/>
      <c r="H427" s="118"/>
      <c r="I427" s="110"/>
      <c r="J427" s="110"/>
      <c r="K427" s="118"/>
    </row>
    <row r="428" spans="2:11">
      <c r="B428" s="109"/>
      <c r="C428" s="118"/>
      <c r="D428" s="118"/>
      <c r="E428" s="118"/>
      <c r="F428" s="118"/>
      <c r="G428" s="118"/>
      <c r="H428" s="118"/>
      <c r="I428" s="110"/>
      <c r="J428" s="110"/>
      <c r="K428" s="118"/>
    </row>
    <row r="429" spans="2:11">
      <c r="B429" s="109"/>
      <c r="C429" s="118"/>
      <c r="D429" s="118"/>
      <c r="E429" s="118"/>
      <c r="F429" s="118"/>
      <c r="G429" s="118"/>
      <c r="H429" s="118"/>
      <c r="I429" s="110"/>
      <c r="J429" s="110"/>
      <c r="K429" s="118"/>
    </row>
    <row r="430" spans="2:11">
      <c r="B430" s="109"/>
      <c r="C430" s="118"/>
      <c r="D430" s="118"/>
      <c r="E430" s="118"/>
      <c r="F430" s="118"/>
      <c r="G430" s="118"/>
      <c r="H430" s="118"/>
      <c r="I430" s="110"/>
      <c r="J430" s="110"/>
      <c r="K430" s="118"/>
    </row>
    <row r="431" spans="2:11">
      <c r="B431" s="109"/>
      <c r="C431" s="118"/>
      <c r="D431" s="118"/>
      <c r="E431" s="118"/>
      <c r="F431" s="118"/>
      <c r="G431" s="118"/>
      <c r="H431" s="118"/>
      <c r="I431" s="110"/>
      <c r="J431" s="110"/>
      <c r="K431" s="118"/>
    </row>
    <row r="432" spans="2:11">
      <c r="B432" s="109"/>
      <c r="C432" s="118"/>
      <c r="D432" s="118"/>
      <c r="E432" s="118"/>
      <c r="F432" s="118"/>
      <c r="G432" s="118"/>
      <c r="H432" s="118"/>
      <c r="I432" s="110"/>
      <c r="J432" s="110"/>
      <c r="K432" s="118"/>
    </row>
    <row r="433" spans="2:11">
      <c r="B433" s="109"/>
      <c r="C433" s="118"/>
      <c r="D433" s="118"/>
      <c r="E433" s="118"/>
      <c r="F433" s="118"/>
      <c r="G433" s="118"/>
      <c r="H433" s="118"/>
      <c r="I433" s="110"/>
      <c r="J433" s="110"/>
      <c r="K433" s="118"/>
    </row>
    <row r="434" spans="2:11">
      <c r="B434" s="109"/>
      <c r="C434" s="118"/>
      <c r="D434" s="118"/>
      <c r="E434" s="118"/>
      <c r="F434" s="118"/>
      <c r="G434" s="118"/>
      <c r="H434" s="118"/>
      <c r="I434" s="110"/>
      <c r="J434" s="110"/>
      <c r="K434" s="118"/>
    </row>
    <row r="435" spans="2:11">
      <c r="B435" s="109"/>
      <c r="C435" s="118"/>
      <c r="D435" s="118"/>
      <c r="E435" s="118"/>
      <c r="F435" s="118"/>
      <c r="G435" s="118"/>
      <c r="H435" s="118"/>
      <c r="I435" s="110"/>
      <c r="J435" s="110"/>
      <c r="K435" s="118"/>
    </row>
    <row r="436" spans="2:11">
      <c r="B436" s="109"/>
      <c r="C436" s="118"/>
      <c r="D436" s="118"/>
      <c r="E436" s="118"/>
      <c r="F436" s="118"/>
      <c r="G436" s="118"/>
      <c r="H436" s="118"/>
      <c r="I436" s="110"/>
      <c r="J436" s="110"/>
      <c r="K436" s="118"/>
    </row>
    <row r="437" spans="2:11">
      <c r="B437" s="109"/>
      <c r="C437" s="118"/>
      <c r="D437" s="118"/>
      <c r="E437" s="118"/>
      <c r="F437" s="118"/>
      <c r="G437" s="118"/>
      <c r="H437" s="118"/>
      <c r="I437" s="110"/>
      <c r="J437" s="110"/>
      <c r="K437" s="118"/>
    </row>
    <row r="438" spans="2:11">
      <c r="B438" s="109"/>
      <c r="C438" s="118"/>
      <c r="D438" s="118"/>
      <c r="E438" s="118"/>
      <c r="F438" s="118"/>
      <c r="G438" s="118"/>
      <c r="H438" s="118"/>
      <c r="I438" s="110"/>
      <c r="J438" s="110"/>
      <c r="K438" s="118"/>
    </row>
    <row r="439" spans="2:11">
      <c r="B439" s="109"/>
      <c r="C439" s="118"/>
      <c r="D439" s="118"/>
      <c r="E439" s="118"/>
      <c r="F439" s="118"/>
      <c r="G439" s="118"/>
      <c r="H439" s="118"/>
      <c r="I439" s="110"/>
      <c r="J439" s="110"/>
      <c r="K439" s="118"/>
    </row>
    <row r="440" spans="2:11">
      <c r="B440" s="109"/>
      <c r="C440" s="118"/>
      <c r="D440" s="118"/>
      <c r="E440" s="118"/>
      <c r="F440" s="118"/>
      <c r="G440" s="118"/>
      <c r="H440" s="118"/>
      <c r="I440" s="110"/>
      <c r="J440" s="110"/>
      <c r="K440" s="118"/>
    </row>
    <row r="441" spans="2:11">
      <c r="B441" s="109"/>
      <c r="C441" s="118"/>
      <c r="D441" s="118"/>
      <c r="E441" s="118"/>
      <c r="F441" s="118"/>
      <c r="G441" s="118"/>
      <c r="H441" s="118"/>
      <c r="I441" s="110"/>
      <c r="J441" s="110"/>
      <c r="K441" s="118"/>
    </row>
    <row r="442" spans="2:11">
      <c r="B442" s="109"/>
      <c r="C442" s="118"/>
      <c r="D442" s="118"/>
      <c r="E442" s="118"/>
      <c r="F442" s="118"/>
      <c r="G442" s="118"/>
      <c r="H442" s="118"/>
      <c r="I442" s="110"/>
      <c r="J442" s="110"/>
      <c r="K442" s="118"/>
    </row>
    <row r="443" spans="2:11">
      <c r="B443" s="109"/>
      <c r="C443" s="118"/>
      <c r="D443" s="118"/>
      <c r="E443" s="118"/>
      <c r="F443" s="118"/>
      <c r="G443" s="118"/>
      <c r="H443" s="118"/>
      <c r="I443" s="110"/>
      <c r="J443" s="110"/>
      <c r="K443" s="118"/>
    </row>
    <row r="444" spans="2:11">
      <c r="B444" s="109"/>
      <c r="C444" s="118"/>
      <c r="D444" s="118"/>
      <c r="E444" s="118"/>
      <c r="F444" s="118"/>
      <c r="G444" s="118"/>
      <c r="H444" s="118"/>
      <c r="I444" s="110"/>
      <c r="J444" s="110"/>
      <c r="K444" s="118"/>
    </row>
    <row r="445" spans="2:11">
      <c r="B445" s="109"/>
      <c r="C445" s="118"/>
      <c r="D445" s="118"/>
      <c r="E445" s="118"/>
      <c r="F445" s="118"/>
      <c r="G445" s="118"/>
      <c r="H445" s="118"/>
      <c r="I445" s="110"/>
      <c r="J445" s="110"/>
      <c r="K445" s="118"/>
    </row>
    <row r="446" spans="2:11">
      <c r="B446" s="109"/>
      <c r="C446" s="118"/>
      <c r="D446" s="118"/>
      <c r="E446" s="118"/>
      <c r="F446" s="118"/>
      <c r="G446" s="118"/>
      <c r="H446" s="118"/>
      <c r="I446" s="110"/>
      <c r="J446" s="110"/>
      <c r="K446" s="118"/>
    </row>
    <row r="447" spans="2:11">
      <c r="B447" s="109"/>
      <c r="C447" s="118"/>
      <c r="D447" s="118"/>
      <c r="E447" s="118"/>
      <c r="F447" s="118"/>
      <c r="G447" s="118"/>
      <c r="H447" s="118"/>
      <c r="I447" s="110"/>
      <c r="J447" s="110"/>
      <c r="K447" s="118"/>
    </row>
    <row r="448" spans="2:11">
      <c r="B448" s="109"/>
      <c r="C448" s="118"/>
      <c r="D448" s="118"/>
      <c r="E448" s="118"/>
      <c r="F448" s="118"/>
      <c r="G448" s="118"/>
      <c r="H448" s="118"/>
      <c r="I448" s="110"/>
      <c r="J448" s="110"/>
      <c r="K448" s="118"/>
    </row>
    <row r="449" spans="2:11">
      <c r="B449" s="109"/>
      <c r="C449" s="118"/>
      <c r="D449" s="118"/>
      <c r="E449" s="118"/>
      <c r="F449" s="118"/>
      <c r="G449" s="118"/>
      <c r="H449" s="118"/>
      <c r="I449" s="110"/>
      <c r="J449" s="110"/>
      <c r="K449" s="118"/>
    </row>
    <row r="450" spans="2:11">
      <c r="B450" s="109"/>
      <c r="C450" s="118"/>
      <c r="D450" s="118"/>
      <c r="E450" s="118"/>
      <c r="F450" s="118"/>
      <c r="G450" s="118"/>
      <c r="H450" s="118"/>
      <c r="I450" s="110"/>
      <c r="J450" s="110"/>
      <c r="K450" s="118"/>
    </row>
    <row r="451" spans="2:11">
      <c r="B451" s="109"/>
      <c r="C451" s="118"/>
      <c r="D451" s="118"/>
      <c r="E451" s="118"/>
      <c r="F451" s="118"/>
      <c r="G451" s="118"/>
      <c r="H451" s="118"/>
      <c r="I451" s="110"/>
      <c r="J451" s="110"/>
      <c r="K451" s="118"/>
    </row>
    <row r="452" spans="2:11">
      <c r="B452" s="109"/>
      <c r="C452" s="118"/>
      <c r="D452" s="118"/>
      <c r="E452" s="118"/>
      <c r="F452" s="118"/>
      <c r="G452" s="118"/>
      <c r="H452" s="118"/>
      <c r="I452" s="110"/>
      <c r="J452" s="110"/>
      <c r="K452" s="118"/>
    </row>
    <row r="453" spans="2:11">
      <c r="B453" s="109"/>
      <c r="C453" s="118"/>
      <c r="D453" s="118"/>
      <c r="E453" s="118"/>
      <c r="F453" s="118"/>
      <c r="G453" s="118"/>
      <c r="H453" s="118"/>
      <c r="I453" s="110"/>
      <c r="J453" s="110"/>
      <c r="K453" s="118"/>
    </row>
    <row r="454" spans="2:11">
      <c r="B454" s="109"/>
      <c r="C454" s="118"/>
      <c r="D454" s="118"/>
      <c r="E454" s="118"/>
      <c r="F454" s="118"/>
      <c r="G454" s="118"/>
      <c r="H454" s="118"/>
      <c r="I454" s="110"/>
      <c r="J454" s="110"/>
      <c r="K454" s="118"/>
    </row>
    <row r="455" spans="2:11">
      <c r="B455" s="109"/>
      <c r="C455" s="118"/>
      <c r="D455" s="118"/>
      <c r="E455" s="118"/>
      <c r="F455" s="118"/>
      <c r="G455" s="118"/>
      <c r="H455" s="118"/>
      <c r="I455" s="110"/>
      <c r="J455" s="110"/>
      <c r="K455" s="118"/>
    </row>
    <row r="456" spans="2:11">
      <c r="B456" s="109"/>
      <c r="C456" s="118"/>
      <c r="D456" s="118"/>
      <c r="E456" s="118"/>
      <c r="F456" s="118"/>
      <c r="G456" s="118"/>
      <c r="H456" s="118"/>
      <c r="I456" s="110"/>
      <c r="J456" s="110"/>
      <c r="K456" s="118"/>
    </row>
    <row r="457" spans="2:11">
      <c r="B457" s="109"/>
      <c r="C457" s="118"/>
      <c r="D457" s="118"/>
      <c r="E457" s="118"/>
      <c r="F457" s="118"/>
      <c r="G457" s="118"/>
      <c r="H457" s="118"/>
      <c r="I457" s="110"/>
      <c r="J457" s="110"/>
      <c r="K457" s="118"/>
    </row>
    <row r="458" spans="2:11">
      <c r="B458" s="109"/>
      <c r="C458" s="118"/>
      <c r="D458" s="118"/>
      <c r="E458" s="118"/>
      <c r="F458" s="118"/>
      <c r="G458" s="118"/>
      <c r="H458" s="118"/>
      <c r="I458" s="110"/>
      <c r="J458" s="110"/>
      <c r="K458" s="118"/>
    </row>
    <row r="459" spans="2:11">
      <c r="B459" s="109"/>
      <c r="C459" s="118"/>
      <c r="D459" s="118"/>
      <c r="E459" s="118"/>
      <c r="F459" s="118"/>
      <c r="G459" s="118"/>
      <c r="H459" s="118"/>
      <c r="I459" s="110"/>
      <c r="J459" s="110"/>
      <c r="K459" s="118"/>
    </row>
    <row r="460" spans="2:11">
      <c r="B460" s="109"/>
      <c r="C460" s="118"/>
      <c r="D460" s="118"/>
      <c r="E460" s="118"/>
      <c r="F460" s="118"/>
      <c r="G460" s="118"/>
      <c r="H460" s="118"/>
      <c r="I460" s="110"/>
      <c r="J460" s="110"/>
      <c r="K460" s="118"/>
    </row>
    <row r="461" spans="2:11">
      <c r="B461" s="109"/>
      <c r="C461" s="118"/>
      <c r="D461" s="118"/>
      <c r="E461" s="118"/>
      <c r="F461" s="118"/>
      <c r="G461" s="118"/>
      <c r="H461" s="118"/>
      <c r="I461" s="110"/>
      <c r="J461" s="110"/>
      <c r="K461" s="118"/>
    </row>
    <row r="462" spans="2:11">
      <c r="B462" s="109"/>
      <c r="C462" s="118"/>
      <c r="D462" s="118"/>
      <c r="E462" s="118"/>
      <c r="F462" s="118"/>
      <c r="G462" s="118"/>
      <c r="H462" s="118"/>
      <c r="I462" s="110"/>
      <c r="J462" s="110"/>
      <c r="K462" s="118"/>
    </row>
    <row r="463" spans="2:11">
      <c r="B463" s="109"/>
      <c r="C463" s="118"/>
      <c r="D463" s="118"/>
      <c r="E463" s="118"/>
      <c r="F463" s="118"/>
      <c r="G463" s="118"/>
      <c r="H463" s="118"/>
      <c r="I463" s="110"/>
      <c r="J463" s="110"/>
      <c r="K463" s="118"/>
    </row>
    <row r="464" spans="2:11">
      <c r="B464" s="109"/>
      <c r="C464" s="118"/>
      <c r="D464" s="118"/>
      <c r="E464" s="118"/>
      <c r="F464" s="118"/>
      <c r="G464" s="118"/>
      <c r="H464" s="118"/>
      <c r="I464" s="110"/>
      <c r="J464" s="110"/>
      <c r="K464" s="118"/>
    </row>
    <row r="465" spans="2:11">
      <c r="B465" s="109"/>
      <c r="C465" s="118"/>
      <c r="D465" s="118"/>
      <c r="E465" s="118"/>
      <c r="F465" s="118"/>
      <c r="G465" s="118"/>
      <c r="H465" s="118"/>
      <c r="I465" s="110"/>
      <c r="J465" s="110"/>
      <c r="K465" s="118"/>
    </row>
    <row r="466" spans="2:11">
      <c r="B466" s="109"/>
      <c r="C466" s="118"/>
      <c r="D466" s="118"/>
      <c r="E466" s="118"/>
      <c r="F466" s="118"/>
      <c r="G466" s="118"/>
      <c r="H466" s="118"/>
      <c r="I466" s="110"/>
      <c r="J466" s="110"/>
      <c r="K466" s="118"/>
    </row>
    <row r="467" spans="2:11">
      <c r="B467" s="109"/>
      <c r="C467" s="118"/>
      <c r="D467" s="118"/>
      <c r="E467" s="118"/>
      <c r="F467" s="118"/>
      <c r="G467" s="118"/>
      <c r="H467" s="118"/>
      <c r="I467" s="110"/>
      <c r="J467" s="110"/>
      <c r="K467" s="118"/>
    </row>
    <row r="468" spans="2:11">
      <c r="B468" s="109"/>
      <c r="C468" s="118"/>
      <c r="D468" s="118"/>
      <c r="E468" s="118"/>
      <c r="F468" s="118"/>
      <c r="G468" s="118"/>
      <c r="H468" s="118"/>
      <c r="I468" s="110"/>
      <c r="J468" s="110"/>
      <c r="K468" s="118"/>
    </row>
    <row r="469" spans="2:11">
      <c r="B469" s="109"/>
      <c r="C469" s="118"/>
      <c r="D469" s="118"/>
      <c r="E469" s="118"/>
      <c r="F469" s="118"/>
      <c r="G469" s="118"/>
      <c r="H469" s="118"/>
      <c r="I469" s="110"/>
      <c r="J469" s="110"/>
      <c r="K469" s="118"/>
    </row>
    <row r="470" spans="2:11">
      <c r="B470" s="109"/>
      <c r="C470" s="118"/>
      <c r="D470" s="118"/>
      <c r="E470" s="118"/>
      <c r="F470" s="118"/>
      <c r="G470" s="118"/>
      <c r="H470" s="118"/>
      <c r="I470" s="110"/>
      <c r="J470" s="110"/>
      <c r="K470" s="118"/>
    </row>
    <row r="471" spans="2:11">
      <c r="B471" s="109"/>
      <c r="C471" s="118"/>
      <c r="D471" s="118"/>
      <c r="E471" s="118"/>
      <c r="F471" s="118"/>
      <c r="G471" s="118"/>
      <c r="H471" s="118"/>
      <c r="I471" s="110"/>
      <c r="J471" s="110"/>
      <c r="K471" s="118"/>
    </row>
    <row r="472" spans="2:11">
      <c r="B472" s="109"/>
      <c r="C472" s="118"/>
      <c r="D472" s="118"/>
      <c r="E472" s="118"/>
      <c r="F472" s="118"/>
      <c r="G472" s="118"/>
      <c r="H472" s="118"/>
      <c r="I472" s="110"/>
      <c r="J472" s="110"/>
      <c r="K472" s="118"/>
    </row>
    <row r="473" spans="2:11">
      <c r="B473" s="109"/>
      <c r="C473" s="118"/>
      <c r="D473" s="118"/>
      <c r="E473" s="118"/>
      <c r="F473" s="118"/>
      <c r="G473" s="118"/>
      <c r="H473" s="118"/>
      <c r="I473" s="110"/>
      <c r="J473" s="110"/>
      <c r="K473" s="118"/>
    </row>
    <row r="474" spans="2:11">
      <c r="B474" s="109"/>
      <c r="C474" s="118"/>
      <c r="D474" s="118"/>
      <c r="E474" s="118"/>
      <c r="F474" s="118"/>
      <c r="G474" s="118"/>
      <c r="H474" s="118"/>
      <c r="I474" s="110"/>
      <c r="J474" s="110"/>
      <c r="K474" s="118"/>
    </row>
    <row r="475" spans="2:11">
      <c r="B475" s="109"/>
      <c r="C475" s="118"/>
      <c r="D475" s="118"/>
      <c r="E475" s="118"/>
      <c r="F475" s="118"/>
      <c r="G475" s="118"/>
      <c r="H475" s="118"/>
      <c r="I475" s="110"/>
      <c r="J475" s="110"/>
      <c r="K475" s="118"/>
    </row>
    <row r="476" spans="2:11">
      <c r="B476" s="109"/>
      <c r="C476" s="118"/>
      <c r="D476" s="118"/>
      <c r="E476" s="118"/>
      <c r="F476" s="118"/>
      <c r="G476" s="118"/>
      <c r="H476" s="118"/>
      <c r="I476" s="110"/>
      <c r="J476" s="110"/>
      <c r="K476" s="118"/>
    </row>
    <row r="477" spans="2:11">
      <c r="B477" s="109"/>
      <c r="C477" s="118"/>
      <c r="D477" s="118"/>
      <c r="E477" s="118"/>
      <c r="F477" s="118"/>
      <c r="G477" s="118"/>
      <c r="H477" s="118"/>
      <c r="I477" s="110"/>
      <c r="J477" s="110"/>
      <c r="K477" s="118"/>
    </row>
    <row r="478" spans="2:11">
      <c r="B478" s="109"/>
      <c r="C478" s="118"/>
      <c r="D478" s="118"/>
      <c r="E478" s="118"/>
      <c r="F478" s="118"/>
      <c r="G478" s="118"/>
      <c r="H478" s="118"/>
      <c r="I478" s="110"/>
      <c r="J478" s="110"/>
      <c r="K478" s="118"/>
    </row>
    <row r="479" spans="2:11">
      <c r="B479" s="109"/>
      <c r="C479" s="118"/>
      <c r="D479" s="118"/>
      <c r="E479" s="118"/>
      <c r="F479" s="118"/>
      <c r="G479" s="118"/>
      <c r="H479" s="118"/>
      <c r="I479" s="110"/>
      <c r="J479" s="110"/>
      <c r="K479" s="118"/>
    </row>
    <row r="480" spans="2:11">
      <c r="B480" s="109"/>
      <c r="C480" s="118"/>
      <c r="D480" s="118"/>
      <c r="E480" s="118"/>
      <c r="F480" s="118"/>
      <c r="G480" s="118"/>
      <c r="H480" s="118"/>
      <c r="I480" s="110"/>
      <c r="J480" s="110"/>
      <c r="K480" s="118"/>
    </row>
    <row r="481" spans="2:11">
      <c r="B481" s="109"/>
      <c r="C481" s="118"/>
      <c r="D481" s="118"/>
      <c r="E481" s="118"/>
      <c r="F481" s="118"/>
      <c r="G481" s="118"/>
      <c r="H481" s="118"/>
      <c r="I481" s="110"/>
      <c r="J481" s="110"/>
      <c r="K481" s="118"/>
    </row>
    <row r="482" spans="2:11">
      <c r="B482" s="109"/>
      <c r="C482" s="118"/>
      <c r="D482" s="118"/>
      <c r="E482" s="118"/>
      <c r="F482" s="118"/>
      <c r="G482" s="118"/>
      <c r="H482" s="118"/>
      <c r="I482" s="110"/>
      <c r="J482" s="110"/>
      <c r="K482" s="118"/>
    </row>
    <row r="483" spans="2:11">
      <c r="B483" s="109"/>
      <c r="C483" s="118"/>
      <c r="D483" s="118"/>
      <c r="E483" s="118"/>
      <c r="F483" s="118"/>
      <c r="G483" s="118"/>
      <c r="H483" s="118"/>
      <c r="I483" s="110"/>
      <c r="J483" s="110"/>
      <c r="K483" s="118"/>
    </row>
    <row r="484" spans="2:11">
      <c r="B484" s="109"/>
      <c r="C484" s="118"/>
      <c r="D484" s="118"/>
      <c r="E484" s="118"/>
      <c r="F484" s="118"/>
      <c r="G484" s="118"/>
      <c r="H484" s="118"/>
      <c r="I484" s="110"/>
      <c r="J484" s="110"/>
      <c r="K484" s="118"/>
    </row>
    <row r="485" spans="2:11">
      <c r="B485" s="109"/>
      <c r="C485" s="118"/>
      <c r="D485" s="118"/>
      <c r="E485" s="118"/>
      <c r="F485" s="118"/>
      <c r="G485" s="118"/>
      <c r="H485" s="118"/>
      <c r="I485" s="110"/>
      <c r="J485" s="110"/>
      <c r="K485" s="118"/>
    </row>
    <row r="486" spans="2:11">
      <c r="B486" s="109"/>
      <c r="C486" s="118"/>
      <c r="D486" s="118"/>
      <c r="E486" s="118"/>
      <c r="F486" s="118"/>
      <c r="G486" s="118"/>
      <c r="H486" s="118"/>
      <c r="I486" s="110"/>
      <c r="J486" s="110"/>
      <c r="K486" s="118"/>
    </row>
    <row r="487" spans="2:11">
      <c r="B487" s="109"/>
      <c r="C487" s="118"/>
      <c r="D487" s="118"/>
      <c r="E487" s="118"/>
      <c r="F487" s="118"/>
      <c r="G487" s="118"/>
      <c r="H487" s="118"/>
      <c r="I487" s="110"/>
      <c r="J487" s="110"/>
      <c r="K487" s="118"/>
    </row>
    <row r="488" spans="2:11">
      <c r="B488" s="109"/>
      <c r="C488" s="118"/>
      <c r="D488" s="118"/>
      <c r="E488" s="118"/>
      <c r="F488" s="118"/>
      <c r="G488" s="118"/>
      <c r="H488" s="118"/>
      <c r="I488" s="110"/>
      <c r="J488" s="110"/>
      <c r="K488" s="118"/>
    </row>
    <row r="489" spans="2:11">
      <c r="B489" s="109"/>
      <c r="C489" s="118"/>
      <c r="D489" s="118"/>
      <c r="E489" s="118"/>
      <c r="F489" s="118"/>
      <c r="G489" s="118"/>
      <c r="H489" s="118"/>
      <c r="I489" s="110"/>
      <c r="J489" s="110"/>
      <c r="K489" s="118"/>
    </row>
    <row r="490" spans="2:11">
      <c r="B490" s="109"/>
      <c r="C490" s="118"/>
      <c r="D490" s="118"/>
      <c r="E490" s="118"/>
      <c r="F490" s="118"/>
      <c r="G490" s="118"/>
      <c r="H490" s="118"/>
      <c r="I490" s="110"/>
      <c r="J490" s="110"/>
      <c r="K490" s="118"/>
    </row>
    <row r="491" spans="2:11">
      <c r="B491" s="109"/>
      <c r="C491" s="118"/>
      <c r="D491" s="118"/>
      <c r="E491" s="118"/>
      <c r="F491" s="118"/>
      <c r="G491" s="118"/>
      <c r="H491" s="118"/>
      <c r="I491" s="110"/>
      <c r="J491" s="110"/>
      <c r="K491" s="118"/>
    </row>
    <row r="492" spans="2:11">
      <c r="B492" s="109"/>
      <c r="C492" s="118"/>
      <c r="D492" s="118"/>
      <c r="E492" s="118"/>
      <c r="F492" s="118"/>
      <c r="G492" s="118"/>
      <c r="H492" s="118"/>
      <c r="I492" s="110"/>
      <c r="J492" s="110"/>
      <c r="K492" s="118"/>
    </row>
    <row r="493" spans="2:11">
      <c r="B493" s="109"/>
      <c r="C493" s="118"/>
      <c r="D493" s="118"/>
      <c r="E493" s="118"/>
      <c r="F493" s="118"/>
      <c r="G493" s="118"/>
      <c r="H493" s="118"/>
      <c r="I493" s="110"/>
      <c r="J493" s="110"/>
      <c r="K493" s="118"/>
    </row>
    <row r="494" spans="2:11">
      <c r="B494" s="109"/>
      <c r="C494" s="118"/>
      <c r="D494" s="118"/>
      <c r="E494" s="118"/>
      <c r="F494" s="118"/>
      <c r="G494" s="118"/>
      <c r="H494" s="118"/>
      <c r="I494" s="110"/>
      <c r="J494" s="110"/>
      <c r="K494" s="118"/>
    </row>
    <row r="495" spans="2:11">
      <c r="B495" s="109"/>
      <c r="C495" s="118"/>
      <c r="D495" s="118"/>
      <c r="E495" s="118"/>
      <c r="F495" s="118"/>
      <c r="G495" s="118"/>
      <c r="H495" s="118"/>
      <c r="I495" s="110"/>
      <c r="J495" s="110"/>
      <c r="K495" s="118"/>
    </row>
    <row r="496" spans="2:11">
      <c r="B496" s="109"/>
      <c r="C496" s="118"/>
      <c r="D496" s="118"/>
      <c r="E496" s="118"/>
      <c r="F496" s="118"/>
      <c r="G496" s="118"/>
      <c r="H496" s="118"/>
      <c r="I496" s="110"/>
      <c r="J496" s="110"/>
      <c r="K496" s="118"/>
    </row>
    <row r="497" spans="2:11">
      <c r="B497" s="109"/>
      <c r="C497" s="118"/>
      <c r="D497" s="118"/>
      <c r="E497" s="118"/>
      <c r="F497" s="118"/>
      <c r="G497" s="118"/>
      <c r="H497" s="118"/>
      <c r="I497" s="110"/>
      <c r="J497" s="110"/>
      <c r="K497" s="118"/>
    </row>
    <row r="498" spans="2:11">
      <c r="B498" s="109"/>
      <c r="C498" s="118"/>
      <c r="D498" s="118"/>
      <c r="E498" s="118"/>
      <c r="F498" s="118"/>
      <c r="G498" s="118"/>
      <c r="H498" s="118"/>
      <c r="I498" s="110"/>
      <c r="J498" s="110"/>
      <c r="K498" s="118"/>
    </row>
    <row r="499" spans="2:11">
      <c r="B499" s="109"/>
      <c r="C499" s="118"/>
      <c r="D499" s="118"/>
      <c r="E499" s="118"/>
      <c r="F499" s="118"/>
      <c r="G499" s="118"/>
      <c r="H499" s="118"/>
      <c r="I499" s="110"/>
      <c r="J499" s="110"/>
      <c r="K499" s="118"/>
    </row>
    <row r="500" spans="2:11">
      <c r="B500" s="109"/>
      <c r="C500" s="118"/>
      <c r="D500" s="118"/>
      <c r="E500" s="118"/>
      <c r="F500" s="118"/>
      <c r="G500" s="118"/>
      <c r="H500" s="118"/>
      <c r="I500" s="110"/>
      <c r="J500" s="110"/>
      <c r="K500" s="118"/>
    </row>
    <row r="501" spans="2:11">
      <c r="B501" s="109"/>
      <c r="C501" s="118"/>
      <c r="D501" s="118"/>
      <c r="E501" s="118"/>
      <c r="F501" s="118"/>
      <c r="G501" s="118"/>
      <c r="H501" s="118"/>
      <c r="I501" s="110"/>
      <c r="J501" s="110"/>
      <c r="K501" s="118"/>
    </row>
    <row r="502" spans="2:11">
      <c r="B502" s="109"/>
      <c r="C502" s="118"/>
      <c r="D502" s="118"/>
      <c r="E502" s="118"/>
      <c r="F502" s="118"/>
      <c r="G502" s="118"/>
      <c r="H502" s="118"/>
      <c r="I502" s="110"/>
      <c r="J502" s="110"/>
      <c r="K502" s="118"/>
    </row>
    <row r="503" spans="2:11">
      <c r="B503" s="109"/>
      <c r="C503" s="118"/>
      <c r="D503" s="118"/>
      <c r="E503" s="118"/>
      <c r="F503" s="118"/>
      <c r="G503" s="118"/>
      <c r="H503" s="118"/>
      <c r="I503" s="110"/>
      <c r="J503" s="110"/>
      <c r="K503" s="118"/>
    </row>
    <row r="504" spans="2:11">
      <c r="B504" s="109"/>
      <c r="C504" s="118"/>
      <c r="D504" s="118"/>
      <c r="E504" s="118"/>
      <c r="F504" s="118"/>
      <c r="G504" s="118"/>
      <c r="H504" s="118"/>
      <c r="I504" s="110"/>
      <c r="J504" s="110"/>
      <c r="K504" s="118"/>
    </row>
    <row r="505" spans="2:11">
      <c r="B505" s="109"/>
      <c r="C505" s="118"/>
      <c r="D505" s="118"/>
      <c r="E505" s="118"/>
      <c r="F505" s="118"/>
      <c r="G505" s="118"/>
      <c r="H505" s="118"/>
      <c r="I505" s="110"/>
      <c r="J505" s="110"/>
      <c r="K505" s="118"/>
    </row>
    <row r="506" spans="2:11">
      <c r="B506" s="109"/>
      <c r="C506" s="118"/>
      <c r="D506" s="118"/>
      <c r="E506" s="118"/>
      <c r="F506" s="118"/>
      <c r="G506" s="118"/>
      <c r="H506" s="118"/>
      <c r="I506" s="110"/>
      <c r="J506" s="110"/>
      <c r="K506" s="118"/>
    </row>
    <row r="507" spans="2:11">
      <c r="B507" s="109"/>
      <c r="C507" s="118"/>
      <c r="D507" s="118"/>
      <c r="E507" s="118"/>
      <c r="F507" s="118"/>
      <c r="G507" s="118"/>
      <c r="H507" s="118"/>
      <c r="I507" s="110"/>
      <c r="J507" s="110"/>
      <c r="K507" s="118"/>
    </row>
    <row r="508" spans="2:11">
      <c r="B508" s="109"/>
      <c r="C508" s="118"/>
      <c r="D508" s="118"/>
      <c r="E508" s="118"/>
      <c r="F508" s="118"/>
      <c r="G508" s="118"/>
      <c r="H508" s="118"/>
      <c r="I508" s="110"/>
      <c r="J508" s="110"/>
      <c r="K508" s="118"/>
    </row>
    <row r="509" spans="2:11">
      <c r="B509" s="109"/>
      <c r="C509" s="118"/>
      <c r="D509" s="118"/>
      <c r="E509" s="118"/>
      <c r="F509" s="118"/>
      <c r="G509" s="118"/>
      <c r="H509" s="118"/>
      <c r="I509" s="110"/>
      <c r="J509" s="110"/>
      <c r="K509" s="118"/>
    </row>
    <row r="510" spans="2:11">
      <c r="B510" s="109"/>
      <c r="C510" s="118"/>
      <c r="D510" s="118"/>
      <c r="E510" s="118"/>
      <c r="F510" s="118"/>
      <c r="G510" s="118"/>
      <c r="H510" s="118"/>
      <c r="I510" s="110"/>
      <c r="J510" s="110"/>
      <c r="K510" s="118"/>
    </row>
    <row r="511" spans="2:11">
      <c r="B511" s="109"/>
      <c r="C511" s="118"/>
      <c r="D511" s="118"/>
      <c r="E511" s="118"/>
      <c r="F511" s="118"/>
      <c r="G511" s="118"/>
      <c r="H511" s="118"/>
      <c r="I511" s="110"/>
      <c r="J511" s="110"/>
      <c r="K511" s="118"/>
    </row>
    <row r="512" spans="2:11">
      <c r="B512" s="109"/>
      <c r="C512" s="118"/>
      <c r="D512" s="118"/>
      <c r="E512" s="118"/>
      <c r="F512" s="118"/>
      <c r="G512" s="118"/>
      <c r="H512" s="118"/>
      <c r="I512" s="110"/>
      <c r="J512" s="110"/>
      <c r="K512" s="118"/>
    </row>
    <row r="513" spans="2:11">
      <c r="B513" s="109"/>
      <c r="C513" s="118"/>
      <c r="D513" s="118"/>
      <c r="E513" s="118"/>
      <c r="F513" s="118"/>
      <c r="G513" s="118"/>
      <c r="H513" s="118"/>
      <c r="I513" s="110"/>
      <c r="J513" s="110"/>
      <c r="K513" s="118"/>
    </row>
    <row r="514" spans="2:11">
      <c r="B514" s="109"/>
      <c r="C514" s="118"/>
      <c r="D514" s="118"/>
      <c r="E514" s="118"/>
      <c r="F514" s="118"/>
      <c r="G514" s="118"/>
      <c r="H514" s="118"/>
      <c r="I514" s="110"/>
      <c r="J514" s="110"/>
      <c r="K514" s="118"/>
    </row>
    <row r="515" spans="2:11">
      <c r="B515" s="109"/>
      <c r="C515" s="118"/>
      <c r="D515" s="118"/>
      <c r="E515" s="118"/>
      <c r="F515" s="118"/>
      <c r="G515" s="118"/>
      <c r="H515" s="118"/>
      <c r="I515" s="110"/>
      <c r="J515" s="110"/>
      <c r="K515" s="118"/>
    </row>
    <row r="516" spans="2:11">
      <c r="B516" s="109"/>
      <c r="C516" s="118"/>
      <c r="D516" s="118"/>
      <c r="E516" s="118"/>
      <c r="F516" s="118"/>
      <c r="G516" s="118"/>
      <c r="H516" s="118"/>
      <c r="I516" s="110"/>
      <c r="J516" s="110"/>
      <c r="K516" s="118"/>
    </row>
    <row r="517" spans="2:11">
      <c r="B517" s="109"/>
      <c r="C517" s="118"/>
      <c r="D517" s="118"/>
      <c r="E517" s="118"/>
      <c r="F517" s="118"/>
      <c r="G517" s="118"/>
      <c r="H517" s="118"/>
      <c r="I517" s="110"/>
      <c r="J517" s="110"/>
      <c r="K517" s="118"/>
    </row>
    <row r="518" spans="2:11">
      <c r="B518" s="109"/>
      <c r="C518" s="118"/>
      <c r="D518" s="118"/>
      <c r="E518" s="118"/>
      <c r="F518" s="118"/>
      <c r="G518" s="118"/>
      <c r="H518" s="118"/>
      <c r="I518" s="110"/>
      <c r="J518" s="110"/>
      <c r="K518" s="118"/>
    </row>
    <row r="519" spans="2:11">
      <c r="B519" s="109"/>
      <c r="C519" s="118"/>
      <c r="D519" s="118"/>
      <c r="E519" s="118"/>
      <c r="F519" s="118"/>
      <c r="G519" s="118"/>
      <c r="H519" s="118"/>
      <c r="I519" s="110"/>
      <c r="J519" s="110"/>
      <c r="K519" s="118"/>
    </row>
    <row r="520" spans="2:11">
      <c r="B520" s="109"/>
      <c r="C520" s="118"/>
      <c r="D520" s="118"/>
      <c r="E520" s="118"/>
      <c r="F520" s="118"/>
      <c r="G520" s="118"/>
      <c r="H520" s="118"/>
      <c r="I520" s="110"/>
      <c r="J520" s="110"/>
      <c r="K520" s="118"/>
    </row>
    <row r="521" spans="2:11">
      <c r="B521" s="109"/>
      <c r="C521" s="118"/>
      <c r="D521" s="118"/>
      <c r="E521" s="118"/>
      <c r="F521" s="118"/>
      <c r="G521" s="118"/>
      <c r="H521" s="118"/>
      <c r="I521" s="110"/>
      <c r="J521" s="110"/>
      <c r="K521" s="118"/>
    </row>
    <row r="522" spans="2:11">
      <c r="B522" s="109"/>
      <c r="C522" s="118"/>
      <c r="D522" s="118"/>
      <c r="E522" s="118"/>
      <c r="F522" s="118"/>
      <c r="G522" s="118"/>
      <c r="H522" s="118"/>
      <c r="I522" s="110"/>
      <c r="J522" s="110"/>
      <c r="K522" s="118"/>
    </row>
    <row r="523" spans="2:11">
      <c r="B523" s="109"/>
      <c r="C523" s="118"/>
      <c r="D523" s="118"/>
      <c r="E523" s="118"/>
      <c r="F523" s="118"/>
      <c r="G523" s="118"/>
      <c r="H523" s="118"/>
      <c r="I523" s="110"/>
      <c r="J523" s="110"/>
      <c r="K523" s="118"/>
    </row>
    <row r="524" spans="2:11">
      <c r="B524" s="109"/>
      <c r="C524" s="118"/>
      <c r="D524" s="118"/>
      <c r="E524" s="118"/>
      <c r="F524" s="118"/>
      <c r="G524" s="118"/>
      <c r="H524" s="118"/>
      <c r="I524" s="110"/>
      <c r="J524" s="110"/>
      <c r="K524" s="118"/>
    </row>
    <row r="525" spans="2:11">
      <c r="B525" s="109"/>
      <c r="C525" s="118"/>
      <c r="D525" s="118"/>
      <c r="E525" s="118"/>
      <c r="F525" s="118"/>
      <c r="G525" s="118"/>
      <c r="H525" s="118"/>
      <c r="I525" s="110"/>
      <c r="J525" s="110"/>
      <c r="K525" s="118"/>
    </row>
    <row r="526" spans="2:11">
      <c r="B526" s="109"/>
      <c r="C526" s="118"/>
      <c r="D526" s="118"/>
      <c r="E526" s="118"/>
      <c r="F526" s="118"/>
      <c r="G526" s="118"/>
      <c r="H526" s="118"/>
      <c r="I526" s="110"/>
      <c r="J526" s="110"/>
      <c r="K526" s="118"/>
    </row>
    <row r="527" spans="2:11">
      <c r="B527" s="109"/>
      <c r="C527" s="118"/>
      <c r="D527" s="118"/>
      <c r="E527" s="118"/>
      <c r="F527" s="118"/>
      <c r="G527" s="118"/>
      <c r="H527" s="118"/>
      <c r="I527" s="110"/>
      <c r="J527" s="110"/>
      <c r="K527" s="118"/>
    </row>
    <row r="528" spans="2:11">
      <c r="B528" s="109"/>
      <c r="C528" s="118"/>
      <c r="D528" s="118"/>
      <c r="E528" s="118"/>
      <c r="F528" s="118"/>
      <c r="G528" s="118"/>
      <c r="H528" s="118"/>
      <c r="I528" s="110"/>
      <c r="J528" s="110"/>
      <c r="K528" s="118"/>
    </row>
    <row r="529" spans="2:11">
      <c r="B529" s="109"/>
      <c r="C529" s="118"/>
      <c r="D529" s="118"/>
      <c r="E529" s="118"/>
      <c r="F529" s="118"/>
      <c r="G529" s="118"/>
      <c r="H529" s="118"/>
      <c r="I529" s="110"/>
      <c r="J529" s="110"/>
      <c r="K529" s="118"/>
    </row>
    <row r="530" spans="2:11">
      <c r="B530" s="109"/>
      <c r="C530" s="118"/>
      <c r="D530" s="118"/>
      <c r="E530" s="118"/>
      <c r="F530" s="118"/>
      <c r="G530" s="118"/>
      <c r="H530" s="118"/>
      <c r="I530" s="110"/>
      <c r="J530" s="110"/>
      <c r="K530" s="118"/>
    </row>
    <row r="531" spans="2:11">
      <c r="B531" s="109"/>
      <c r="C531" s="118"/>
      <c r="D531" s="118"/>
      <c r="E531" s="118"/>
      <c r="F531" s="118"/>
      <c r="G531" s="118"/>
      <c r="H531" s="118"/>
      <c r="I531" s="110"/>
      <c r="J531" s="110"/>
      <c r="K531" s="118"/>
    </row>
    <row r="532" spans="2:11">
      <c r="B532" s="109"/>
      <c r="C532" s="118"/>
      <c r="D532" s="118"/>
      <c r="E532" s="118"/>
      <c r="F532" s="118"/>
      <c r="G532" s="118"/>
      <c r="H532" s="118"/>
      <c r="I532" s="110"/>
      <c r="J532" s="110"/>
      <c r="K532" s="118"/>
    </row>
    <row r="533" spans="2:11">
      <c r="B533" s="109"/>
      <c r="C533" s="118"/>
      <c r="D533" s="118"/>
      <c r="E533" s="118"/>
      <c r="F533" s="118"/>
      <c r="G533" s="118"/>
      <c r="H533" s="118"/>
      <c r="I533" s="110"/>
      <c r="J533" s="110"/>
      <c r="K533" s="118"/>
    </row>
    <row r="534" spans="2:11">
      <c r="B534" s="109"/>
      <c r="C534" s="118"/>
      <c r="D534" s="118"/>
      <c r="E534" s="118"/>
      <c r="F534" s="118"/>
      <c r="G534" s="118"/>
      <c r="H534" s="118"/>
      <c r="I534" s="110"/>
      <c r="J534" s="110"/>
      <c r="K534" s="118"/>
    </row>
    <row r="535" spans="2:11">
      <c r="B535" s="109"/>
      <c r="C535" s="118"/>
      <c r="D535" s="118"/>
      <c r="E535" s="118"/>
      <c r="F535" s="118"/>
      <c r="G535" s="118"/>
      <c r="H535" s="118"/>
      <c r="I535" s="110"/>
      <c r="J535" s="110"/>
      <c r="K535" s="118"/>
    </row>
    <row r="536" spans="2:11">
      <c r="B536" s="109"/>
      <c r="C536" s="118"/>
      <c r="D536" s="118"/>
      <c r="E536" s="118"/>
      <c r="F536" s="118"/>
      <c r="G536" s="118"/>
      <c r="H536" s="118"/>
      <c r="I536" s="110"/>
      <c r="J536" s="110"/>
      <c r="K536" s="118"/>
    </row>
    <row r="537" spans="2:11">
      <c r="B537" s="109"/>
      <c r="C537" s="118"/>
      <c r="D537" s="118"/>
      <c r="E537" s="118"/>
      <c r="F537" s="118"/>
      <c r="G537" s="118"/>
      <c r="H537" s="118"/>
      <c r="I537" s="110"/>
      <c r="J537" s="110"/>
      <c r="K537" s="118"/>
    </row>
    <row r="538" spans="2:11">
      <c r="B538" s="109"/>
      <c r="C538" s="118"/>
      <c r="D538" s="118"/>
      <c r="E538" s="118"/>
      <c r="F538" s="118"/>
      <c r="G538" s="118"/>
      <c r="H538" s="118"/>
      <c r="I538" s="110"/>
      <c r="J538" s="110"/>
      <c r="K538" s="118"/>
    </row>
    <row r="539" spans="2:11">
      <c r="B539" s="109"/>
      <c r="C539" s="118"/>
      <c r="D539" s="118"/>
      <c r="E539" s="118"/>
      <c r="F539" s="118"/>
      <c r="G539" s="118"/>
      <c r="H539" s="118"/>
      <c r="I539" s="110"/>
      <c r="J539" s="110"/>
      <c r="K539" s="118"/>
    </row>
    <row r="540" spans="2:11">
      <c r="B540" s="109"/>
      <c r="C540" s="118"/>
      <c r="D540" s="118"/>
      <c r="E540" s="118"/>
      <c r="F540" s="118"/>
      <c r="G540" s="118"/>
      <c r="H540" s="118"/>
      <c r="I540" s="110"/>
      <c r="J540" s="110"/>
      <c r="K540" s="118"/>
    </row>
    <row r="541" spans="2:11">
      <c r="B541" s="109"/>
      <c r="C541" s="118"/>
      <c r="D541" s="118"/>
      <c r="E541" s="118"/>
      <c r="F541" s="118"/>
      <c r="G541" s="118"/>
      <c r="H541" s="118"/>
      <c r="I541" s="110"/>
      <c r="J541" s="110"/>
      <c r="K541" s="118"/>
    </row>
    <row r="542" spans="2:11">
      <c r="B542" s="109"/>
      <c r="C542" s="118"/>
      <c r="D542" s="118"/>
      <c r="E542" s="118"/>
      <c r="F542" s="118"/>
      <c r="G542" s="118"/>
      <c r="H542" s="118"/>
      <c r="I542" s="110"/>
      <c r="J542" s="110"/>
      <c r="K542" s="118"/>
    </row>
    <row r="543" spans="2:11">
      <c r="B543" s="109"/>
      <c r="C543" s="118"/>
      <c r="D543" s="118"/>
      <c r="E543" s="118"/>
      <c r="F543" s="118"/>
      <c r="G543" s="118"/>
      <c r="H543" s="118"/>
      <c r="I543" s="110"/>
      <c r="J543" s="110"/>
      <c r="K543" s="118"/>
    </row>
    <row r="544" spans="2:11">
      <c r="B544" s="109"/>
      <c r="C544" s="118"/>
      <c r="D544" s="118"/>
      <c r="E544" s="118"/>
      <c r="F544" s="118"/>
      <c r="G544" s="118"/>
      <c r="H544" s="118"/>
      <c r="I544" s="110"/>
      <c r="J544" s="110"/>
      <c r="K544" s="118"/>
    </row>
    <row r="545" spans="2:11">
      <c r="B545" s="109"/>
      <c r="C545" s="118"/>
      <c r="D545" s="118"/>
      <c r="E545" s="118"/>
      <c r="F545" s="118"/>
      <c r="G545" s="118"/>
      <c r="H545" s="118"/>
      <c r="I545" s="110"/>
      <c r="J545" s="110"/>
      <c r="K545" s="118"/>
    </row>
    <row r="546" spans="2:11">
      <c r="B546" s="109"/>
      <c r="C546" s="118"/>
      <c r="D546" s="118"/>
      <c r="E546" s="118"/>
      <c r="F546" s="118"/>
      <c r="G546" s="118"/>
      <c r="H546" s="118"/>
      <c r="I546" s="110"/>
      <c r="J546" s="110"/>
      <c r="K546" s="118"/>
    </row>
    <row r="547" spans="2:11">
      <c r="B547" s="109"/>
      <c r="C547" s="118"/>
      <c r="D547" s="118"/>
      <c r="E547" s="118"/>
      <c r="F547" s="118"/>
      <c r="G547" s="118"/>
      <c r="H547" s="118"/>
      <c r="I547" s="110"/>
      <c r="J547" s="110"/>
      <c r="K547" s="118"/>
    </row>
    <row r="548" spans="2:11">
      <c r="B548" s="109"/>
      <c r="C548" s="118"/>
      <c r="D548" s="118"/>
      <c r="E548" s="118"/>
      <c r="F548" s="118"/>
      <c r="G548" s="118"/>
      <c r="H548" s="118"/>
      <c r="I548" s="110"/>
      <c r="J548" s="110"/>
      <c r="K548" s="118"/>
    </row>
    <row r="549" spans="2:11">
      <c r="B549" s="109"/>
      <c r="C549" s="118"/>
      <c r="D549" s="118"/>
      <c r="E549" s="118"/>
      <c r="F549" s="118"/>
      <c r="G549" s="118"/>
      <c r="H549" s="118"/>
      <c r="I549" s="110"/>
      <c r="J549" s="110"/>
      <c r="K549" s="118"/>
    </row>
    <row r="550" spans="2:11">
      <c r="B550" s="109"/>
      <c r="C550" s="118"/>
      <c r="D550" s="118"/>
      <c r="E550" s="118"/>
      <c r="F550" s="118"/>
      <c r="G550" s="118"/>
      <c r="H550" s="118"/>
      <c r="I550" s="110"/>
      <c r="J550" s="110"/>
      <c r="K550" s="118"/>
    </row>
    <row r="551" spans="2:11">
      <c r="B551" s="109"/>
      <c r="C551" s="118"/>
      <c r="D551" s="118"/>
      <c r="E551" s="118"/>
      <c r="F551" s="118"/>
      <c r="G551" s="118"/>
      <c r="H551" s="118"/>
      <c r="I551" s="110"/>
      <c r="J551" s="110"/>
      <c r="K551" s="118"/>
    </row>
    <row r="552" spans="2:11">
      <c r="B552" s="109"/>
      <c r="C552" s="118"/>
      <c r="D552" s="118"/>
      <c r="E552" s="118"/>
      <c r="F552" s="118"/>
      <c r="G552" s="118"/>
      <c r="H552" s="118"/>
      <c r="I552" s="110"/>
      <c r="J552" s="110"/>
      <c r="K552" s="118"/>
    </row>
    <row r="553" spans="2:11">
      <c r="B553" s="109"/>
      <c r="C553" s="118"/>
      <c r="D553" s="118"/>
      <c r="E553" s="118"/>
      <c r="F553" s="118"/>
      <c r="G553" s="118"/>
      <c r="H553" s="118"/>
      <c r="I553" s="110"/>
      <c r="J553" s="110"/>
      <c r="K553" s="118"/>
    </row>
    <row r="554" spans="2:11">
      <c r="B554" s="109"/>
      <c r="C554" s="118"/>
      <c r="D554" s="118"/>
      <c r="E554" s="118"/>
      <c r="F554" s="118"/>
      <c r="G554" s="118"/>
      <c r="H554" s="118"/>
      <c r="I554" s="110"/>
      <c r="J554" s="110"/>
      <c r="K554" s="118"/>
    </row>
    <row r="555" spans="2:11">
      <c r="B555" s="109"/>
      <c r="C555" s="118"/>
      <c r="D555" s="118"/>
      <c r="E555" s="118"/>
      <c r="F555" s="118"/>
      <c r="G555" s="118"/>
      <c r="H555" s="118"/>
      <c r="I555" s="110"/>
      <c r="J555" s="110"/>
      <c r="K555" s="118"/>
    </row>
    <row r="556" spans="2:11">
      <c r="B556" s="109"/>
      <c r="C556" s="118"/>
      <c r="D556" s="118"/>
      <c r="E556" s="118"/>
      <c r="F556" s="118"/>
      <c r="G556" s="118"/>
      <c r="H556" s="118"/>
      <c r="I556" s="110"/>
      <c r="J556" s="110"/>
      <c r="K556" s="118"/>
    </row>
    <row r="557" spans="2:11">
      <c r="B557" s="109"/>
      <c r="C557" s="118"/>
      <c r="D557" s="118"/>
      <c r="E557" s="118"/>
      <c r="F557" s="118"/>
      <c r="G557" s="118"/>
      <c r="H557" s="118"/>
      <c r="I557" s="110"/>
      <c r="J557" s="110"/>
      <c r="K557" s="118"/>
    </row>
    <row r="558" spans="2:11">
      <c r="B558" s="109"/>
      <c r="C558" s="118"/>
      <c r="D558" s="118"/>
      <c r="E558" s="118"/>
      <c r="F558" s="118"/>
      <c r="G558" s="118"/>
      <c r="H558" s="118"/>
      <c r="I558" s="110"/>
      <c r="J558" s="110"/>
      <c r="K558" s="118"/>
    </row>
    <row r="559" spans="2:11">
      <c r="B559" s="109"/>
      <c r="C559" s="118"/>
      <c r="D559" s="118"/>
      <c r="E559" s="118"/>
      <c r="F559" s="118"/>
      <c r="G559" s="118"/>
      <c r="H559" s="118"/>
      <c r="I559" s="110"/>
      <c r="J559" s="110"/>
      <c r="K559" s="118"/>
    </row>
    <row r="560" spans="2:11">
      <c r="B560" s="109"/>
      <c r="C560" s="118"/>
      <c r="D560" s="118"/>
      <c r="E560" s="118"/>
      <c r="F560" s="118"/>
      <c r="G560" s="118"/>
      <c r="H560" s="118"/>
      <c r="I560" s="110"/>
      <c r="J560" s="110"/>
      <c r="K560" s="118"/>
    </row>
    <row r="561" spans="2:11">
      <c r="B561" s="109"/>
      <c r="C561" s="118"/>
      <c r="D561" s="118"/>
      <c r="E561" s="118"/>
      <c r="F561" s="118"/>
      <c r="G561" s="118"/>
      <c r="H561" s="118"/>
      <c r="I561" s="110"/>
      <c r="J561" s="110"/>
      <c r="K561" s="118"/>
    </row>
    <row r="562" spans="2:11">
      <c r="B562" s="109"/>
      <c r="C562" s="118"/>
      <c r="D562" s="118"/>
      <c r="E562" s="118"/>
      <c r="F562" s="118"/>
      <c r="G562" s="118"/>
      <c r="H562" s="118"/>
      <c r="I562" s="110"/>
      <c r="J562" s="110"/>
      <c r="K562" s="118"/>
    </row>
    <row r="563" spans="2:11">
      <c r="B563" s="109"/>
      <c r="C563" s="118"/>
      <c r="D563" s="118"/>
      <c r="E563" s="118"/>
      <c r="F563" s="118"/>
      <c r="G563" s="118"/>
      <c r="H563" s="118"/>
      <c r="I563" s="110"/>
      <c r="J563" s="110"/>
      <c r="K563" s="118"/>
    </row>
    <row r="564" spans="2:11">
      <c r="B564" s="109"/>
      <c r="C564" s="118"/>
      <c r="D564" s="118"/>
      <c r="E564" s="118"/>
      <c r="F564" s="118"/>
      <c r="G564" s="118"/>
      <c r="H564" s="118"/>
      <c r="I564" s="110"/>
      <c r="J564" s="110"/>
      <c r="K564" s="11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147</v>
      </c>
      <c r="C1" s="67" t="s" vm="1">
        <v>233</v>
      </c>
    </row>
    <row r="2" spans="2:17">
      <c r="B2" s="46" t="s">
        <v>146</v>
      </c>
      <c r="C2" s="67" t="s">
        <v>234</v>
      </c>
    </row>
    <row r="3" spans="2:17">
      <c r="B3" s="46" t="s">
        <v>148</v>
      </c>
      <c r="C3" s="67" t="s">
        <v>235</v>
      </c>
      <c r="E3" s="2"/>
    </row>
    <row r="4" spans="2:17">
      <c r="B4" s="46" t="s">
        <v>149</v>
      </c>
      <c r="C4" s="67">
        <v>8803</v>
      </c>
    </row>
    <row r="6" spans="2:17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</row>
    <row r="7" spans="2:17" ht="26.25" customHeight="1">
      <c r="B7" s="158" t="s">
        <v>98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</row>
    <row r="8" spans="2:17" s="3" customFormat="1" ht="47.25">
      <c r="B8" s="21" t="s">
        <v>117</v>
      </c>
      <c r="C8" s="29" t="s">
        <v>46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31" t="s">
        <v>212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17" s="4" customFormat="1" ht="18" customHeight="1">
      <c r="B11" s="119" t="s">
        <v>3328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20">
        <v>0</v>
      </c>
      <c r="O11" s="91"/>
      <c r="P11" s="121">
        <v>0</v>
      </c>
      <c r="Q11" s="121">
        <v>0</v>
      </c>
    </row>
    <row r="12" spans="2:17" ht="21.75" customHeight="1">
      <c r="B12" s="114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17">
      <c r="B13" s="114" t="s">
        <v>113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17">
      <c r="B14" s="114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17">
      <c r="B15" s="114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17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09"/>
      <c r="C111" s="109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>
      <c r="B112" s="109"/>
      <c r="C112" s="109"/>
      <c r="D112" s="109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>
      <c r="B113" s="109"/>
      <c r="C113" s="109"/>
      <c r="D113" s="109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>
      <c r="B114" s="109"/>
      <c r="C114" s="109"/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>
      <c r="B115" s="109"/>
      <c r="C115" s="109"/>
      <c r="D115" s="109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>
      <c r="B116" s="109"/>
      <c r="C116" s="109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>
      <c r="B117" s="109"/>
      <c r="C117" s="109"/>
      <c r="D117" s="109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>
      <c r="B118" s="109"/>
      <c r="C118" s="109"/>
      <c r="D118" s="109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>
      <c r="B119" s="109"/>
      <c r="C119" s="109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>
      <c r="B120" s="109"/>
      <c r="C120" s="109"/>
      <c r="D120" s="10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>
      <c r="B121" s="109"/>
      <c r="C121" s="109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>
      <c r="B122" s="109"/>
      <c r="C122" s="109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>
      <c r="B123" s="109"/>
      <c r="C123" s="109"/>
      <c r="D123" s="109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>
      <c r="B124" s="109"/>
      <c r="C124" s="109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>
      <c r="B125" s="109"/>
      <c r="C125" s="109"/>
      <c r="D125" s="109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>
      <c r="B126" s="109"/>
      <c r="C126" s="109"/>
      <c r="D126" s="10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>
      <c r="B127" s="109"/>
      <c r="C127" s="109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>
      <c r="B128" s="109"/>
      <c r="C128" s="109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>
      <c r="B129" s="109"/>
      <c r="C129" s="109"/>
      <c r="D129" s="109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>
      <c r="B130" s="109"/>
      <c r="C130" s="109"/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>
      <c r="B131" s="109"/>
      <c r="C131" s="109"/>
      <c r="D131" s="10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>
      <c r="B132" s="109"/>
      <c r="C132" s="109"/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>
      <c r="B133" s="109"/>
      <c r="C133" s="109"/>
      <c r="D133" s="10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>
      <c r="B134" s="109"/>
      <c r="C134" s="109"/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>
      <c r="B135" s="109"/>
      <c r="C135" s="109"/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>
      <c r="B136" s="109"/>
      <c r="C136" s="109"/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>
      <c r="B137" s="109"/>
      <c r="C137" s="109"/>
      <c r="D137" s="109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>
      <c r="B138" s="109"/>
      <c r="C138" s="109"/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>
      <c r="B139" s="109"/>
      <c r="C139" s="109"/>
      <c r="D139" s="109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>
      <c r="B140" s="109"/>
      <c r="C140" s="109"/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>
      <c r="B141" s="109"/>
      <c r="C141" s="109"/>
      <c r="D141" s="109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>
      <c r="B142" s="109"/>
      <c r="C142" s="109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>
      <c r="B143" s="109"/>
      <c r="C143" s="109"/>
      <c r="D143" s="10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>
      <c r="B144" s="109"/>
      <c r="C144" s="109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>
      <c r="B145" s="109"/>
      <c r="C145" s="109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>
      <c r="B146" s="109"/>
      <c r="C146" s="109"/>
      <c r="D146" s="10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>
      <c r="B147" s="109"/>
      <c r="C147" s="109"/>
      <c r="D147" s="10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>
      <c r="B148" s="109"/>
      <c r="C148" s="109"/>
      <c r="D148" s="10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>
      <c r="B149" s="109"/>
      <c r="C149" s="109"/>
      <c r="D149" s="109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>
      <c r="B150" s="109"/>
      <c r="C150" s="109"/>
      <c r="D150" s="109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>
      <c r="B151" s="109"/>
      <c r="C151" s="109"/>
      <c r="D151" s="10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>
      <c r="B152" s="109"/>
      <c r="C152" s="109"/>
      <c r="D152" s="10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>
      <c r="B153" s="109"/>
      <c r="C153" s="109"/>
      <c r="D153" s="10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>
      <c r="B154" s="109"/>
      <c r="C154" s="109"/>
      <c r="D154" s="10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>
      <c r="B155" s="109"/>
      <c r="C155" s="109"/>
      <c r="D155" s="109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>
      <c r="B156" s="109"/>
      <c r="C156" s="109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>
      <c r="B157" s="109"/>
      <c r="C157" s="109"/>
      <c r="D157" s="10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>
      <c r="B158" s="109"/>
      <c r="C158" s="109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>
      <c r="B159" s="109"/>
      <c r="C159" s="109"/>
      <c r="D159" s="10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>
      <c r="B160" s="109"/>
      <c r="C160" s="109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>
      <c r="B161" s="109"/>
      <c r="C161" s="109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>
      <c r="B162" s="109"/>
      <c r="C162" s="109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>
      <c r="B163" s="109"/>
      <c r="C163" s="109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>
      <c r="B164" s="109"/>
      <c r="C164" s="109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>
      <c r="B165" s="109"/>
      <c r="C165" s="109"/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>
      <c r="B166" s="109"/>
      <c r="C166" s="109"/>
      <c r="D166" s="10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>
      <c r="B167" s="109"/>
      <c r="C167" s="109"/>
      <c r="D167" s="10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>
      <c r="B168" s="109"/>
      <c r="C168" s="109"/>
      <c r="D168" s="10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>
      <c r="B169" s="109"/>
      <c r="C169" s="109"/>
      <c r="D169" s="10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>
      <c r="B170" s="109"/>
      <c r="C170" s="109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>
      <c r="B171" s="109"/>
      <c r="C171" s="109"/>
      <c r="D171" s="10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>
      <c r="B172" s="109"/>
      <c r="C172" s="109"/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>
      <c r="B173" s="109"/>
      <c r="C173" s="109"/>
      <c r="D173" s="10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>
      <c r="B174" s="109"/>
      <c r="C174" s="109"/>
      <c r="D174" s="10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>
      <c r="B175" s="109"/>
      <c r="C175" s="109"/>
      <c r="D175" s="109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>
      <c r="B176" s="109"/>
      <c r="C176" s="109"/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>
      <selection activeCell="C3" sqref="C3:F4"/>
    </sheetView>
  </sheetViews>
  <sheetFormatPr defaultColWidth="9.140625" defaultRowHeight="18"/>
  <cols>
    <col min="1" max="1" width="3" style="1" customWidth="1"/>
    <col min="2" max="2" width="35.42578125" style="2" bestFit="1" customWidth="1"/>
    <col min="3" max="3" width="33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8803</v>
      </c>
    </row>
    <row r="6" spans="2:16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16" ht="26.25" customHeight="1">
      <c r="B7" s="158" t="s">
        <v>90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</row>
    <row r="8" spans="2:16" s="3" customFormat="1" ht="78.75">
      <c r="B8" s="21" t="s">
        <v>117</v>
      </c>
      <c r="C8" s="29" t="s">
        <v>46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209</v>
      </c>
      <c r="L8" s="29" t="s">
        <v>208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216</v>
      </c>
      <c r="L9" s="31"/>
      <c r="M9" s="31" t="s">
        <v>212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27</v>
      </c>
      <c r="C11" s="69"/>
      <c r="D11" s="69"/>
      <c r="E11" s="69"/>
      <c r="F11" s="69"/>
      <c r="G11" s="77">
        <v>6.2321157981694713</v>
      </c>
      <c r="H11" s="69"/>
      <c r="I11" s="69"/>
      <c r="J11" s="93">
        <v>4.8745112190162407E-2</v>
      </c>
      <c r="K11" s="77"/>
      <c r="L11" s="79"/>
      <c r="M11" s="77">
        <v>763343.66538558097</v>
      </c>
      <c r="N11" s="69"/>
      <c r="O11" s="78">
        <f>IFERROR(M11/$M$11,0)</f>
        <v>1</v>
      </c>
      <c r="P11" s="78">
        <f>M11/'סכום נכסי הקרן'!$C$42</f>
        <v>0.26415872655963091</v>
      </c>
    </row>
    <row r="12" spans="2:16" ht="21.75" customHeight="1">
      <c r="B12" s="70" t="s">
        <v>201</v>
      </c>
      <c r="C12" s="71"/>
      <c r="D12" s="71"/>
      <c r="E12" s="71"/>
      <c r="F12" s="71"/>
      <c r="G12" s="80">
        <v>6.2321157981694686</v>
      </c>
      <c r="H12" s="71"/>
      <c r="I12" s="71"/>
      <c r="J12" s="94">
        <v>4.8745112190162351E-2</v>
      </c>
      <c r="K12" s="80"/>
      <c r="L12" s="82"/>
      <c r="M12" s="80">
        <v>763343.66538558167</v>
      </c>
      <c r="N12" s="71"/>
      <c r="O12" s="81">
        <f t="shared" ref="O12:O77" si="0">IFERROR(M12/$M$11,0)</f>
        <v>1.0000000000000009</v>
      </c>
      <c r="P12" s="81">
        <f>M12/'סכום נכסי הקרן'!$C$42</f>
        <v>0.26415872655963119</v>
      </c>
    </row>
    <row r="13" spans="2:16">
      <c r="B13" s="105" t="s">
        <v>3336</v>
      </c>
      <c r="C13" s="71"/>
      <c r="D13" s="71"/>
      <c r="E13" s="71"/>
      <c r="F13" s="71"/>
      <c r="G13" s="80">
        <f>AVERAGE(G14:G20)</f>
        <v>4.650000000001099</v>
      </c>
      <c r="H13" s="71"/>
      <c r="I13" s="71"/>
      <c r="J13" s="122">
        <v>5.1400000000000071E-2</v>
      </c>
      <c r="K13" s="80"/>
      <c r="L13" s="82"/>
      <c r="M13" s="80">
        <f>SUM(M14:M20)</f>
        <v>64327.959001060008</v>
      </c>
      <c r="N13" s="71"/>
      <c r="O13" s="81">
        <f t="shared" si="0"/>
        <v>8.4271294723545789E-2</v>
      </c>
      <c r="P13" s="81">
        <f>M13/'סכום נכסי הקרן'!$C$42</f>
        <v>2.2260997899703198E-2</v>
      </c>
    </row>
    <row r="14" spans="2:16">
      <c r="B14" s="76" t="s">
        <v>1734</v>
      </c>
      <c r="C14" s="73">
        <v>9444</v>
      </c>
      <c r="D14" s="73" t="s">
        <v>238</v>
      </c>
      <c r="E14" s="73"/>
      <c r="F14" s="95">
        <v>44958</v>
      </c>
      <c r="G14" s="83">
        <v>4.3400000000005106</v>
      </c>
      <c r="H14" s="86" t="s">
        <v>134</v>
      </c>
      <c r="I14" s="87">
        <v>5.1500000000000004E-2</v>
      </c>
      <c r="J14" s="87">
        <v>5.1400000000005851E-2</v>
      </c>
      <c r="K14" s="83">
        <v>2505711.5135970004</v>
      </c>
      <c r="L14" s="85">
        <f>M14/K14*100000</f>
        <v>106.44252954591975</v>
      </c>
      <c r="M14" s="83">
        <v>2667.1427181960003</v>
      </c>
      <c r="N14" s="73"/>
      <c r="O14" s="84">
        <f t="shared" si="0"/>
        <v>3.494026136771267E-3</v>
      </c>
      <c r="P14" s="84">
        <f>M14/'סכום נכסי הקרן'!$C$42</f>
        <v>9.2297749485556479E-4</v>
      </c>
    </row>
    <row r="15" spans="2:16">
      <c r="B15" s="76" t="s">
        <v>1735</v>
      </c>
      <c r="C15" s="73">
        <v>9499</v>
      </c>
      <c r="D15" s="73" t="s">
        <v>238</v>
      </c>
      <c r="E15" s="73"/>
      <c r="F15" s="95">
        <v>44986</v>
      </c>
      <c r="G15" s="83">
        <v>4.4200000000072368</v>
      </c>
      <c r="H15" s="86" t="s">
        <v>134</v>
      </c>
      <c r="I15" s="87">
        <v>5.1500000000000004E-2</v>
      </c>
      <c r="J15" s="87">
        <v>5.1400000000054284E-2</v>
      </c>
      <c r="K15" s="83">
        <v>209156.52085800003</v>
      </c>
      <c r="L15" s="85">
        <f t="shared" ref="L15:L20" si="1">M15/K15*100000</f>
        <v>105.70327726960934</v>
      </c>
      <c r="M15" s="83">
        <v>221.08529717000005</v>
      </c>
      <c r="N15" s="73"/>
      <c r="O15" s="84">
        <f t="shared" si="0"/>
        <v>2.8962747343730849E-4</v>
      </c>
      <c r="P15" s="84">
        <f>M15/'סכום נכסי הקרן'!$C$42</f>
        <v>7.6507624559882739E-5</v>
      </c>
    </row>
    <row r="16" spans="2:16">
      <c r="B16" s="76" t="s">
        <v>1736</v>
      </c>
      <c r="C16" s="73">
        <v>9528</v>
      </c>
      <c r="D16" s="73" t="s">
        <v>238</v>
      </c>
      <c r="E16" s="73"/>
      <c r="F16" s="95">
        <v>45047</v>
      </c>
      <c r="G16" s="83">
        <v>4.5899999999999332</v>
      </c>
      <c r="H16" s="86" t="s">
        <v>134</v>
      </c>
      <c r="I16" s="87">
        <v>5.1500000000000004E-2</v>
      </c>
      <c r="J16" s="87">
        <v>5.1399999999998884E-2</v>
      </c>
      <c r="K16" s="83">
        <v>13996319.031524003</v>
      </c>
      <c r="L16" s="85">
        <f t="shared" si="1"/>
        <v>103.9068210565036</v>
      </c>
      <c r="M16" s="83">
        <v>14543.130170583003</v>
      </c>
      <c r="N16" s="73"/>
      <c r="O16" s="84">
        <f t="shared" si="0"/>
        <v>1.90518777191096E-2</v>
      </c>
      <c r="P16" s="84">
        <f>M16/'סכום נכסי הקרן'!$C$42</f>
        <v>5.0327197568497978E-3</v>
      </c>
    </row>
    <row r="17" spans="2:16">
      <c r="B17" s="76" t="s">
        <v>1737</v>
      </c>
      <c r="C17" s="73">
        <v>9586</v>
      </c>
      <c r="D17" s="73" t="s">
        <v>238</v>
      </c>
      <c r="E17" s="73"/>
      <c r="F17" s="95">
        <v>45078</v>
      </c>
      <c r="G17" s="83">
        <v>4.6700000000000337</v>
      </c>
      <c r="H17" s="86" t="s">
        <v>134</v>
      </c>
      <c r="I17" s="87">
        <v>5.1500000000000004E-2</v>
      </c>
      <c r="J17" s="87">
        <v>5.1399999999999911E-2</v>
      </c>
      <c r="K17" s="83">
        <v>7830687.1696540006</v>
      </c>
      <c r="L17" s="85">
        <f t="shared" si="1"/>
        <v>102.6657653248741</v>
      </c>
      <c r="M17" s="83">
        <v>8039.4349129220009</v>
      </c>
      <c r="N17" s="73"/>
      <c r="O17" s="84">
        <f t="shared" si="0"/>
        <v>1.053186824948775E-2</v>
      </c>
      <c r="P17" s="84">
        <f>M17/'סכום נכסי הקרן'!$C$42</f>
        <v>2.7820849050784933E-3</v>
      </c>
    </row>
    <row r="18" spans="2:16">
      <c r="B18" s="76" t="s">
        <v>1738</v>
      </c>
      <c r="C18" s="73">
        <v>9636</v>
      </c>
      <c r="D18" s="73" t="s">
        <v>238</v>
      </c>
      <c r="E18" s="73"/>
      <c r="F18" s="95">
        <v>45108</v>
      </c>
      <c r="G18" s="83">
        <v>4.7600000000001703</v>
      </c>
      <c r="H18" s="86" t="s">
        <v>134</v>
      </c>
      <c r="I18" s="87">
        <v>5.1500000000000004E-2</v>
      </c>
      <c r="J18" s="87">
        <v>5.1400000000002111E-2</v>
      </c>
      <c r="K18" s="83">
        <v>11036585.087320002</v>
      </c>
      <c r="L18" s="85">
        <f t="shared" si="1"/>
        <v>102.04083356020855</v>
      </c>
      <c r="M18" s="83">
        <v>11261.823419683002</v>
      </c>
      <c r="N18" s="73"/>
      <c r="O18" s="84">
        <f t="shared" si="0"/>
        <v>1.4753280770325667E-2</v>
      </c>
      <c r="P18" s="84">
        <f>M18/'סכום נכסי הקרן'!$C$42</f>
        <v>3.8972078608659191E-3</v>
      </c>
    </row>
    <row r="19" spans="2:16">
      <c r="B19" s="76" t="s">
        <v>1739</v>
      </c>
      <c r="C19" s="73">
        <v>9689</v>
      </c>
      <c r="D19" s="73" t="s">
        <v>238</v>
      </c>
      <c r="E19" s="73"/>
      <c r="F19" s="95">
        <v>45139</v>
      </c>
      <c r="G19" s="83">
        <v>4.8400000000000736</v>
      </c>
      <c r="H19" s="86" t="s">
        <v>134</v>
      </c>
      <c r="I19" s="87">
        <v>5.1500000000000004E-2</v>
      </c>
      <c r="J19" s="87">
        <v>5.1400000000000473E-2</v>
      </c>
      <c r="K19" s="83">
        <v>23304786.048037004</v>
      </c>
      <c r="L19" s="85">
        <f t="shared" si="1"/>
        <v>101.61470435033964</v>
      </c>
      <c r="M19" s="83">
        <v>23681.089442192002</v>
      </c>
      <c r="N19" s="73"/>
      <c r="O19" s="84">
        <f t="shared" si="0"/>
        <v>3.1022841370184403E-2</v>
      </c>
      <c r="P19" s="84">
        <f>M19/'סכום נכסי הקרן'!$C$42</f>
        <v>8.1949542706093483E-3</v>
      </c>
    </row>
    <row r="20" spans="2:16">
      <c r="B20" s="76" t="s">
        <v>1740</v>
      </c>
      <c r="C20" s="73">
        <v>9731</v>
      </c>
      <c r="D20" s="73" t="s">
        <v>238</v>
      </c>
      <c r="E20" s="73"/>
      <c r="F20" s="95">
        <v>45170</v>
      </c>
      <c r="G20" s="83">
        <v>4.9299999999997395</v>
      </c>
      <c r="H20" s="86" t="s">
        <v>134</v>
      </c>
      <c r="I20" s="87">
        <v>5.1500000000000004E-2</v>
      </c>
      <c r="J20" s="87">
        <v>5.1399999999997545E-2</v>
      </c>
      <c r="K20" s="83">
        <v>3879345.7120340005</v>
      </c>
      <c r="L20" s="85">
        <f t="shared" si="1"/>
        <v>100.89982514761999</v>
      </c>
      <c r="M20" s="83">
        <v>3914.2530403140008</v>
      </c>
      <c r="N20" s="73"/>
      <c r="O20" s="84">
        <f t="shared" si="0"/>
        <v>5.1277730042297905E-3</v>
      </c>
      <c r="P20" s="84">
        <f>M20/'סכום נכסי הקרן'!$C$42</f>
        <v>1.3545459868841946E-3</v>
      </c>
    </row>
    <row r="21" spans="2:16">
      <c r="B21" s="76"/>
      <c r="C21" s="73"/>
      <c r="D21" s="73"/>
      <c r="E21" s="73"/>
      <c r="F21" s="95"/>
      <c r="G21" s="83"/>
      <c r="H21" s="86"/>
      <c r="I21" s="87"/>
      <c r="J21" s="87"/>
      <c r="K21" s="83"/>
      <c r="L21" s="85"/>
      <c r="M21" s="83"/>
      <c r="N21" s="73"/>
      <c r="O21" s="84"/>
      <c r="P21" s="84"/>
    </row>
    <row r="22" spans="2:16">
      <c r="B22" s="92" t="s">
        <v>69</v>
      </c>
      <c r="C22" s="73"/>
      <c r="D22" s="73"/>
      <c r="E22" s="73"/>
      <c r="F22" s="95"/>
      <c r="G22" s="123">
        <f>AVERAGE(G23:G165)</f>
        <v>5.5549999999902866</v>
      </c>
      <c r="H22" s="86"/>
      <c r="I22" s="87"/>
      <c r="J22" s="124">
        <f>AVERAGE(J23:J165)</f>
        <v>4.848088235288029E-2</v>
      </c>
      <c r="K22" s="83"/>
      <c r="L22" s="83"/>
      <c r="M22" s="125">
        <f>SUM(M23:M163)</f>
        <v>699015.70638452144</v>
      </c>
      <c r="N22" s="73"/>
      <c r="O22" s="81">
        <f>IFERROR(M22/$M$11,0)</f>
        <v>0.91572870527645489</v>
      </c>
      <c r="P22" s="81">
        <f>M22/'סכום נכסי הקרן'!$C$42</f>
        <v>0.2418977286599279</v>
      </c>
    </row>
    <row r="23" spans="2:16">
      <c r="B23" s="76" t="s">
        <v>1741</v>
      </c>
      <c r="C23" s="73" t="s">
        <v>1742</v>
      </c>
      <c r="D23" s="73" t="s">
        <v>238</v>
      </c>
      <c r="E23" s="73"/>
      <c r="F23" s="95">
        <v>39845</v>
      </c>
      <c r="G23" s="83">
        <v>0.3400000000035191</v>
      </c>
      <c r="H23" s="86" t="s">
        <v>134</v>
      </c>
      <c r="I23" s="87">
        <v>4.8000000000000001E-2</v>
      </c>
      <c r="J23" s="87">
        <v>4.7600000000140773E-2</v>
      </c>
      <c r="K23" s="83">
        <v>67510.242145000011</v>
      </c>
      <c r="L23" s="85">
        <v>126.27812299999999</v>
      </c>
      <c r="M23" s="83">
        <v>85.250666455000001</v>
      </c>
      <c r="N23" s="73"/>
      <c r="O23" s="84">
        <f t="shared" si="0"/>
        <v>1.1168058414677234E-4</v>
      </c>
      <c r="P23" s="84">
        <f>M23/'סכום נכסי הקרן'!$C$42</f>
        <v>2.9501400889647089E-5</v>
      </c>
    </row>
    <row r="24" spans="2:16">
      <c r="B24" s="76" t="s">
        <v>1743</v>
      </c>
      <c r="C24" s="73" t="s">
        <v>1744</v>
      </c>
      <c r="D24" s="73" t="s">
        <v>238</v>
      </c>
      <c r="E24" s="73"/>
      <c r="F24" s="95">
        <v>39873</v>
      </c>
      <c r="G24" s="83">
        <v>0.41999999999996807</v>
      </c>
      <c r="H24" s="86" t="s">
        <v>134</v>
      </c>
      <c r="I24" s="87">
        <v>4.8000000000000001E-2</v>
      </c>
      <c r="J24" s="87">
        <v>4.8100000000003022E-2</v>
      </c>
      <c r="K24" s="83">
        <v>2481485.2412050003</v>
      </c>
      <c r="L24" s="85">
        <v>126.45051599999999</v>
      </c>
      <c r="M24" s="83">
        <v>3137.8509001050011</v>
      </c>
      <c r="N24" s="73"/>
      <c r="O24" s="84">
        <f t="shared" si="0"/>
        <v>4.110666063522E-3</v>
      </c>
      <c r="P24" s="84">
        <f>M24/'סכום נכסי הקרן'!$C$42</f>
        <v>1.0858683126518625E-3</v>
      </c>
    </row>
    <row r="25" spans="2:16">
      <c r="B25" s="76" t="s">
        <v>1745</v>
      </c>
      <c r="C25" s="73" t="s">
        <v>1746</v>
      </c>
      <c r="D25" s="73" t="s">
        <v>238</v>
      </c>
      <c r="E25" s="73"/>
      <c r="F25" s="95">
        <v>39934</v>
      </c>
      <c r="G25" s="83">
        <v>0.57000000000013551</v>
      </c>
      <c r="H25" s="86" t="s">
        <v>134</v>
      </c>
      <c r="I25" s="87">
        <v>4.8000000000000001E-2</v>
      </c>
      <c r="J25" s="87">
        <v>4.8299999999999788E-2</v>
      </c>
      <c r="K25" s="83">
        <v>2707923.4732900006</v>
      </c>
      <c r="L25" s="85">
        <v>127.956633</v>
      </c>
      <c r="M25" s="83">
        <v>3464.967706629001</v>
      </c>
      <c r="N25" s="73"/>
      <c r="O25" s="84">
        <f t="shared" si="0"/>
        <v>4.5391975642828878E-3</v>
      </c>
      <c r="P25" s="84">
        <f>M25/'סכום נכסי הקרן'!$C$42</f>
        <v>1.1990686481835461E-3</v>
      </c>
    </row>
    <row r="26" spans="2:16">
      <c r="B26" s="76" t="s">
        <v>1747</v>
      </c>
      <c r="C26" s="73" t="s">
        <v>1748</v>
      </c>
      <c r="D26" s="73" t="s">
        <v>238</v>
      </c>
      <c r="E26" s="73"/>
      <c r="F26" s="95">
        <v>40148</v>
      </c>
      <c r="G26" s="83">
        <v>1.1399999999998243</v>
      </c>
      <c r="H26" s="86" t="s">
        <v>134</v>
      </c>
      <c r="I26" s="87">
        <v>4.8000000000000001E-2</v>
      </c>
      <c r="J26" s="87">
        <v>4.8299999999996832E-2</v>
      </c>
      <c r="K26" s="83">
        <v>3608371.2122810008</v>
      </c>
      <c r="L26" s="85">
        <v>122.834204</v>
      </c>
      <c r="M26" s="83">
        <v>4432.3140454270006</v>
      </c>
      <c r="N26" s="73"/>
      <c r="O26" s="84">
        <f t="shared" si="0"/>
        <v>5.8064463575369365E-3</v>
      </c>
      <c r="P26" s="84">
        <f>M26/'סכום נכסי הקרן'!$C$42</f>
        <v>1.5338234756437645E-3</v>
      </c>
    </row>
    <row r="27" spans="2:16">
      <c r="B27" s="76" t="s">
        <v>1749</v>
      </c>
      <c r="C27" s="73" t="s">
        <v>1750</v>
      </c>
      <c r="D27" s="73" t="s">
        <v>238</v>
      </c>
      <c r="E27" s="73"/>
      <c r="F27" s="95">
        <v>40269</v>
      </c>
      <c r="G27" s="83">
        <v>1.4399999999999609</v>
      </c>
      <c r="H27" s="86" t="s">
        <v>134</v>
      </c>
      <c r="I27" s="87">
        <v>4.8000000000000001E-2</v>
      </c>
      <c r="J27" s="87">
        <v>4.8499999999998045E-2</v>
      </c>
      <c r="K27" s="83">
        <v>4091188.9811460008</v>
      </c>
      <c r="L27" s="85">
        <v>124.639751</v>
      </c>
      <c r="M27" s="83">
        <v>5099.2477785800011</v>
      </c>
      <c r="N27" s="73"/>
      <c r="O27" s="84">
        <f t="shared" si="0"/>
        <v>6.680146845790963E-3</v>
      </c>
      <c r="P27" s="84">
        <f>M27/'סכום נכסי הקרן'!$C$42</f>
        <v>1.764619084015476E-3</v>
      </c>
    </row>
    <row r="28" spans="2:16">
      <c r="B28" s="76" t="s">
        <v>1751</v>
      </c>
      <c r="C28" s="73" t="s">
        <v>1752</v>
      </c>
      <c r="D28" s="73" t="s">
        <v>238</v>
      </c>
      <c r="E28" s="73"/>
      <c r="F28" s="95">
        <v>40391</v>
      </c>
      <c r="G28" s="83">
        <v>1.769999999999937</v>
      </c>
      <c r="H28" s="86" t="s">
        <v>134</v>
      </c>
      <c r="I28" s="87">
        <v>4.8000000000000001E-2</v>
      </c>
      <c r="J28" s="87">
        <v>4.8400000000002039E-2</v>
      </c>
      <c r="K28" s="83">
        <v>2756284.9418620006</v>
      </c>
      <c r="L28" s="85">
        <v>120.715659</v>
      </c>
      <c r="M28" s="83">
        <v>3327.2675224730006</v>
      </c>
      <c r="N28" s="73"/>
      <c r="O28" s="84">
        <f t="shared" si="0"/>
        <v>4.3588067515990033E-3</v>
      </c>
      <c r="P28" s="84">
        <f>M28/'סכום נכסי הקרן'!$C$42</f>
        <v>1.1514168408219142E-3</v>
      </c>
    </row>
    <row r="29" spans="2:16">
      <c r="B29" s="76" t="s">
        <v>1753</v>
      </c>
      <c r="C29" s="73" t="s">
        <v>1754</v>
      </c>
      <c r="D29" s="73" t="s">
        <v>238</v>
      </c>
      <c r="E29" s="73"/>
      <c r="F29" s="95">
        <v>40452</v>
      </c>
      <c r="G29" s="83">
        <v>1.8899999999999526</v>
      </c>
      <c r="H29" s="86" t="s">
        <v>134</v>
      </c>
      <c r="I29" s="87">
        <v>4.8000000000000001E-2</v>
      </c>
      <c r="J29" s="87">
        <v>4.8500000000000786E-2</v>
      </c>
      <c r="K29" s="83">
        <v>3653658.8586980011</v>
      </c>
      <c r="L29" s="85">
        <v>121.478971</v>
      </c>
      <c r="M29" s="83">
        <v>4438.4271918889999</v>
      </c>
      <c r="N29" s="73"/>
      <c r="O29" s="84">
        <f t="shared" si="0"/>
        <v>5.8144547379548328E-3</v>
      </c>
      <c r="P29" s="84">
        <f>M29/'סכום נכסי הקרן'!$C$42</f>
        <v>1.5359389592167613E-3</v>
      </c>
    </row>
    <row r="30" spans="2:16">
      <c r="B30" s="76" t="s">
        <v>1755</v>
      </c>
      <c r="C30" s="73" t="s">
        <v>1756</v>
      </c>
      <c r="D30" s="73" t="s">
        <v>238</v>
      </c>
      <c r="E30" s="73"/>
      <c r="F30" s="95">
        <v>40909</v>
      </c>
      <c r="G30" s="83">
        <v>3.020000000000298</v>
      </c>
      <c r="H30" s="86" t="s">
        <v>134</v>
      </c>
      <c r="I30" s="87">
        <v>4.8000000000000001E-2</v>
      </c>
      <c r="J30" s="87">
        <v>4.8500000000005788E-2</v>
      </c>
      <c r="K30" s="83">
        <v>2598244.9449890004</v>
      </c>
      <c r="L30" s="85">
        <v>116.314379</v>
      </c>
      <c r="M30" s="83">
        <v>3022.1324793050003</v>
      </c>
      <c r="N30" s="73"/>
      <c r="O30" s="84">
        <f t="shared" si="0"/>
        <v>3.9590719309610797E-3</v>
      </c>
      <c r="P30" s="84">
        <f>M30/'סכום נכסי הקרן'!$C$42</f>
        <v>1.0458233996406578E-3</v>
      </c>
    </row>
    <row r="31" spans="2:16">
      <c r="B31" s="76" t="s">
        <v>1757</v>
      </c>
      <c r="C31" s="73">
        <v>8790</v>
      </c>
      <c r="D31" s="73" t="s">
        <v>238</v>
      </c>
      <c r="E31" s="73"/>
      <c r="F31" s="95">
        <v>41030</v>
      </c>
      <c r="G31" s="83">
        <v>3.2699999999997811</v>
      </c>
      <c r="H31" s="86" t="s">
        <v>134</v>
      </c>
      <c r="I31" s="87">
        <v>4.8000000000000001E-2</v>
      </c>
      <c r="J31" s="87">
        <v>4.8599999999996285E-2</v>
      </c>
      <c r="K31" s="83">
        <v>3593821.7874140008</v>
      </c>
      <c r="L31" s="85">
        <v>116.762669</v>
      </c>
      <c r="M31" s="83">
        <v>4196.2422399960005</v>
      </c>
      <c r="N31" s="73"/>
      <c r="O31" s="84">
        <f t="shared" si="0"/>
        <v>5.4971861695824647E-3</v>
      </c>
      <c r="P31" s="84">
        <f>M31/'סכום נכסי הקרן'!$C$42</f>
        <v>1.4521296982181193E-3</v>
      </c>
    </row>
    <row r="32" spans="2:16">
      <c r="B32" s="76" t="s">
        <v>1758</v>
      </c>
      <c r="C32" s="73" t="s">
        <v>1759</v>
      </c>
      <c r="D32" s="73" t="s">
        <v>238</v>
      </c>
      <c r="E32" s="73"/>
      <c r="F32" s="95">
        <v>41091</v>
      </c>
      <c r="G32" s="83">
        <v>3.4400000000002606</v>
      </c>
      <c r="H32" s="86" t="s">
        <v>134</v>
      </c>
      <c r="I32" s="87">
        <v>4.8000000000000001E-2</v>
      </c>
      <c r="J32" s="87">
        <v>4.8599999999992496E-2</v>
      </c>
      <c r="K32" s="83">
        <v>534002.60000900016</v>
      </c>
      <c r="L32" s="85">
        <v>114.85022499999999</v>
      </c>
      <c r="M32" s="83">
        <v>613.30318786100008</v>
      </c>
      <c r="N32" s="73"/>
      <c r="O32" s="84">
        <f t="shared" si="0"/>
        <v>8.0344308294116483E-4</v>
      </c>
      <c r="P32" s="84">
        <f>M32/'סכום נכסי הקרן'!$C$42</f>
        <v>2.1223650165288203E-4</v>
      </c>
    </row>
    <row r="33" spans="2:16">
      <c r="B33" s="76" t="s">
        <v>1760</v>
      </c>
      <c r="C33" s="73" t="s">
        <v>1761</v>
      </c>
      <c r="D33" s="73" t="s">
        <v>238</v>
      </c>
      <c r="E33" s="73"/>
      <c r="F33" s="95">
        <v>41122</v>
      </c>
      <c r="G33" s="83">
        <v>3.5199999999998575</v>
      </c>
      <c r="H33" s="86" t="s">
        <v>134</v>
      </c>
      <c r="I33" s="87">
        <v>4.8000000000000001E-2</v>
      </c>
      <c r="J33" s="87">
        <v>4.8499999999992882E-2</v>
      </c>
      <c r="K33" s="83">
        <v>1715329.3768080003</v>
      </c>
      <c r="L33" s="85">
        <v>114.747176</v>
      </c>
      <c r="M33" s="83">
        <v>1968.2920239640005</v>
      </c>
      <c r="N33" s="73"/>
      <c r="O33" s="84">
        <f t="shared" si="0"/>
        <v>2.5785136016944279E-3</v>
      </c>
      <c r="P33" s="84">
        <f>M33/'סכום נכסי הקרן'!$C$42</f>
        <v>6.811368694402875E-4</v>
      </c>
    </row>
    <row r="34" spans="2:16">
      <c r="B34" s="76" t="s">
        <v>1762</v>
      </c>
      <c r="C34" s="73" t="s">
        <v>1763</v>
      </c>
      <c r="D34" s="73" t="s">
        <v>238</v>
      </c>
      <c r="E34" s="73"/>
      <c r="F34" s="95">
        <v>41154</v>
      </c>
      <c r="G34" s="83">
        <v>3.6099999999999004</v>
      </c>
      <c r="H34" s="86" t="s">
        <v>134</v>
      </c>
      <c r="I34" s="87">
        <v>4.8000000000000001E-2</v>
      </c>
      <c r="J34" s="87">
        <v>4.8500000000000293E-2</v>
      </c>
      <c r="K34" s="83">
        <v>2992627.7120020003</v>
      </c>
      <c r="L34" s="85">
        <v>114.180622</v>
      </c>
      <c r="M34" s="83">
        <v>3417.0009313940004</v>
      </c>
      <c r="N34" s="73"/>
      <c r="O34" s="84">
        <f t="shared" si="0"/>
        <v>4.4763598446421913E-3</v>
      </c>
      <c r="P34" s="84">
        <f>M34/'סכום נכסי הקרן'!$C$42</f>
        <v>1.1824695161833487E-3</v>
      </c>
    </row>
    <row r="35" spans="2:16">
      <c r="B35" s="76" t="s">
        <v>1764</v>
      </c>
      <c r="C35" s="73" t="s">
        <v>1765</v>
      </c>
      <c r="D35" s="73" t="s">
        <v>238</v>
      </c>
      <c r="E35" s="73"/>
      <c r="F35" s="95">
        <v>41184</v>
      </c>
      <c r="G35" s="83">
        <v>3.6100000000003845</v>
      </c>
      <c r="H35" s="86" t="s">
        <v>134</v>
      </c>
      <c r="I35" s="87">
        <v>4.8000000000000001E-2</v>
      </c>
      <c r="J35" s="87">
        <v>4.8500000000006836E-2</v>
      </c>
      <c r="K35" s="83">
        <v>3359528.2320440006</v>
      </c>
      <c r="L35" s="85">
        <v>115.248625</v>
      </c>
      <c r="M35" s="83">
        <v>3871.8100821910007</v>
      </c>
      <c r="N35" s="73"/>
      <c r="O35" s="84">
        <f t="shared" si="0"/>
        <v>5.0721716282734431E-3</v>
      </c>
      <c r="P35" s="84">
        <f>M35/'סכום נכסי הקרן'!$C$42</f>
        <v>1.3398583982166025E-3</v>
      </c>
    </row>
    <row r="36" spans="2:16">
      <c r="B36" s="76" t="s">
        <v>1766</v>
      </c>
      <c r="C36" s="73" t="s">
        <v>1767</v>
      </c>
      <c r="D36" s="73" t="s">
        <v>238</v>
      </c>
      <c r="E36" s="73"/>
      <c r="F36" s="95">
        <v>41214</v>
      </c>
      <c r="G36" s="83">
        <v>3.6900000000001718</v>
      </c>
      <c r="H36" s="86" t="s">
        <v>134</v>
      </c>
      <c r="I36" s="87">
        <v>4.8000000000000001E-2</v>
      </c>
      <c r="J36" s="87">
        <v>4.850000000000123E-2</v>
      </c>
      <c r="K36" s="83">
        <v>3536056.6999530005</v>
      </c>
      <c r="L36" s="85">
        <v>114.804287</v>
      </c>
      <c r="M36" s="83">
        <v>4059.5446958700009</v>
      </c>
      <c r="N36" s="73"/>
      <c r="O36" s="84">
        <f t="shared" si="0"/>
        <v>5.3181088413426988E-3</v>
      </c>
      <c r="P36" s="84">
        <f>M36/'סכום נכסי הקרן'!$C$42</f>
        <v>1.4048248592346017E-3</v>
      </c>
    </row>
    <row r="37" spans="2:16">
      <c r="B37" s="76" t="s">
        <v>1768</v>
      </c>
      <c r="C37" s="73" t="s">
        <v>1769</v>
      </c>
      <c r="D37" s="73" t="s">
        <v>238</v>
      </c>
      <c r="E37" s="73"/>
      <c r="F37" s="95">
        <v>41245</v>
      </c>
      <c r="G37" s="83">
        <v>3.7700000000001657</v>
      </c>
      <c r="H37" s="86" t="s">
        <v>134</v>
      </c>
      <c r="I37" s="87">
        <v>4.8000000000000001E-2</v>
      </c>
      <c r="J37" s="87">
        <v>4.8500000000001188E-2</v>
      </c>
      <c r="K37" s="83">
        <v>3693277.0109180002</v>
      </c>
      <c r="L37" s="85">
        <v>114.55219099999999</v>
      </c>
      <c r="M37" s="83">
        <v>4230.7297451900004</v>
      </c>
      <c r="N37" s="73"/>
      <c r="O37" s="84">
        <f t="shared" si="0"/>
        <v>5.5423656958664474E-3</v>
      </c>
      <c r="P37" s="84">
        <f>M37/'סכום נכסי הקרן'!$C$42</f>
        <v>1.4640642643478636E-3</v>
      </c>
    </row>
    <row r="38" spans="2:16">
      <c r="B38" s="76" t="s">
        <v>1770</v>
      </c>
      <c r="C38" s="73" t="s">
        <v>1771</v>
      </c>
      <c r="D38" s="73" t="s">
        <v>238</v>
      </c>
      <c r="E38" s="73"/>
      <c r="F38" s="95">
        <v>41275</v>
      </c>
      <c r="G38" s="83">
        <v>3.8599999999998555</v>
      </c>
      <c r="H38" s="86" t="s">
        <v>134</v>
      </c>
      <c r="I38" s="87">
        <v>4.8000000000000001E-2</v>
      </c>
      <c r="J38" s="87">
        <v>4.8499999999998794E-2</v>
      </c>
      <c r="K38" s="83">
        <v>3617956.9835940003</v>
      </c>
      <c r="L38" s="85">
        <v>114.645945</v>
      </c>
      <c r="M38" s="83">
        <v>4147.8409661100004</v>
      </c>
      <c r="N38" s="73"/>
      <c r="O38" s="84">
        <f t="shared" si="0"/>
        <v>5.4337792454396518E-3</v>
      </c>
      <c r="P38" s="84">
        <f>M38/'סכום נכסי הקרן'!$C$42</f>
        <v>1.4353802058814907E-3</v>
      </c>
    </row>
    <row r="39" spans="2:16">
      <c r="B39" s="76" t="s">
        <v>1772</v>
      </c>
      <c r="C39" s="73" t="s">
        <v>1773</v>
      </c>
      <c r="D39" s="73" t="s">
        <v>238</v>
      </c>
      <c r="E39" s="73"/>
      <c r="F39" s="95">
        <v>41306</v>
      </c>
      <c r="G39" s="83">
        <v>3.9399999999998476</v>
      </c>
      <c r="H39" s="86" t="s">
        <v>134</v>
      </c>
      <c r="I39" s="87">
        <v>4.8000000000000001E-2</v>
      </c>
      <c r="J39" s="87">
        <v>4.8499999999999266E-2</v>
      </c>
      <c r="K39" s="83">
        <v>4245859.1581750009</v>
      </c>
      <c r="L39" s="85">
        <v>113.978167</v>
      </c>
      <c r="M39" s="83">
        <v>4839.3524422710007</v>
      </c>
      <c r="N39" s="73"/>
      <c r="O39" s="84">
        <f t="shared" si="0"/>
        <v>6.3396772144909876E-3</v>
      </c>
      <c r="P39" s="84">
        <f>M39/'סכום נכסי הקרן'!$C$42</f>
        <v>1.6746810597790475E-3</v>
      </c>
    </row>
    <row r="40" spans="2:16">
      <c r="B40" s="76" t="s">
        <v>1774</v>
      </c>
      <c r="C40" s="73" t="s">
        <v>1775</v>
      </c>
      <c r="D40" s="73" t="s">
        <v>238</v>
      </c>
      <c r="E40" s="73"/>
      <c r="F40" s="95">
        <v>41334</v>
      </c>
      <c r="G40" s="83">
        <v>4.0199999999999507</v>
      </c>
      <c r="H40" s="86" t="s">
        <v>134</v>
      </c>
      <c r="I40" s="87">
        <v>4.8000000000000001E-2</v>
      </c>
      <c r="J40" s="87">
        <v>4.8499999999999585E-2</v>
      </c>
      <c r="K40" s="83">
        <v>3190126.4777240003</v>
      </c>
      <c r="L40" s="85">
        <v>113.72683600000001</v>
      </c>
      <c r="M40" s="83">
        <v>3628.0298935590004</v>
      </c>
      <c r="N40" s="73"/>
      <c r="O40" s="84">
        <f t="shared" si="0"/>
        <v>4.7528132583983728E-3</v>
      </c>
      <c r="P40" s="84">
        <f>M40/'סכום נכסי הקרן'!$C$42</f>
        <v>1.2554970979142444E-3</v>
      </c>
    </row>
    <row r="41" spans="2:16">
      <c r="B41" s="76" t="s">
        <v>1776</v>
      </c>
      <c r="C41" s="73" t="s">
        <v>1777</v>
      </c>
      <c r="D41" s="73" t="s">
        <v>238</v>
      </c>
      <c r="E41" s="73"/>
      <c r="F41" s="95">
        <v>41366</v>
      </c>
      <c r="G41" s="83">
        <v>4.0100000000003595</v>
      </c>
      <c r="H41" s="86" t="s">
        <v>134</v>
      </c>
      <c r="I41" s="87">
        <v>4.8000000000000001E-2</v>
      </c>
      <c r="J41" s="87">
        <v>4.8500000000004678E-2</v>
      </c>
      <c r="K41" s="83">
        <v>4421226.4043810014</v>
      </c>
      <c r="L41" s="85">
        <v>115.99018</v>
      </c>
      <c r="M41" s="83">
        <v>5128.1884444160005</v>
      </c>
      <c r="N41" s="73"/>
      <c r="O41" s="84">
        <f t="shared" si="0"/>
        <v>6.7180598686512249E-3</v>
      </c>
      <c r="P41" s="84">
        <f>M41/'סכום נכסי הקרן'!$C$42</f>
        <v>1.774634139854269E-3</v>
      </c>
    </row>
    <row r="42" spans="2:16">
      <c r="B42" s="76" t="s">
        <v>1778</v>
      </c>
      <c r="C42" s="73">
        <v>2704</v>
      </c>
      <c r="D42" s="73" t="s">
        <v>238</v>
      </c>
      <c r="E42" s="73"/>
      <c r="F42" s="95">
        <v>41395</v>
      </c>
      <c r="G42" s="83">
        <v>4.0899999999999572</v>
      </c>
      <c r="H42" s="86" t="s">
        <v>134</v>
      </c>
      <c r="I42" s="87">
        <v>4.8000000000000001E-2</v>
      </c>
      <c r="J42" s="87">
        <v>4.8500000000000723E-2</v>
      </c>
      <c r="K42" s="83">
        <v>3027464.3630920006</v>
      </c>
      <c r="L42" s="85">
        <v>115.308914</v>
      </c>
      <c r="M42" s="83">
        <v>3490.9362799350006</v>
      </c>
      <c r="N42" s="73"/>
      <c r="O42" s="84">
        <f t="shared" si="0"/>
        <v>4.5732170688436314E-3</v>
      </c>
      <c r="P42" s="84">
        <f>M42/'סכום נכסי הקרן'!$C$42</f>
        <v>1.2080551971865017E-3</v>
      </c>
    </row>
    <row r="43" spans="2:16">
      <c r="B43" s="76" t="s">
        <v>1779</v>
      </c>
      <c r="C43" s="73" t="s">
        <v>1780</v>
      </c>
      <c r="D43" s="73" t="s">
        <v>238</v>
      </c>
      <c r="E43" s="73"/>
      <c r="F43" s="95">
        <v>41427</v>
      </c>
      <c r="G43" s="83">
        <v>4.1800000000002777</v>
      </c>
      <c r="H43" s="86" t="s">
        <v>134</v>
      </c>
      <c r="I43" s="87">
        <v>4.8000000000000001E-2</v>
      </c>
      <c r="J43" s="87">
        <v>4.850000000000329E-2</v>
      </c>
      <c r="K43" s="83">
        <v>5985073.2715800013</v>
      </c>
      <c r="L43" s="85">
        <v>114.392796</v>
      </c>
      <c r="M43" s="83">
        <v>6846.4926505950007</v>
      </c>
      <c r="N43" s="73"/>
      <c r="O43" s="84">
        <f t="shared" si="0"/>
        <v>8.9690829452769381E-3</v>
      </c>
      <c r="P43" s="84">
        <f>M43/'סכום נכסי הקרן'!$C$42</f>
        <v>2.3692615292320602E-3</v>
      </c>
    </row>
    <row r="44" spans="2:16">
      <c r="B44" s="76" t="s">
        <v>1781</v>
      </c>
      <c r="C44" s="73">
        <v>8805</v>
      </c>
      <c r="D44" s="73" t="s">
        <v>238</v>
      </c>
      <c r="E44" s="73"/>
      <c r="F44" s="95">
        <v>41487</v>
      </c>
      <c r="G44" s="83">
        <v>4.3399999999999777</v>
      </c>
      <c r="H44" s="86" t="s">
        <v>134</v>
      </c>
      <c r="I44" s="87">
        <v>4.8000000000000001E-2</v>
      </c>
      <c r="J44" s="87">
        <v>4.8499999999999439E-2</v>
      </c>
      <c r="K44" s="83">
        <v>3154675.0622030003</v>
      </c>
      <c r="L44" s="85">
        <v>112.49448599999999</v>
      </c>
      <c r="M44" s="83">
        <v>3548.8354935120005</v>
      </c>
      <c r="N44" s="73"/>
      <c r="O44" s="84">
        <f t="shared" si="0"/>
        <v>4.6490665403234972E-3</v>
      </c>
      <c r="P44" s="84">
        <f>M44/'סכום נכסי הקרן'!$C$42</f>
        <v>1.2280914969828441E-3</v>
      </c>
    </row>
    <row r="45" spans="2:16">
      <c r="B45" s="76" t="s">
        <v>1782</v>
      </c>
      <c r="C45" s="73" t="s">
        <v>1783</v>
      </c>
      <c r="D45" s="73" t="s">
        <v>238</v>
      </c>
      <c r="E45" s="73"/>
      <c r="F45" s="95">
        <v>41518</v>
      </c>
      <c r="G45" s="83">
        <v>4.4300000000035809</v>
      </c>
      <c r="H45" s="86" t="s">
        <v>134</v>
      </c>
      <c r="I45" s="87">
        <v>4.8000000000000001E-2</v>
      </c>
      <c r="J45" s="87">
        <v>4.8500000000056193E-2</v>
      </c>
      <c r="K45" s="83">
        <v>342469.32617300004</v>
      </c>
      <c r="L45" s="85">
        <v>111.72451100000001</v>
      </c>
      <c r="M45" s="83">
        <v>382.62218114100006</v>
      </c>
      <c r="N45" s="73"/>
      <c r="O45" s="84">
        <f t="shared" si="0"/>
        <v>5.0124498111572E-4</v>
      </c>
      <c r="P45" s="84">
        <f>M45/'סכום נכסי הקרן'!$C$42</f>
        <v>1.3240823590593485E-4</v>
      </c>
    </row>
    <row r="46" spans="2:16">
      <c r="B46" s="76" t="s">
        <v>1784</v>
      </c>
      <c r="C46" s="73" t="s">
        <v>1785</v>
      </c>
      <c r="D46" s="73" t="s">
        <v>238</v>
      </c>
      <c r="E46" s="73"/>
      <c r="F46" s="95">
        <v>41548</v>
      </c>
      <c r="G46" s="83">
        <v>4.4100000000000588</v>
      </c>
      <c r="H46" s="86" t="s">
        <v>134</v>
      </c>
      <c r="I46" s="87">
        <v>4.8000000000000001E-2</v>
      </c>
      <c r="J46" s="87">
        <v>4.8500000000001167E-2</v>
      </c>
      <c r="K46" s="83">
        <v>7876270.8137600012</v>
      </c>
      <c r="L46" s="85">
        <v>113.724965</v>
      </c>
      <c r="M46" s="83">
        <v>8957.2862087670019</v>
      </c>
      <c r="N46" s="73"/>
      <c r="O46" s="84">
        <f t="shared" si="0"/>
        <v>1.1734277252752844E-2</v>
      </c>
      <c r="P46" s="84">
        <f>M46/'סכום נכסי הקרן'!$C$42</f>
        <v>3.099711736184836E-3</v>
      </c>
    </row>
    <row r="47" spans="2:16">
      <c r="B47" s="76" t="s">
        <v>1786</v>
      </c>
      <c r="C47" s="73" t="s">
        <v>1787</v>
      </c>
      <c r="D47" s="73" t="s">
        <v>238</v>
      </c>
      <c r="E47" s="73"/>
      <c r="F47" s="95">
        <v>41579</v>
      </c>
      <c r="G47" s="83">
        <v>4.4899999999997462</v>
      </c>
      <c r="H47" s="86" t="s">
        <v>134</v>
      </c>
      <c r="I47" s="87">
        <v>4.8000000000000001E-2</v>
      </c>
      <c r="J47" s="87">
        <v>4.8499999999996685E-2</v>
      </c>
      <c r="K47" s="83">
        <v>5465346.8678019997</v>
      </c>
      <c r="L47" s="85">
        <v>113.27663200000001</v>
      </c>
      <c r="M47" s="83">
        <v>6190.9608410930014</v>
      </c>
      <c r="N47" s="73"/>
      <c r="O47" s="84">
        <f t="shared" si="0"/>
        <v>8.1103192727299527E-3</v>
      </c>
      <c r="P47" s="84">
        <f>M47/'סכום נכסי הקרן'!$C$42</f>
        <v>2.1424116110763764E-3</v>
      </c>
    </row>
    <row r="48" spans="2:16">
      <c r="B48" s="76" t="s">
        <v>1788</v>
      </c>
      <c r="C48" s="73" t="s">
        <v>1789</v>
      </c>
      <c r="D48" s="73" t="s">
        <v>238</v>
      </c>
      <c r="E48" s="73"/>
      <c r="F48" s="95">
        <v>41609</v>
      </c>
      <c r="G48" s="83">
        <v>4.5699999999998422</v>
      </c>
      <c r="H48" s="86" t="s">
        <v>134</v>
      </c>
      <c r="I48" s="87">
        <v>4.8000000000000001E-2</v>
      </c>
      <c r="J48" s="87">
        <v>4.8499999999998752E-2</v>
      </c>
      <c r="K48" s="83">
        <v>5300999.8432480013</v>
      </c>
      <c r="L48" s="85">
        <v>112.507336</v>
      </c>
      <c r="M48" s="83">
        <v>5964.013689935</v>
      </c>
      <c r="N48" s="73"/>
      <c r="O48" s="84">
        <f t="shared" si="0"/>
        <v>7.8130126185332934E-3</v>
      </c>
      <c r="P48" s="84">
        <f>M48/'סכום נכסי הקרן'!$C$42</f>
        <v>2.0638754639060821E-3</v>
      </c>
    </row>
    <row r="49" spans="2:16">
      <c r="B49" s="76" t="s">
        <v>1790</v>
      </c>
      <c r="C49" s="73" t="s">
        <v>1791</v>
      </c>
      <c r="D49" s="73" t="s">
        <v>238</v>
      </c>
      <c r="E49" s="73"/>
      <c r="F49" s="95">
        <v>41672</v>
      </c>
      <c r="G49" s="83">
        <v>4.7400000000001299</v>
      </c>
      <c r="H49" s="86" t="s">
        <v>134</v>
      </c>
      <c r="I49" s="87">
        <v>4.8000000000000001E-2</v>
      </c>
      <c r="J49" s="87">
        <v>4.850000000000055E-2</v>
      </c>
      <c r="K49" s="83">
        <v>1644790.8506140003</v>
      </c>
      <c r="L49" s="85">
        <v>111.9455</v>
      </c>
      <c r="M49" s="83">
        <v>1841.2693416740003</v>
      </c>
      <c r="N49" s="73"/>
      <c r="O49" s="84">
        <f t="shared" si="0"/>
        <v>2.4121105933903788E-3</v>
      </c>
      <c r="P49" s="84">
        <f>M49/'סכום נכסי הקרן'!$C$42</f>
        <v>6.3718006267099816E-4</v>
      </c>
    </row>
    <row r="50" spans="2:16">
      <c r="B50" s="76" t="s">
        <v>1792</v>
      </c>
      <c r="C50" s="73" t="s">
        <v>1793</v>
      </c>
      <c r="D50" s="73" t="s">
        <v>238</v>
      </c>
      <c r="E50" s="73"/>
      <c r="F50" s="95">
        <v>41700</v>
      </c>
      <c r="G50" s="83">
        <v>4.8199999999998573</v>
      </c>
      <c r="H50" s="86" t="s">
        <v>134</v>
      </c>
      <c r="I50" s="87">
        <v>4.8000000000000001E-2</v>
      </c>
      <c r="J50" s="87">
        <v>4.8499999999997566E-2</v>
      </c>
      <c r="K50" s="83">
        <v>7125233.6005550018</v>
      </c>
      <c r="L50" s="85">
        <v>112.16221</v>
      </c>
      <c r="M50" s="83">
        <v>7991.8195024270008</v>
      </c>
      <c r="N50" s="73"/>
      <c r="O50" s="84">
        <f t="shared" si="0"/>
        <v>1.0469490826769571E-2</v>
      </c>
      <c r="P50" s="84">
        <f>M50/'סכום נכסי הקרן'!$C$42</f>
        <v>2.7656073645271873E-3</v>
      </c>
    </row>
    <row r="51" spans="2:16">
      <c r="B51" s="76" t="s">
        <v>1794</v>
      </c>
      <c r="C51" s="73" t="s">
        <v>1795</v>
      </c>
      <c r="D51" s="73" t="s">
        <v>238</v>
      </c>
      <c r="E51" s="73"/>
      <c r="F51" s="95">
        <v>41730</v>
      </c>
      <c r="G51" s="83">
        <v>4.7900000000002496</v>
      </c>
      <c r="H51" s="86" t="s">
        <v>134</v>
      </c>
      <c r="I51" s="87">
        <v>4.8000000000000001E-2</v>
      </c>
      <c r="J51" s="87">
        <v>4.8500000000001479E-2</v>
      </c>
      <c r="K51" s="83">
        <v>4125729.6345470008</v>
      </c>
      <c r="L51" s="85">
        <v>114.63317600000001</v>
      </c>
      <c r="M51" s="83">
        <v>4729.4549182580004</v>
      </c>
      <c r="N51" s="73"/>
      <c r="O51" s="84">
        <f t="shared" si="0"/>
        <v>6.195708607693827E-3</v>
      </c>
      <c r="P51" s="84">
        <f>M51/'סכום נכסי הקרן'!$C$42</f>
        <v>1.6366504959429453E-3</v>
      </c>
    </row>
    <row r="52" spans="2:16">
      <c r="B52" s="76" t="s">
        <v>1796</v>
      </c>
      <c r="C52" s="73" t="s">
        <v>1797</v>
      </c>
      <c r="D52" s="73" t="s">
        <v>238</v>
      </c>
      <c r="E52" s="73"/>
      <c r="F52" s="95">
        <v>41760</v>
      </c>
      <c r="G52" s="83">
        <v>4.8700000000006662</v>
      </c>
      <c r="H52" s="86" t="s">
        <v>134</v>
      </c>
      <c r="I52" s="87">
        <v>4.8000000000000001E-2</v>
      </c>
      <c r="J52" s="87">
        <v>4.8600000000009851E-2</v>
      </c>
      <c r="K52" s="83">
        <v>1516054.6249520003</v>
      </c>
      <c r="L52" s="85">
        <v>113.79331999999999</v>
      </c>
      <c r="M52" s="83">
        <v>1725.1688955550003</v>
      </c>
      <c r="N52" s="73"/>
      <c r="O52" s="84">
        <f t="shared" si="0"/>
        <v>2.2600159977532283E-3</v>
      </c>
      <c r="P52" s="84">
        <f>M52/'סכום נכסי הקרן'!$C$42</f>
        <v>5.9700294797088659E-4</v>
      </c>
    </row>
    <row r="53" spans="2:16">
      <c r="B53" s="76" t="s">
        <v>1798</v>
      </c>
      <c r="C53" s="73" t="s">
        <v>1799</v>
      </c>
      <c r="D53" s="73" t="s">
        <v>238</v>
      </c>
      <c r="E53" s="73"/>
      <c r="F53" s="95">
        <v>41791</v>
      </c>
      <c r="G53" s="83">
        <v>4.9599999999999236</v>
      </c>
      <c r="H53" s="86" t="s">
        <v>134</v>
      </c>
      <c r="I53" s="87">
        <v>4.8000000000000001E-2</v>
      </c>
      <c r="J53" s="87">
        <v>4.849999999999971E-2</v>
      </c>
      <c r="K53" s="83">
        <v>6070229.5298000006</v>
      </c>
      <c r="L53" s="85">
        <v>113.273286</v>
      </c>
      <c r="M53" s="83">
        <v>6875.9484371120006</v>
      </c>
      <c r="N53" s="73"/>
      <c r="O53" s="84">
        <f t="shared" si="0"/>
        <v>9.0076707895896599E-3</v>
      </c>
      <c r="P53" s="84">
        <f>M53/'סכום נכסי הקרן'!$C$42</f>
        <v>2.3794548450463897E-3</v>
      </c>
    </row>
    <row r="54" spans="2:16">
      <c r="B54" s="76" t="s">
        <v>1800</v>
      </c>
      <c r="C54" s="73" t="s">
        <v>1801</v>
      </c>
      <c r="D54" s="73" t="s">
        <v>238</v>
      </c>
      <c r="E54" s="73"/>
      <c r="F54" s="95">
        <v>41821</v>
      </c>
      <c r="G54" s="83">
        <v>5.040000000000207</v>
      </c>
      <c r="H54" s="86" t="s">
        <v>134</v>
      </c>
      <c r="I54" s="87">
        <v>4.8000000000000001E-2</v>
      </c>
      <c r="J54" s="87">
        <v>4.8600000000000622E-2</v>
      </c>
      <c r="K54" s="83">
        <v>3950954.383719001</v>
      </c>
      <c r="L54" s="85">
        <v>112.711184</v>
      </c>
      <c r="M54" s="83">
        <v>4453.1674685520011</v>
      </c>
      <c r="N54" s="73"/>
      <c r="O54" s="84">
        <f t="shared" si="0"/>
        <v>5.8337648826922699E-3</v>
      </c>
      <c r="P54" s="84">
        <f>M54/'סכום נכסי הקרן'!$C$42</f>
        <v>1.5410399024602848E-3</v>
      </c>
    </row>
    <row r="55" spans="2:16">
      <c r="B55" s="76" t="s">
        <v>1802</v>
      </c>
      <c r="C55" s="73" t="s">
        <v>1803</v>
      </c>
      <c r="D55" s="73" t="s">
        <v>238</v>
      </c>
      <c r="E55" s="73"/>
      <c r="F55" s="95">
        <v>41852</v>
      </c>
      <c r="G55" s="83">
        <v>5.1299999999999839</v>
      </c>
      <c r="H55" s="86" t="s">
        <v>134</v>
      </c>
      <c r="I55" s="87">
        <v>4.8000000000000001E-2</v>
      </c>
      <c r="J55" s="87">
        <v>4.8500000000002305E-2</v>
      </c>
      <c r="K55" s="83">
        <v>2907425.9156760005</v>
      </c>
      <c r="L55" s="85">
        <v>111.94590100000001</v>
      </c>
      <c r="M55" s="83">
        <v>3254.7441443850007</v>
      </c>
      <c r="N55" s="73"/>
      <c r="O55" s="84">
        <f t="shared" si="0"/>
        <v>4.2637992453123464E-3</v>
      </c>
      <c r="P55" s="84">
        <f>M55/'סכום נכסי הקרן'!$C$42</f>
        <v>1.1263197789476249E-3</v>
      </c>
    </row>
    <row r="56" spans="2:16">
      <c r="B56" s="76" t="s">
        <v>1804</v>
      </c>
      <c r="C56" s="73" t="s">
        <v>1805</v>
      </c>
      <c r="D56" s="73" t="s">
        <v>238</v>
      </c>
      <c r="E56" s="73"/>
      <c r="F56" s="95">
        <v>41883</v>
      </c>
      <c r="G56" s="83">
        <v>5.2100000000000852</v>
      </c>
      <c r="H56" s="86" t="s">
        <v>134</v>
      </c>
      <c r="I56" s="87">
        <v>4.8000000000000001E-2</v>
      </c>
      <c r="J56" s="87">
        <v>4.8500000000000466E-2</v>
      </c>
      <c r="K56" s="83">
        <v>4732980.2780570006</v>
      </c>
      <c r="L56" s="85">
        <v>111.396208</v>
      </c>
      <c r="M56" s="83">
        <v>5272.3605704550009</v>
      </c>
      <c r="N56" s="73"/>
      <c r="O56" s="84">
        <f t="shared" si="0"/>
        <v>6.9069290930603589E-3</v>
      </c>
      <c r="P56" s="84">
        <f>M56/'סכום נכסי הקרן'!$C$42</f>
        <v>1.824525593660491E-3</v>
      </c>
    </row>
    <row r="57" spans="2:16">
      <c r="B57" s="76" t="s">
        <v>1806</v>
      </c>
      <c r="C57" s="73" t="s">
        <v>1807</v>
      </c>
      <c r="D57" s="73" t="s">
        <v>238</v>
      </c>
      <c r="E57" s="73"/>
      <c r="F57" s="95">
        <v>41913</v>
      </c>
      <c r="G57" s="83">
        <v>5.1699999999999831</v>
      </c>
      <c r="H57" s="86" t="s">
        <v>134</v>
      </c>
      <c r="I57" s="87">
        <v>4.8000000000000001E-2</v>
      </c>
      <c r="J57" s="87">
        <v>4.8500000000001285E-2</v>
      </c>
      <c r="K57" s="83">
        <v>4116189.4013400008</v>
      </c>
      <c r="L57" s="85">
        <v>113.735879</v>
      </c>
      <c r="M57" s="83">
        <v>4681.5841774240007</v>
      </c>
      <c r="N57" s="73"/>
      <c r="O57" s="84">
        <f t="shared" si="0"/>
        <v>6.1329966956092229E-3</v>
      </c>
      <c r="P57" s="84">
        <f>M57/'סכום נכסי הקרן'!$C$42</f>
        <v>1.6200845971065568E-3</v>
      </c>
    </row>
    <row r="58" spans="2:16">
      <c r="B58" s="76" t="s">
        <v>1808</v>
      </c>
      <c r="C58" s="73" t="s">
        <v>1809</v>
      </c>
      <c r="D58" s="73" t="s">
        <v>238</v>
      </c>
      <c r="E58" s="73"/>
      <c r="F58" s="95">
        <v>41945</v>
      </c>
      <c r="G58" s="83">
        <v>5.2499999999998002</v>
      </c>
      <c r="H58" s="86" t="s">
        <v>134</v>
      </c>
      <c r="I58" s="87">
        <v>4.8000000000000001E-2</v>
      </c>
      <c r="J58" s="87">
        <v>4.8499999999997205E-2</v>
      </c>
      <c r="K58" s="83">
        <v>2212263.9585330007</v>
      </c>
      <c r="L58" s="85">
        <v>113.602268</v>
      </c>
      <c r="M58" s="83">
        <v>2513.1820225820006</v>
      </c>
      <c r="N58" s="73"/>
      <c r="O58" s="84">
        <f t="shared" si="0"/>
        <v>3.2923336323391634E-3</v>
      </c>
      <c r="P58" s="84">
        <f>M58/'סכום נכסי הקרן'!$C$42</f>
        <v>8.6969865972815754E-4</v>
      </c>
    </row>
    <row r="59" spans="2:16">
      <c r="B59" s="76" t="s">
        <v>1810</v>
      </c>
      <c r="C59" s="73" t="s">
        <v>1811</v>
      </c>
      <c r="D59" s="73" t="s">
        <v>238</v>
      </c>
      <c r="E59" s="73"/>
      <c r="F59" s="95">
        <v>41974</v>
      </c>
      <c r="G59" s="83">
        <v>5.3299999999997985</v>
      </c>
      <c r="H59" s="86" t="s">
        <v>134</v>
      </c>
      <c r="I59" s="87">
        <v>4.8000000000000001E-2</v>
      </c>
      <c r="J59" s="87">
        <v>4.8499999999998232E-2</v>
      </c>
      <c r="K59" s="83">
        <v>7493386.4185120007</v>
      </c>
      <c r="L59" s="85">
        <v>112.837969</v>
      </c>
      <c r="M59" s="83">
        <v>8455.3850264900011</v>
      </c>
      <c r="N59" s="73"/>
      <c r="O59" s="84">
        <f t="shared" si="0"/>
        <v>1.1076773686487603E-2</v>
      </c>
      <c r="P59" s="84">
        <f>M59/'סכום נכסי הקרן'!$C$42</f>
        <v>2.9260264314117938E-3</v>
      </c>
    </row>
    <row r="60" spans="2:16">
      <c r="B60" s="76" t="s">
        <v>1812</v>
      </c>
      <c r="C60" s="73" t="s">
        <v>1813</v>
      </c>
      <c r="D60" s="73" t="s">
        <v>238</v>
      </c>
      <c r="E60" s="73"/>
      <c r="F60" s="95">
        <v>42005</v>
      </c>
      <c r="G60" s="83">
        <v>5.4199999999977857</v>
      </c>
      <c r="H60" s="86" t="s">
        <v>134</v>
      </c>
      <c r="I60" s="87">
        <v>4.8000000000000001E-2</v>
      </c>
      <c r="J60" s="87">
        <v>4.8499999999979247E-2</v>
      </c>
      <c r="K60" s="83">
        <v>641700.22069900017</v>
      </c>
      <c r="L60" s="85">
        <v>112.611615</v>
      </c>
      <c r="M60" s="83">
        <v>722.62898323000013</v>
      </c>
      <c r="N60" s="73"/>
      <c r="O60" s="84">
        <f t="shared" si="0"/>
        <v>9.4666271038613384E-4</v>
      </c>
      <c r="P60" s="84">
        <f>M60/'סכום נכסי הקרן'!$C$42</f>
        <v>2.5006921605708982E-4</v>
      </c>
    </row>
    <row r="61" spans="2:16">
      <c r="B61" s="76" t="s">
        <v>1814</v>
      </c>
      <c r="C61" s="73" t="s">
        <v>1815</v>
      </c>
      <c r="D61" s="73" t="s">
        <v>238</v>
      </c>
      <c r="E61" s="73"/>
      <c r="F61" s="95">
        <v>42036</v>
      </c>
      <c r="G61" s="83">
        <v>5.4999999999994955</v>
      </c>
      <c r="H61" s="86" t="s">
        <v>134</v>
      </c>
      <c r="I61" s="87">
        <v>4.8000000000000001E-2</v>
      </c>
      <c r="J61" s="87">
        <v>4.8599999999996084E-2</v>
      </c>
      <c r="K61" s="83">
        <v>4421454.0949109998</v>
      </c>
      <c r="L61" s="85">
        <v>112.10796999999999</v>
      </c>
      <c r="M61" s="83">
        <v>4956.8024222290014</v>
      </c>
      <c r="N61" s="73"/>
      <c r="O61" s="84">
        <f t="shared" si="0"/>
        <v>6.4935397344592048E-3</v>
      </c>
      <c r="P61" s="84">
        <f>M61/'סכום נכסי הקרן'!$C$42</f>
        <v>1.7153251871191075E-3</v>
      </c>
    </row>
    <row r="62" spans="2:16">
      <c r="B62" s="76" t="s">
        <v>1816</v>
      </c>
      <c r="C62" s="73" t="s">
        <v>1817</v>
      </c>
      <c r="D62" s="73" t="s">
        <v>238</v>
      </c>
      <c r="E62" s="73"/>
      <c r="F62" s="95">
        <v>42064</v>
      </c>
      <c r="G62" s="83">
        <v>5.5799999999998544</v>
      </c>
      <c r="H62" s="86" t="s">
        <v>134</v>
      </c>
      <c r="I62" s="87">
        <v>4.8000000000000001E-2</v>
      </c>
      <c r="J62" s="87">
        <v>4.8599999999998707E-2</v>
      </c>
      <c r="K62" s="83">
        <v>10961682.416737001</v>
      </c>
      <c r="L62" s="85">
        <v>112.708994</v>
      </c>
      <c r="M62" s="83">
        <v>12354.802007110002</v>
      </c>
      <c r="N62" s="73"/>
      <c r="O62" s="84">
        <f t="shared" si="0"/>
        <v>1.6185111067725088E-2</v>
      </c>
      <c r="P62" s="84">
        <f>M62/'סכום נכסי הקרן'!$C$42</f>
        <v>4.2754383288764472E-3</v>
      </c>
    </row>
    <row r="63" spans="2:16">
      <c r="B63" s="76" t="s">
        <v>1818</v>
      </c>
      <c r="C63" s="73" t="s">
        <v>1819</v>
      </c>
      <c r="D63" s="73" t="s">
        <v>238</v>
      </c>
      <c r="E63" s="73"/>
      <c r="F63" s="95">
        <v>42095</v>
      </c>
      <c r="G63" s="83">
        <v>5.5399999999996314</v>
      </c>
      <c r="H63" s="86" t="s">
        <v>134</v>
      </c>
      <c r="I63" s="87">
        <v>4.8000000000000001E-2</v>
      </c>
      <c r="J63" s="87">
        <v>4.8499999999996719E-2</v>
      </c>
      <c r="K63" s="83">
        <v>6550998.0838950006</v>
      </c>
      <c r="L63" s="85">
        <v>115.80719999999999</v>
      </c>
      <c r="M63" s="83">
        <v>7586.5274345700009</v>
      </c>
      <c r="N63" s="73"/>
      <c r="O63" s="84">
        <f t="shared" si="0"/>
        <v>9.9385477060818812E-3</v>
      </c>
      <c r="P63" s="84">
        <f>M63/'סכום נכסי הקרן'!$C$42</f>
        <v>2.625354105890731E-3</v>
      </c>
    </row>
    <row r="64" spans="2:16">
      <c r="B64" s="76" t="s">
        <v>1820</v>
      </c>
      <c r="C64" s="73" t="s">
        <v>1821</v>
      </c>
      <c r="D64" s="73" t="s">
        <v>238</v>
      </c>
      <c r="E64" s="73"/>
      <c r="F64" s="95">
        <v>42125</v>
      </c>
      <c r="G64" s="83">
        <v>5.6200000000002044</v>
      </c>
      <c r="H64" s="86" t="s">
        <v>134</v>
      </c>
      <c r="I64" s="87">
        <v>4.8000000000000001E-2</v>
      </c>
      <c r="J64" s="87">
        <v>4.8500000000000779E-2</v>
      </c>
      <c r="K64" s="83">
        <v>6228588.2934150007</v>
      </c>
      <c r="L64" s="85">
        <v>115.000742</v>
      </c>
      <c r="M64" s="83">
        <v>7162.9227554170002</v>
      </c>
      <c r="N64" s="73"/>
      <c r="O64" s="84">
        <f t="shared" si="0"/>
        <v>9.3836145896342201E-3</v>
      </c>
      <c r="P64" s="84">
        <f>M64/'סכום נכסי הקרן'!$C$42</f>
        <v>2.4787636805241493E-3</v>
      </c>
    </row>
    <row r="65" spans="2:16">
      <c r="B65" s="76" t="s">
        <v>1822</v>
      </c>
      <c r="C65" s="73" t="s">
        <v>1823</v>
      </c>
      <c r="D65" s="73" t="s">
        <v>238</v>
      </c>
      <c r="E65" s="73"/>
      <c r="F65" s="95">
        <v>42156</v>
      </c>
      <c r="G65" s="83">
        <v>5.7000000000009736</v>
      </c>
      <c r="H65" s="86" t="s">
        <v>134</v>
      </c>
      <c r="I65" s="87">
        <v>4.8000000000000001E-2</v>
      </c>
      <c r="J65" s="87">
        <v>4.8500000000006739E-2</v>
      </c>
      <c r="K65" s="83">
        <v>2343618.6252900003</v>
      </c>
      <c r="L65" s="85">
        <v>113.852953</v>
      </c>
      <c r="M65" s="83">
        <v>2668.2790002720008</v>
      </c>
      <c r="N65" s="73"/>
      <c r="O65" s="84">
        <f t="shared" si="0"/>
        <v>3.4955146957618322E-3</v>
      </c>
      <c r="P65" s="84">
        <f>M65/'סכום נכסי הקרן'!$C$42</f>
        <v>9.2337071070292128E-4</v>
      </c>
    </row>
    <row r="66" spans="2:16">
      <c r="B66" s="76" t="s">
        <v>1824</v>
      </c>
      <c r="C66" s="73" t="s">
        <v>1825</v>
      </c>
      <c r="D66" s="73" t="s">
        <v>238</v>
      </c>
      <c r="E66" s="73"/>
      <c r="F66" s="95">
        <v>42218</v>
      </c>
      <c r="G66" s="83">
        <v>5.8699999999991199</v>
      </c>
      <c r="H66" s="86" t="s">
        <v>134</v>
      </c>
      <c r="I66" s="87">
        <v>4.8000000000000001E-2</v>
      </c>
      <c r="J66" s="87">
        <v>4.8499999999992244E-2</v>
      </c>
      <c r="K66" s="83">
        <v>2583672.7510690005</v>
      </c>
      <c r="L66" s="85">
        <v>112.378744</v>
      </c>
      <c r="M66" s="83">
        <v>2903.4989992650007</v>
      </c>
      <c r="N66" s="73"/>
      <c r="O66" s="84">
        <f t="shared" si="0"/>
        <v>3.8036589951897775E-3</v>
      </c>
      <c r="P66" s="84">
        <f>M66/'סכום נכסי הקרן'!$C$42</f>
        <v>1.0047697164364171E-3</v>
      </c>
    </row>
    <row r="67" spans="2:16">
      <c r="B67" s="76" t="s">
        <v>1826</v>
      </c>
      <c r="C67" s="73" t="s">
        <v>1827</v>
      </c>
      <c r="D67" s="73" t="s">
        <v>238</v>
      </c>
      <c r="E67" s="73"/>
      <c r="F67" s="95">
        <v>42309</v>
      </c>
      <c r="G67" s="83">
        <v>5.9799999999998521</v>
      </c>
      <c r="H67" s="86" t="s">
        <v>134</v>
      </c>
      <c r="I67" s="87">
        <v>4.8000000000000001E-2</v>
      </c>
      <c r="J67" s="87">
        <v>4.8499999999999134E-2</v>
      </c>
      <c r="K67" s="83">
        <v>5568900.5208460009</v>
      </c>
      <c r="L67" s="85">
        <v>114.19153</v>
      </c>
      <c r="M67" s="83">
        <v>6359.2126856030009</v>
      </c>
      <c r="N67" s="73"/>
      <c r="O67" s="84">
        <f t="shared" si="0"/>
        <v>8.3307335528759879E-3</v>
      </c>
      <c r="P67" s="84">
        <f>M67/'סכום נכסי הקרן'!$C$42</f>
        <v>2.2006359666353111E-3</v>
      </c>
    </row>
    <row r="68" spans="2:16">
      <c r="B68" s="76" t="s">
        <v>1828</v>
      </c>
      <c r="C68" s="73" t="s">
        <v>1829</v>
      </c>
      <c r="D68" s="73" t="s">
        <v>238</v>
      </c>
      <c r="E68" s="73"/>
      <c r="F68" s="95">
        <v>42339</v>
      </c>
      <c r="G68" s="83">
        <v>6.0599999999998531</v>
      </c>
      <c r="H68" s="86" t="s">
        <v>134</v>
      </c>
      <c r="I68" s="87">
        <v>4.8000000000000001E-2</v>
      </c>
      <c r="J68" s="87">
        <v>4.8499999999998711E-2</v>
      </c>
      <c r="K68" s="83">
        <v>4447137.5866949996</v>
      </c>
      <c r="L68" s="85">
        <v>113.626412</v>
      </c>
      <c r="M68" s="83">
        <v>5053.1228692290006</v>
      </c>
      <c r="N68" s="73"/>
      <c r="O68" s="84">
        <f t="shared" si="0"/>
        <v>6.6197220182295765E-3</v>
      </c>
      <c r="P68" s="84">
        <f>M68/'סכום נכסי הקרן'!$C$42</f>
        <v>1.748657338514275E-3</v>
      </c>
    </row>
    <row r="69" spans="2:16">
      <c r="B69" s="76" t="s">
        <v>1830</v>
      </c>
      <c r="C69" s="73" t="s">
        <v>1831</v>
      </c>
      <c r="D69" s="73" t="s">
        <v>238</v>
      </c>
      <c r="E69" s="73"/>
      <c r="F69" s="95">
        <v>42370</v>
      </c>
      <c r="G69" s="83">
        <v>6.1399999999997465</v>
      </c>
      <c r="H69" s="86" t="s">
        <v>134</v>
      </c>
      <c r="I69" s="87">
        <v>4.8000000000000001E-2</v>
      </c>
      <c r="J69" s="87">
        <v>4.8500000000001105E-2</v>
      </c>
      <c r="K69" s="83">
        <v>2370554.4149890007</v>
      </c>
      <c r="L69" s="85">
        <v>113.634435</v>
      </c>
      <c r="M69" s="83">
        <v>2693.7661121620004</v>
      </c>
      <c r="N69" s="73"/>
      <c r="O69" s="84">
        <f t="shared" si="0"/>
        <v>3.5289034733802663E-3</v>
      </c>
      <c r="P69" s="84">
        <f>M69/'סכום נכסי הקרן'!$C$42</f>
        <v>9.3219064767998956E-4</v>
      </c>
    </row>
    <row r="70" spans="2:16">
      <c r="B70" s="76" t="s">
        <v>1832</v>
      </c>
      <c r="C70" s="73" t="s">
        <v>1833</v>
      </c>
      <c r="D70" s="73" t="s">
        <v>238</v>
      </c>
      <c r="E70" s="73"/>
      <c r="F70" s="95">
        <v>42461</v>
      </c>
      <c r="G70" s="83">
        <v>6.2399999999999789</v>
      </c>
      <c r="H70" s="86" t="s">
        <v>134</v>
      </c>
      <c r="I70" s="87">
        <v>4.8000000000000001E-2</v>
      </c>
      <c r="J70" s="87">
        <v>4.850000000000014E-2</v>
      </c>
      <c r="K70" s="83">
        <v>6458168.6548140012</v>
      </c>
      <c r="L70" s="85">
        <v>116.038843</v>
      </c>
      <c r="M70" s="83">
        <v>7493.9842145340008</v>
      </c>
      <c r="N70" s="73"/>
      <c r="O70" s="84">
        <f t="shared" si="0"/>
        <v>9.8173136876018117E-3</v>
      </c>
      <c r="P70" s="84">
        <f>M70/'סכום נכסי הקרן'!$C$42</f>
        <v>2.5933290819533288E-3</v>
      </c>
    </row>
    <row r="71" spans="2:16">
      <c r="B71" s="76" t="s">
        <v>1834</v>
      </c>
      <c r="C71" s="73" t="s">
        <v>1835</v>
      </c>
      <c r="D71" s="73" t="s">
        <v>238</v>
      </c>
      <c r="E71" s="73"/>
      <c r="F71" s="95">
        <v>42491</v>
      </c>
      <c r="G71" s="83">
        <v>6.3299999999999965</v>
      </c>
      <c r="H71" s="86" t="s">
        <v>134</v>
      </c>
      <c r="I71" s="87">
        <v>4.8000000000000001E-2</v>
      </c>
      <c r="J71" s="87">
        <v>4.8499999999999571E-2</v>
      </c>
      <c r="K71" s="83">
        <v>6943650.4028800009</v>
      </c>
      <c r="L71" s="85">
        <v>115.82038900000001</v>
      </c>
      <c r="M71" s="83">
        <v>8042.1628988910006</v>
      </c>
      <c r="N71" s="73"/>
      <c r="O71" s="84">
        <f t="shared" si="0"/>
        <v>1.0535441981861125E-2</v>
      </c>
      <c r="P71" s="84">
        <f>M71/'סכום נכסי הקרן'!$C$42</f>
        <v>2.783028937671309E-3</v>
      </c>
    </row>
    <row r="72" spans="2:16">
      <c r="B72" s="76" t="s">
        <v>1836</v>
      </c>
      <c r="C72" s="73" t="s">
        <v>1837</v>
      </c>
      <c r="D72" s="73" t="s">
        <v>238</v>
      </c>
      <c r="E72" s="73"/>
      <c r="F72" s="95">
        <v>42522</v>
      </c>
      <c r="G72" s="83">
        <v>6.4099999999995525</v>
      </c>
      <c r="H72" s="86" t="s">
        <v>134</v>
      </c>
      <c r="I72" s="87">
        <v>4.8000000000000001E-2</v>
      </c>
      <c r="J72" s="87">
        <v>4.8499999999996588E-2</v>
      </c>
      <c r="K72" s="83">
        <v>3954073.7439800007</v>
      </c>
      <c r="L72" s="85">
        <v>114.894851</v>
      </c>
      <c r="M72" s="83">
        <v>4543.0271327830014</v>
      </c>
      <c r="N72" s="73"/>
      <c r="O72" s="84">
        <f t="shared" si="0"/>
        <v>5.9514833734661604E-3</v>
      </c>
      <c r="P72" s="84">
        <f>M72/'סכום נכסי הקרן'!$C$42</f>
        <v>1.5721362690756374E-3</v>
      </c>
    </row>
    <row r="73" spans="2:16">
      <c r="B73" s="76" t="s">
        <v>1838</v>
      </c>
      <c r="C73" s="73" t="s">
        <v>1839</v>
      </c>
      <c r="D73" s="73" t="s">
        <v>238</v>
      </c>
      <c r="E73" s="73"/>
      <c r="F73" s="95">
        <v>42552</v>
      </c>
      <c r="G73" s="83">
        <v>6.4900000000021389</v>
      </c>
      <c r="H73" s="86" t="s">
        <v>134</v>
      </c>
      <c r="I73" s="87">
        <v>4.8000000000000001E-2</v>
      </c>
      <c r="J73" s="87">
        <v>4.8500000000014767E-2</v>
      </c>
      <c r="K73" s="83">
        <v>1217096.9590620003</v>
      </c>
      <c r="L73" s="85">
        <v>114.09575</v>
      </c>
      <c r="M73" s="83">
        <v>1388.6559092470002</v>
      </c>
      <c r="N73" s="73"/>
      <c r="O73" s="84">
        <f t="shared" si="0"/>
        <v>1.8191752577727371E-3</v>
      </c>
      <c r="P73" s="84">
        <f>M73/'סכום נכסי הקרן'!$C$42</f>
        <v>4.8055101948203454E-4</v>
      </c>
    </row>
    <row r="74" spans="2:16">
      <c r="B74" s="76" t="s">
        <v>1840</v>
      </c>
      <c r="C74" s="73" t="s">
        <v>1841</v>
      </c>
      <c r="D74" s="73" t="s">
        <v>238</v>
      </c>
      <c r="E74" s="73"/>
      <c r="F74" s="95">
        <v>42583</v>
      </c>
      <c r="G74" s="83">
        <v>6.5800000000002541</v>
      </c>
      <c r="H74" s="86" t="s">
        <v>134</v>
      </c>
      <c r="I74" s="87">
        <v>4.8000000000000001E-2</v>
      </c>
      <c r="J74" s="87">
        <v>4.8500000000001695E-2</v>
      </c>
      <c r="K74" s="83">
        <v>10419665.110072002</v>
      </c>
      <c r="L74" s="85">
        <v>113.30896799999999</v>
      </c>
      <c r="M74" s="83">
        <v>11806.415031</v>
      </c>
      <c r="N74" s="73"/>
      <c r="O74" s="84">
        <f t="shared" si="0"/>
        <v>1.5466709905867014E-2</v>
      </c>
      <c r="P74" s="84">
        <f>M74/'סכום נכסי הקרן'!$C$42</f>
        <v>4.0856663928010599E-3</v>
      </c>
    </row>
    <row r="75" spans="2:16">
      <c r="B75" s="76" t="s">
        <v>1842</v>
      </c>
      <c r="C75" s="73" t="s">
        <v>1843</v>
      </c>
      <c r="D75" s="73" t="s">
        <v>238</v>
      </c>
      <c r="E75" s="73"/>
      <c r="F75" s="95">
        <v>42614</v>
      </c>
      <c r="G75" s="83">
        <v>6.6600000000005455</v>
      </c>
      <c r="H75" s="86" t="s">
        <v>134</v>
      </c>
      <c r="I75" s="87">
        <v>4.8000000000000001E-2</v>
      </c>
      <c r="J75" s="87">
        <v>4.8500000000004449E-2</v>
      </c>
      <c r="K75" s="83">
        <v>3191948.0019640005</v>
      </c>
      <c r="L75" s="85">
        <v>112.39967900000001</v>
      </c>
      <c r="M75" s="83">
        <v>3587.7393238440009</v>
      </c>
      <c r="N75" s="73"/>
      <c r="O75" s="84">
        <f t="shared" si="0"/>
        <v>4.7000315670815947E-3</v>
      </c>
      <c r="P75" s="84">
        <f>M75/'סכום נכסי הקרן'!$C$42</f>
        <v>1.2415543535503407E-3</v>
      </c>
    </row>
    <row r="76" spans="2:16">
      <c r="B76" s="76" t="s">
        <v>1844</v>
      </c>
      <c r="C76" s="73" t="s">
        <v>1845</v>
      </c>
      <c r="D76" s="73" t="s">
        <v>238</v>
      </c>
      <c r="E76" s="73"/>
      <c r="F76" s="95">
        <v>42644</v>
      </c>
      <c r="G76" s="83">
        <v>6.59000000000038</v>
      </c>
      <c r="H76" s="86" t="s">
        <v>134</v>
      </c>
      <c r="I76" s="87">
        <v>4.8000000000000001E-2</v>
      </c>
      <c r="J76" s="87">
        <v>4.8500000000003721E-2</v>
      </c>
      <c r="K76" s="83">
        <v>2455209.7540429998</v>
      </c>
      <c r="L76" s="85">
        <v>114.988511</v>
      </c>
      <c r="M76" s="83">
        <v>2823.2091377270003</v>
      </c>
      <c r="N76" s="73"/>
      <c r="O76" s="84">
        <f t="shared" si="0"/>
        <v>3.6984771941494239E-3</v>
      </c>
      <c r="P76" s="84">
        <f>M76/'סכום נכסי הקרן'!$C$42</f>
        <v>9.7698502581634872E-4</v>
      </c>
    </row>
    <row r="77" spans="2:16">
      <c r="B77" s="76" t="s">
        <v>1846</v>
      </c>
      <c r="C77" s="73" t="s">
        <v>1847</v>
      </c>
      <c r="D77" s="73" t="s">
        <v>238</v>
      </c>
      <c r="E77" s="73"/>
      <c r="F77" s="95">
        <v>42675</v>
      </c>
      <c r="G77" s="83">
        <v>6.6700000000003188</v>
      </c>
      <c r="H77" s="86" t="s">
        <v>134</v>
      </c>
      <c r="I77" s="87">
        <v>4.8000000000000001E-2</v>
      </c>
      <c r="J77" s="87">
        <v>4.8500000000002562E-2</v>
      </c>
      <c r="K77" s="83">
        <v>3581071.1177340006</v>
      </c>
      <c r="L77" s="85">
        <v>114.640314</v>
      </c>
      <c r="M77" s="83">
        <v>4105.3511561070009</v>
      </c>
      <c r="N77" s="73"/>
      <c r="O77" s="84">
        <f t="shared" si="0"/>
        <v>5.3781164923053385E-3</v>
      </c>
      <c r="P77" s="84">
        <f>M77/'סכום נכסי הקרן'!$C$42</f>
        <v>1.4206764038967273E-3</v>
      </c>
    </row>
    <row r="78" spans="2:16">
      <c r="B78" s="76" t="s">
        <v>1848</v>
      </c>
      <c r="C78" s="73" t="s">
        <v>1849</v>
      </c>
      <c r="D78" s="73" t="s">
        <v>238</v>
      </c>
      <c r="E78" s="73"/>
      <c r="F78" s="95">
        <v>42705</v>
      </c>
      <c r="G78" s="83">
        <v>6.7500000000004379</v>
      </c>
      <c r="H78" s="86" t="s">
        <v>134</v>
      </c>
      <c r="I78" s="87">
        <v>4.8000000000000001E-2</v>
      </c>
      <c r="J78" s="87">
        <v>4.8600000000003855E-2</v>
      </c>
      <c r="K78" s="83">
        <v>4000955.224107001</v>
      </c>
      <c r="L78" s="85">
        <v>113.94152699999999</v>
      </c>
      <c r="M78" s="83">
        <v>4558.7494837840013</v>
      </c>
      <c r="N78" s="73"/>
      <c r="O78" s="84">
        <f t="shared" ref="O78:O141" si="2">IFERROR(M78/$M$11,0)</f>
        <v>5.9720800610577945E-3</v>
      </c>
      <c r="P78" s="84">
        <f>M78/'סכום נכסי הקרן'!$C$42</f>
        <v>1.5775770638411901E-3</v>
      </c>
    </row>
    <row r="79" spans="2:16">
      <c r="B79" s="76" t="s">
        <v>1850</v>
      </c>
      <c r="C79" s="73" t="s">
        <v>1851</v>
      </c>
      <c r="D79" s="73" t="s">
        <v>238</v>
      </c>
      <c r="E79" s="73"/>
      <c r="F79" s="95">
        <v>42736</v>
      </c>
      <c r="G79" s="83">
        <v>6.8399999999997929</v>
      </c>
      <c r="H79" s="86" t="s">
        <v>134</v>
      </c>
      <c r="I79" s="87">
        <v>4.8000000000000001E-2</v>
      </c>
      <c r="J79" s="87">
        <v>4.8499999999997788E-2</v>
      </c>
      <c r="K79" s="83">
        <v>8104029.6509190015</v>
      </c>
      <c r="L79" s="85">
        <v>113.977953</v>
      </c>
      <c r="M79" s="83">
        <v>9236.8071042130014</v>
      </c>
      <c r="N79" s="73"/>
      <c r="O79" s="84">
        <f t="shared" si="2"/>
        <v>1.2100456875537567E-2</v>
      </c>
      <c r="P79" s="84">
        <f>M79/'סכום נכסי הקרן'!$C$42</f>
        <v>3.1964412790317343E-3</v>
      </c>
    </row>
    <row r="80" spans="2:16">
      <c r="B80" s="76" t="s">
        <v>1852</v>
      </c>
      <c r="C80" s="73" t="s">
        <v>1853</v>
      </c>
      <c r="D80" s="73" t="s">
        <v>238</v>
      </c>
      <c r="E80" s="73"/>
      <c r="F80" s="95">
        <v>42767</v>
      </c>
      <c r="G80" s="83">
        <v>6.9200000000006048</v>
      </c>
      <c r="H80" s="86" t="s">
        <v>134</v>
      </c>
      <c r="I80" s="87">
        <v>4.8000000000000001E-2</v>
      </c>
      <c r="J80" s="87">
        <v>4.8500000000003381E-2</v>
      </c>
      <c r="K80" s="83">
        <v>4429924.1826270008</v>
      </c>
      <c r="L80" s="85">
        <v>113.519475</v>
      </c>
      <c r="M80" s="83">
        <v>5028.8266530380006</v>
      </c>
      <c r="N80" s="73"/>
      <c r="O80" s="84">
        <f t="shared" si="2"/>
        <v>6.5878933448643142E-3</v>
      </c>
      <c r="P80" s="84">
        <f>M80/'סכום נכסי הקרן'!$C$42</f>
        <v>1.7402495166900247E-3</v>
      </c>
    </row>
    <row r="81" spans="2:16">
      <c r="B81" s="76" t="s">
        <v>1854</v>
      </c>
      <c r="C81" s="73" t="s">
        <v>1855</v>
      </c>
      <c r="D81" s="73" t="s">
        <v>238</v>
      </c>
      <c r="E81" s="73"/>
      <c r="F81" s="95">
        <v>42795</v>
      </c>
      <c r="G81" s="83">
        <v>6.9999999999995168</v>
      </c>
      <c r="H81" s="86" t="s">
        <v>134</v>
      </c>
      <c r="I81" s="87">
        <v>4.8000000000000001E-2</v>
      </c>
      <c r="J81" s="87">
        <v>4.8499999999996379E-2</v>
      </c>
      <c r="K81" s="83">
        <v>5488502.9947030004</v>
      </c>
      <c r="L81" s="85">
        <v>113.307041</v>
      </c>
      <c r="M81" s="83">
        <v>6218.8603186650007</v>
      </c>
      <c r="N81" s="73"/>
      <c r="O81" s="84">
        <f t="shared" si="2"/>
        <v>8.1468683119597565E-3</v>
      </c>
      <c r="P81" s="84">
        <f>M81/'סכום נכסי הקרן'!$C$42</f>
        <v>2.1520663587362991E-3</v>
      </c>
    </row>
    <row r="82" spans="2:16">
      <c r="B82" s="76" t="s">
        <v>1856</v>
      </c>
      <c r="C82" s="73" t="s">
        <v>1857</v>
      </c>
      <c r="D82" s="73" t="s">
        <v>238</v>
      </c>
      <c r="E82" s="73"/>
      <c r="F82" s="95">
        <v>42826</v>
      </c>
      <c r="G82" s="83">
        <v>6.9199999999993844</v>
      </c>
      <c r="H82" s="86" t="s">
        <v>134</v>
      </c>
      <c r="I82" s="87">
        <v>4.8000000000000001E-2</v>
      </c>
      <c r="J82" s="87">
        <v>4.8499999999994312E-2</v>
      </c>
      <c r="K82" s="83">
        <v>3873402.9892010004</v>
      </c>
      <c r="L82" s="85">
        <v>115.56882</v>
      </c>
      <c r="M82" s="83">
        <v>4476.4461369030005</v>
      </c>
      <c r="N82" s="73"/>
      <c r="O82" s="84">
        <f t="shared" si="2"/>
        <v>5.8642605419956598E-3</v>
      </c>
      <c r="P82" s="84">
        <f>M82/'סכום נכסי הקרן'!$C$42</f>
        <v>1.5490955969874646E-3</v>
      </c>
    </row>
    <row r="83" spans="2:16">
      <c r="B83" s="76" t="s">
        <v>1858</v>
      </c>
      <c r="C83" s="73" t="s">
        <v>1859</v>
      </c>
      <c r="D83" s="73" t="s">
        <v>238</v>
      </c>
      <c r="E83" s="73"/>
      <c r="F83" s="95">
        <v>42856</v>
      </c>
      <c r="G83" s="83">
        <v>6.999999999999627</v>
      </c>
      <c r="H83" s="86" t="s">
        <v>134</v>
      </c>
      <c r="I83" s="87">
        <v>4.8000000000000001E-2</v>
      </c>
      <c r="J83" s="87">
        <v>4.8499999999997136E-2</v>
      </c>
      <c r="K83" s="83">
        <v>7000163.1924260007</v>
      </c>
      <c r="L83" s="85">
        <v>114.76474</v>
      </c>
      <c r="M83" s="83">
        <v>8033.7190723180011</v>
      </c>
      <c r="N83" s="73"/>
      <c r="O83" s="84">
        <f t="shared" si="2"/>
        <v>1.0524380350048494E-2</v>
      </c>
      <c r="P83" s="84">
        <f>M83/'סכום נכסי הקרן'!$C$42</f>
        <v>2.7801069110980131E-3</v>
      </c>
    </row>
    <row r="84" spans="2:16">
      <c r="B84" s="76" t="s">
        <v>1860</v>
      </c>
      <c r="C84" s="73" t="s">
        <v>1861</v>
      </c>
      <c r="D84" s="73" t="s">
        <v>238</v>
      </c>
      <c r="E84" s="73"/>
      <c r="F84" s="95">
        <v>42887</v>
      </c>
      <c r="G84" s="83">
        <v>7.0900000000002876</v>
      </c>
      <c r="H84" s="86" t="s">
        <v>134</v>
      </c>
      <c r="I84" s="87">
        <v>4.8000000000000001E-2</v>
      </c>
      <c r="J84" s="87">
        <v>4.8500000000001861E-2</v>
      </c>
      <c r="K84" s="83">
        <v>6147257.236099001</v>
      </c>
      <c r="L84" s="85">
        <v>114.095292</v>
      </c>
      <c r="M84" s="83">
        <v>7013.7311051220013</v>
      </c>
      <c r="N84" s="73"/>
      <c r="O84" s="84">
        <f t="shared" si="2"/>
        <v>9.1881696582616131E-3</v>
      </c>
      <c r="P84" s="84">
        <f>M84/'סכום נכסי הקרן'!$C$42</f>
        <v>2.4271351963402275E-3</v>
      </c>
    </row>
    <row r="85" spans="2:16">
      <c r="B85" s="76" t="s">
        <v>1862</v>
      </c>
      <c r="C85" s="73" t="s">
        <v>1863</v>
      </c>
      <c r="D85" s="73" t="s">
        <v>238</v>
      </c>
      <c r="E85" s="73"/>
      <c r="F85" s="95">
        <v>42918</v>
      </c>
      <c r="G85" s="83">
        <v>7.1700000000009805</v>
      </c>
      <c r="H85" s="86" t="s">
        <v>134</v>
      </c>
      <c r="I85" s="87">
        <v>4.8000000000000001E-2</v>
      </c>
      <c r="J85" s="87">
        <v>4.8500000000005976E-2</v>
      </c>
      <c r="K85" s="83">
        <v>2668806.2402360006</v>
      </c>
      <c r="L85" s="85">
        <v>113.15503200000001</v>
      </c>
      <c r="M85" s="83">
        <v>3019.8885536120001</v>
      </c>
      <c r="N85" s="73"/>
      <c r="O85" s="84">
        <f t="shared" si="2"/>
        <v>3.9561323301040181E-3</v>
      </c>
      <c r="P85" s="84">
        <f>M85/'סכום נכסי הקרן'!$C$42</f>
        <v>1.0450468784216629E-3</v>
      </c>
    </row>
    <row r="86" spans="2:16">
      <c r="B86" s="76" t="s">
        <v>1864</v>
      </c>
      <c r="C86" s="73" t="s">
        <v>1865</v>
      </c>
      <c r="D86" s="73" t="s">
        <v>238</v>
      </c>
      <c r="E86" s="73"/>
      <c r="F86" s="95">
        <v>42949</v>
      </c>
      <c r="G86" s="83">
        <v>7.2600000000001446</v>
      </c>
      <c r="H86" s="86" t="s">
        <v>134</v>
      </c>
      <c r="I86" s="87">
        <v>4.8000000000000001E-2</v>
      </c>
      <c r="J86" s="87">
        <v>4.850000000000039E-2</v>
      </c>
      <c r="K86" s="83">
        <v>6535082.5158479996</v>
      </c>
      <c r="L86" s="85">
        <v>113.521998</v>
      </c>
      <c r="M86" s="83">
        <v>7418.7562256420015</v>
      </c>
      <c r="N86" s="73"/>
      <c r="O86" s="84">
        <f t="shared" si="2"/>
        <v>9.7187630710141963E-3</v>
      </c>
      <c r="P86" s="84">
        <f>M86/'סכום נכסי הקרן'!$C$42</f>
        <v>2.567296076573878E-3</v>
      </c>
    </row>
    <row r="87" spans="2:16">
      <c r="B87" s="76" t="s">
        <v>1866</v>
      </c>
      <c r="C87" s="73" t="s">
        <v>1867</v>
      </c>
      <c r="D87" s="73" t="s">
        <v>238</v>
      </c>
      <c r="E87" s="73"/>
      <c r="F87" s="95">
        <v>42979</v>
      </c>
      <c r="G87" s="83">
        <v>7.3400000000001873</v>
      </c>
      <c r="H87" s="86" t="s">
        <v>134</v>
      </c>
      <c r="I87" s="87">
        <v>4.8000000000000001E-2</v>
      </c>
      <c r="J87" s="87">
        <v>4.850000000000166E-2</v>
      </c>
      <c r="K87" s="83">
        <v>2935477.3889720007</v>
      </c>
      <c r="L87" s="85">
        <v>113.203413</v>
      </c>
      <c r="M87" s="83">
        <v>3323.0605972570006</v>
      </c>
      <c r="N87" s="73"/>
      <c r="O87" s="84">
        <f t="shared" si="2"/>
        <v>4.353295570453778E-3</v>
      </c>
      <c r="P87" s="84">
        <f>M87/'סכום נכסי הקרן'!$C$42</f>
        <v>1.1499610142287522E-3</v>
      </c>
    </row>
    <row r="88" spans="2:16">
      <c r="B88" s="76" t="s">
        <v>1868</v>
      </c>
      <c r="C88" s="73" t="s">
        <v>1869</v>
      </c>
      <c r="D88" s="73" t="s">
        <v>238</v>
      </c>
      <c r="E88" s="73"/>
      <c r="F88" s="95">
        <v>43009</v>
      </c>
      <c r="G88" s="83">
        <v>7.2500000000002318</v>
      </c>
      <c r="H88" s="86" t="s">
        <v>134</v>
      </c>
      <c r="I88" s="87">
        <v>4.8000000000000001E-2</v>
      </c>
      <c r="J88" s="87">
        <v>4.8500000000002014E-2</v>
      </c>
      <c r="K88" s="83">
        <v>5610431.2735180007</v>
      </c>
      <c r="L88" s="85">
        <v>115.116557</v>
      </c>
      <c r="M88" s="83">
        <v>6458.5352903020012</v>
      </c>
      <c r="N88" s="73"/>
      <c r="O88" s="84">
        <f t="shared" si="2"/>
        <v>8.46084874109705E-3</v>
      </c>
      <c r="P88" s="84">
        <f>M88/'סכום נכסי הקרן'!$C$42</f>
        <v>2.2350070290618534E-3</v>
      </c>
    </row>
    <row r="89" spans="2:16">
      <c r="B89" s="76" t="s">
        <v>1870</v>
      </c>
      <c r="C89" s="73" t="s">
        <v>1871</v>
      </c>
      <c r="D89" s="73" t="s">
        <v>238</v>
      </c>
      <c r="E89" s="73"/>
      <c r="F89" s="95">
        <v>43040</v>
      </c>
      <c r="G89" s="83">
        <v>7.3299999999998589</v>
      </c>
      <c r="H89" s="86" t="s">
        <v>134</v>
      </c>
      <c r="I89" s="87">
        <v>4.8000000000000001E-2</v>
      </c>
      <c r="J89" s="87">
        <v>4.8499999999999058E-2</v>
      </c>
      <c r="K89" s="83">
        <v>6019113.0058150003</v>
      </c>
      <c r="L89" s="85">
        <v>114.533733</v>
      </c>
      <c r="M89" s="83">
        <v>6893.9147944090009</v>
      </c>
      <c r="N89" s="73"/>
      <c r="O89" s="84">
        <f t="shared" si="2"/>
        <v>9.031207183630376E-3</v>
      </c>
      <c r="P89" s="84">
        <f>M89/'סכום נכסי הקרן'!$C$42</f>
        <v>2.3856721889239912E-3</v>
      </c>
    </row>
    <row r="90" spans="2:16">
      <c r="B90" s="76" t="s">
        <v>1872</v>
      </c>
      <c r="C90" s="73" t="s">
        <v>1873</v>
      </c>
      <c r="D90" s="73" t="s">
        <v>238</v>
      </c>
      <c r="E90" s="73"/>
      <c r="F90" s="95">
        <v>43070</v>
      </c>
      <c r="G90" s="83">
        <v>7.4100000000003794</v>
      </c>
      <c r="H90" s="86" t="s">
        <v>134</v>
      </c>
      <c r="I90" s="87">
        <v>4.8000000000000001E-2</v>
      </c>
      <c r="J90" s="87">
        <v>4.850000000000157E-2</v>
      </c>
      <c r="K90" s="83">
        <v>6163992.4900540002</v>
      </c>
      <c r="L90" s="85">
        <v>113.754755</v>
      </c>
      <c r="M90" s="83">
        <v>7011.8345438740007</v>
      </c>
      <c r="N90" s="73"/>
      <c r="O90" s="84">
        <f t="shared" si="2"/>
        <v>9.185685113836866E-3</v>
      </c>
      <c r="P90" s="84">
        <f>M90/'סכום נכסי הקרן'!$C$42</f>
        <v>2.4264788822489052E-3</v>
      </c>
    </row>
    <row r="91" spans="2:16">
      <c r="B91" s="76" t="s">
        <v>1874</v>
      </c>
      <c r="C91" s="73" t="s">
        <v>1875</v>
      </c>
      <c r="D91" s="73" t="s">
        <v>238</v>
      </c>
      <c r="E91" s="73"/>
      <c r="F91" s="95">
        <v>43101</v>
      </c>
      <c r="G91" s="83">
        <v>7.5000000000002629</v>
      </c>
      <c r="H91" s="86" t="s">
        <v>134</v>
      </c>
      <c r="I91" s="87">
        <v>4.8000000000000001E-2</v>
      </c>
      <c r="J91" s="87">
        <v>4.8500000000001736E-2</v>
      </c>
      <c r="K91" s="83">
        <v>8415373.6816410013</v>
      </c>
      <c r="L91" s="85">
        <v>113.634485</v>
      </c>
      <c r="M91" s="83">
        <v>9562.7665224310003</v>
      </c>
      <c r="N91" s="73"/>
      <c r="O91" s="84">
        <f t="shared" si="2"/>
        <v>1.252747216759917E-2</v>
      </c>
      <c r="P91" s="84">
        <f>M91/'סכום נכסי הקרן'!$C$42</f>
        <v>3.3092410948042167E-3</v>
      </c>
    </row>
    <row r="92" spans="2:16">
      <c r="B92" s="76" t="s">
        <v>1876</v>
      </c>
      <c r="C92" s="73" t="s">
        <v>1877</v>
      </c>
      <c r="D92" s="73" t="s">
        <v>238</v>
      </c>
      <c r="E92" s="73"/>
      <c r="F92" s="95">
        <v>43132</v>
      </c>
      <c r="G92" s="83">
        <v>7.589999999999673</v>
      </c>
      <c r="H92" s="86" t="s">
        <v>134</v>
      </c>
      <c r="I92" s="87">
        <v>4.8000000000000001E-2</v>
      </c>
      <c r="J92" s="87">
        <v>4.8499999999998142E-2</v>
      </c>
      <c r="K92" s="83">
        <v>8079006.4616720006</v>
      </c>
      <c r="L92" s="85">
        <v>113.069627</v>
      </c>
      <c r="M92" s="83">
        <v>9134.9024693220017</v>
      </c>
      <c r="N92" s="73"/>
      <c r="O92" s="84">
        <f t="shared" si="2"/>
        <v>1.1966959160796559E-2</v>
      </c>
      <c r="P92" s="84">
        <f>M92/'סכום נכסי הקרן'!$C$42</f>
        <v>3.161176692707129E-3</v>
      </c>
    </row>
    <row r="93" spans="2:16">
      <c r="B93" s="76" t="s">
        <v>1878</v>
      </c>
      <c r="C93" s="73" t="s">
        <v>1879</v>
      </c>
      <c r="D93" s="73" t="s">
        <v>238</v>
      </c>
      <c r="E93" s="73"/>
      <c r="F93" s="95">
        <v>43161</v>
      </c>
      <c r="G93" s="83">
        <v>7.6699999999996837</v>
      </c>
      <c r="H93" s="86" t="s">
        <v>134</v>
      </c>
      <c r="I93" s="87">
        <v>4.8000000000000001E-2</v>
      </c>
      <c r="J93" s="87">
        <v>4.8499999999998142E-2</v>
      </c>
      <c r="K93" s="83">
        <v>1900419.0086450002</v>
      </c>
      <c r="L93" s="85">
        <v>113.18722</v>
      </c>
      <c r="M93" s="83">
        <v>2151.0314387040003</v>
      </c>
      <c r="N93" s="73"/>
      <c r="O93" s="84">
        <f t="shared" si="2"/>
        <v>2.8179069745963882E-3</v>
      </c>
      <c r="P93" s="84">
        <f>M93/'סכום נכסי הקרן'!$C$42</f>
        <v>7.4437471797288417E-4</v>
      </c>
    </row>
    <row r="94" spans="2:16">
      <c r="B94" s="76" t="s">
        <v>1880</v>
      </c>
      <c r="C94" s="73" t="s">
        <v>1881</v>
      </c>
      <c r="D94" s="73" t="s">
        <v>238</v>
      </c>
      <c r="E94" s="73"/>
      <c r="F94" s="95">
        <v>43221</v>
      </c>
      <c r="G94" s="83">
        <v>7.6500000000000083</v>
      </c>
      <c r="H94" s="86" t="s">
        <v>134</v>
      </c>
      <c r="I94" s="87">
        <v>4.8000000000000001E-2</v>
      </c>
      <c r="J94" s="87">
        <v>4.8499999999999384E-2</v>
      </c>
      <c r="K94" s="83">
        <v>7691887.0225660019</v>
      </c>
      <c r="L94" s="85">
        <v>114.535849</v>
      </c>
      <c r="M94" s="83">
        <v>8809.9681154629998</v>
      </c>
      <c r="N94" s="73"/>
      <c r="O94" s="84">
        <f t="shared" si="2"/>
        <v>1.1541286729631665E-2</v>
      </c>
      <c r="P94" s="84">
        <f>M94/'סכום נכסי הקרן'!$C$42</f>
        <v>3.0487316053590683E-3</v>
      </c>
    </row>
    <row r="95" spans="2:16">
      <c r="B95" s="76" t="s">
        <v>1882</v>
      </c>
      <c r="C95" s="73" t="s">
        <v>1883</v>
      </c>
      <c r="D95" s="73" t="s">
        <v>238</v>
      </c>
      <c r="E95" s="73"/>
      <c r="F95" s="95">
        <v>43252</v>
      </c>
      <c r="G95" s="83">
        <v>7.730000000000179</v>
      </c>
      <c r="H95" s="86" t="s">
        <v>134</v>
      </c>
      <c r="I95" s="87">
        <v>4.8000000000000001E-2</v>
      </c>
      <c r="J95" s="87">
        <v>4.8500000000000307E-2</v>
      </c>
      <c r="K95" s="83">
        <v>4286433.6106210006</v>
      </c>
      <c r="L95" s="85">
        <v>113.632942</v>
      </c>
      <c r="M95" s="83">
        <v>4870.8006060810003</v>
      </c>
      <c r="N95" s="73"/>
      <c r="O95" s="84">
        <f t="shared" si="2"/>
        <v>6.3808751247325232E-3</v>
      </c>
      <c r="P95" s="84">
        <f>M95/'סכום נכסי הקרן'!$C$42</f>
        <v>1.6855638472853694E-3</v>
      </c>
    </row>
    <row r="96" spans="2:16">
      <c r="B96" s="76" t="s">
        <v>1884</v>
      </c>
      <c r="C96" s="73" t="s">
        <v>1885</v>
      </c>
      <c r="D96" s="73" t="s">
        <v>238</v>
      </c>
      <c r="E96" s="73"/>
      <c r="F96" s="95">
        <v>43282</v>
      </c>
      <c r="G96" s="83">
        <v>7.8099999999993273</v>
      </c>
      <c r="H96" s="86" t="s">
        <v>134</v>
      </c>
      <c r="I96" s="87">
        <v>4.8000000000000001E-2</v>
      </c>
      <c r="J96" s="87">
        <v>4.8499999999995547E-2</v>
      </c>
      <c r="K96" s="83">
        <v>3287486.9483520007</v>
      </c>
      <c r="L96" s="85">
        <v>112.631793</v>
      </c>
      <c r="M96" s="83">
        <v>3702.7554860290006</v>
      </c>
      <c r="N96" s="73"/>
      <c r="O96" s="84">
        <f t="shared" si="2"/>
        <v>4.8507057226428426E-3</v>
      </c>
      <c r="P96" s="84">
        <f>M96/'סכום נכסי הקרן'!$C$42</f>
        <v>1.2813562466088475E-3</v>
      </c>
    </row>
    <row r="97" spans="2:16">
      <c r="B97" s="76" t="s">
        <v>1886</v>
      </c>
      <c r="C97" s="73" t="s">
        <v>1887</v>
      </c>
      <c r="D97" s="73" t="s">
        <v>238</v>
      </c>
      <c r="E97" s="73"/>
      <c r="F97" s="95">
        <v>43313</v>
      </c>
      <c r="G97" s="83">
        <v>7.8999999999997206</v>
      </c>
      <c r="H97" s="86" t="s">
        <v>134</v>
      </c>
      <c r="I97" s="87">
        <v>4.8000000000000001E-2</v>
      </c>
      <c r="J97" s="87">
        <v>4.8599999999998783E-2</v>
      </c>
      <c r="K97" s="83">
        <v>9287792.7163890023</v>
      </c>
      <c r="L97" s="85">
        <v>112.043087</v>
      </c>
      <c r="M97" s="83">
        <v>10406.329668041002</v>
      </c>
      <c r="N97" s="73"/>
      <c r="O97" s="84">
        <f t="shared" si="2"/>
        <v>1.3632561767293301E-2</v>
      </c>
      <c r="P97" s="84">
        <f>M97/'סכום נכסי הקרן'!$C$42</f>
        <v>3.6011601561937103E-3</v>
      </c>
    </row>
    <row r="98" spans="2:16">
      <c r="B98" s="76" t="s">
        <v>1888</v>
      </c>
      <c r="C98" s="73" t="s">
        <v>1889</v>
      </c>
      <c r="D98" s="73" t="s">
        <v>238</v>
      </c>
      <c r="E98" s="73"/>
      <c r="F98" s="95">
        <v>43345</v>
      </c>
      <c r="G98" s="83">
        <v>7.9900000000001441</v>
      </c>
      <c r="H98" s="86" t="s">
        <v>134</v>
      </c>
      <c r="I98" s="87">
        <v>4.8000000000000001E-2</v>
      </c>
      <c r="J98" s="87">
        <v>4.8500000000000876E-2</v>
      </c>
      <c r="K98" s="83">
        <v>8620477.3110649996</v>
      </c>
      <c r="L98" s="85">
        <v>111.59798000000001</v>
      </c>
      <c r="M98" s="83">
        <v>9620.2785061390023</v>
      </c>
      <c r="N98" s="73"/>
      <c r="O98" s="84">
        <f t="shared" si="2"/>
        <v>1.2602814357907322E-2</v>
      </c>
      <c r="P98" s="84">
        <f>M98/'סכום נכסי הקרן'!$C$42</f>
        <v>3.3291433918522309E-3</v>
      </c>
    </row>
    <row r="99" spans="2:16">
      <c r="B99" s="76" t="s">
        <v>1890</v>
      </c>
      <c r="C99" s="73" t="s">
        <v>1891</v>
      </c>
      <c r="D99" s="73" t="s">
        <v>238</v>
      </c>
      <c r="E99" s="73"/>
      <c r="F99" s="95">
        <v>43375</v>
      </c>
      <c r="G99" s="83">
        <v>7.8799999999994652</v>
      </c>
      <c r="H99" s="86" t="s">
        <v>134</v>
      </c>
      <c r="I99" s="87">
        <v>4.8000000000000001E-2</v>
      </c>
      <c r="J99" s="87">
        <v>4.8499999999996879E-2</v>
      </c>
      <c r="K99" s="83">
        <v>3095634.907774</v>
      </c>
      <c r="L99" s="85">
        <v>113.71819000000001</v>
      </c>
      <c r="M99" s="83">
        <v>3520.2999820260006</v>
      </c>
      <c r="N99" s="73"/>
      <c r="O99" s="84">
        <f t="shared" si="2"/>
        <v>4.6116842801699589E-3</v>
      </c>
      <c r="P99" s="84">
        <f>M99/'סכום נכסי הקרן'!$C$42</f>
        <v>1.2182166467447646E-3</v>
      </c>
    </row>
    <row r="100" spans="2:16">
      <c r="B100" s="76" t="s">
        <v>1892</v>
      </c>
      <c r="C100" s="73" t="s">
        <v>1893</v>
      </c>
      <c r="D100" s="73" t="s">
        <v>238</v>
      </c>
      <c r="E100" s="73"/>
      <c r="F100" s="95">
        <v>43405</v>
      </c>
      <c r="G100" s="83">
        <v>7.9600000000337383</v>
      </c>
      <c r="H100" s="86" t="s">
        <v>134</v>
      </c>
      <c r="I100" s="87">
        <v>4.8000000000000001E-2</v>
      </c>
      <c r="J100" s="87">
        <v>4.849999999915653E-2</v>
      </c>
      <c r="K100" s="83">
        <v>2094.7528760000005</v>
      </c>
      <c r="L100" s="85">
        <v>113.194228</v>
      </c>
      <c r="M100" s="83">
        <v>2.3711393520000001</v>
      </c>
      <c r="N100" s="73"/>
      <c r="O100" s="84">
        <f t="shared" si="2"/>
        <v>3.1062540498089909E-6</v>
      </c>
      <c r="P100" s="84">
        <f>M100/'סכום נכסי הקרן'!$C$42</f>
        <v>8.2054411416823944E-7</v>
      </c>
    </row>
    <row r="101" spans="2:16">
      <c r="B101" s="76" t="s">
        <v>1894</v>
      </c>
      <c r="C101" s="73" t="s">
        <v>1895</v>
      </c>
      <c r="D101" s="73" t="s">
        <v>238</v>
      </c>
      <c r="E101" s="73"/>
      <c r="F101" s="95">
        <v>43435</v>
      </c>
      <c r="G101" s="83">
        <v>8.0399999999999299</v>
      </c>
      <c r="H101" s="86" t="s">
        <v>134</v>
      </c>
      <c r="I101" s="87">
        <v>4.8000000000000001E-2</v>
      </c>
      <c r="J101" s="87">
        <v>4.8600000000001191E-2</v>
      </c>
      <c r="K101" s="83">
        <v>3581526.4987940006</v>
      </c>
      <c r="L101" s="85">
        <v>112.351983</v>
      </c>
      <c r="M101" s="83">
        <v>4023.9160537820007</v>
      </c>
      <c r="N101" s="73"/>
      <c r="O101" s="84">
        <f t="shared" si="2"/>
        <v>5.2714343961306545E-3</v>
      </c>
      <c r="P101" s="84">
        <f>M101/'סכום נכסי הקרן'!$C$42</f>
        <v>1.392495397224511E-3</v>
      </c>
    </row>
    <row r="102" spans="2:16">
      <c r="B102" s="76" t="s">
        <v>1896</v>
      </c>
      <c r="C102" s="73" t="s">
        <v>1897</v>
      </c>
      <c r="D102" s="73" t="s">
        <v>238</v>
      </c>
      <c r="E102" s="73"/>
      <c r="F102" s="95">
        <v>43497</v>
      </c>
      <c r="G102" s="83">
        <v>8.2100000000004982</v>
      </c>
      <c r="H102" s="86" t="s">
        <v>134</v>
      </c>
      <c r="I102" s="87">
        <v>4.8000000000000001E-2</v>
      </c>
      <c r="J102" s="87">
        <v>4.8600000000002745E-2</v>
      </c>
      <c r="K102" s="83">
        <v>5405532.5655710008</v>
      </c>
      <c r="L102" s="85">
        <v>112.144031</v>
      </c>
      <c r="M102" s="83">
        <v>6061.9821168190001</v>
      </c>
      <c r="N102" s="73"/>
      <c r="O102" s="84">
        <f t="shared" si="2"/>
        <v>7.9413537986942825E-3</v>
      </c>
      <c r="P102" s="84">
        <f>M102/'סכום נכסי הקרן'!$C$42</f>
        <v>2.097777906622569E-3</v>
      </c>
    </row>
    <row r="103" spans="2:16">
      <c r="B103" s="76" t="s">
        <v>1898</v>
      </c>
      <c r="C103" s="73" t="s">
        <v>1899</v>
      </c>
      <c r="D103" s="73" t="s">
        <v>238</v>
      </c>
      <c r="E103" s="73"/>
      <c r="F103" s="95">
        <v>43525</v>
      </c>
      <c r="G103" s="83">
        <v>8.2899999999996474</v>
      </c>
      <c r="H103" s="86" t="s">
        <v>134</v>
      </c>
      <c r="I103" s="87">
        <v>4.8000000000000001E-2</v>
      </c>
      <c r="J103" s="87">
        <v>4.8699999999997814E-2</v>
      </c>
      <c r="K103" s="83">
        <v>8482314.6974610016</v>
      </c>
      <c r="L103" s="85">
        <v>111.744664</v>
      </c>
      <c r="M103" s="83">
        <v>9478.5340251840007</v>
      </c>
      <c r="N103" s="73"/>
      <c r="O103" s="84">
        <f t="shared" si="2"/>
        <v>1.2417125411522466E-2</v>
      </c>
      <c r="P103" s="84">
        <f>M103/'סכום נכסי הקרן'!$C$42</f>
        <v>3.2800920362390084E-3</v>
      </c>
    </row>
    <row r="104" spans="2:16">
      <c r="B104" s="76" t="s">
        <v>1900</v>
      </c>
      <c r="C104" s="73" t="s">
        <v>1901</v>
      </c>
      <c r="D104" s="73" t="s">
        <v>238</v>
      </c>
      <c r="E104" s="73"/>
      <c r="F104" s="95">
        <v>43556</v>
      </c>
      <c r="G104" s="83">
        <v>8.1800000000009447</v>
      </c>
      <c r="H104" s="86" t="s">
        <v>134</v>
      </c>
      <c r="I104" s="87">
        <v>4.8000000000000001E-2</v>
      </c>
      <c r="J104" s="87">
        <v>4.8700000000004344E-2</v>
      </c>
      <c r="K104" s="83">
        <v>3756005.7519330005</v>
      </c>
      <c r="L104" s="85">
        <v>113.839721</v>
      </c>
      <c r="M104" s="83">
        <v>4275.8264519220011</v>
      </c>
      <c r="N104" s="73"/>
      <c r="O104" s="84">
        <f t="shared" si="2"/>
        <v>5.6014435513291267E-3</v>
      </c>
      <c r="P104" s="84">
        <f>M104/'סכום נכסי הקרן'!$C$42</f>
        <v>1.4796701954147588E-3</v>
      </c>
    </row>
    <row r="105" spans="2:16">
      <c r="B105" s="76" t="s">
        <v>1902</v>
      </c>
      <c r="C105" s="73" t="s">
        <v>1903</v>
      </c>
      <c r="D105" s="73" t="s">
        <v>238</v>
      </c>
      <c r="E105" s="73"/>
      <c r="F105" s="95">
        <v>43586</v>
      </c>
      <c r="G105" s="83">
        <v>8.260000000000133</v>
      </c>
      <c r="H105" s="86" t="s">
        <v>134</v>
      </c>
      <c r="I105" s="87">
        <v>4.8000000000000001E-2</v>
      </c>
      <c r="J105" s="87">
        <v>4.8500000000000536E-2</v>
      </c>
      <c r="K105" s="83">
        <v>9150609.1720640007</v>
      </c>
      <c r="L105" s="85">
        <v>112.97477499999999</v>
      </c>
      <c r="M105" s="83">
        <v>10337.880101137001</v>
      </c>
      <c r="N105" s="73"/>
      <c r="O105" s="84">
        <f t="shared" si="2"/>
        <v>1.3542891059317457E-2</v>
      </c>
      <c r="P105" s="84">
        <f>M105/'סכום נכסי הקרן'!$C$42</f>
        <v>3.577472856165111E-3</v>
      </c>
    </row>
    <row r="106" spans="2:16">
      <c r="B106" s="76" t="s">
        <v>1904</v>
      </c>
      <c r="C106" s="73" t="s">
        <v>1905</v>
      </c>
      <c r="D106" s="73" t="s">
        <v>238</v>
      </c>
      <c r="E106" s="73"/>
      <c r="F106" s="95">
        <v>43617</v>
      </c>
      <c r="G106" s="83">
        <v>8.3499999990697233</v>
      </c>
      <c r="H106" s="86" t="s">
        <v>134</v>
      </c>
      <c r="I106" s="87">
        <v>4.8000000000000001E-2</v>
      </c>
      <c r="J106" s="87">
        <v>4.8499999994573398E-2</v>
      </c>
      <c r="K106" s="83">
        <v>2299.6743530000003</v>
      </c>
      <c r="L106" s="85">
        <v>112.184653</v>
      </c>
      <c r="M106" s="83">
        <v>2.5798817040000004</v>
      </c>
      <c r="N106" s="73"/>
      <c r="O106" s="84">
        <f t="shared" si="2"/>
        <v>3.3797119449427118E-6</v>
      </c>
      <c r="P106" s="84">
        <f>M106/'סכום נכסי הקרן'!$C$42</f>
        <v>8.9278040351444018E-7</v>
      </c>
    </row>
    <row r="107" spans="2:16">
      <c r="B107" s="76" t="s">
        <v>1906</v>
      </c>
      <c r="C107" s="73" t="s">
        <v>1907</v>
      </c>
      <c r="D107" s="73" t="s">
        <v>238</v>
      </c>
      <c r="E107" s="73"/>
      <c r="F107" s="95">
        <v>43647</v>
      </c>
      <c r="G107" s="83">
        <v>8.4300000000003568</v>
      </c>
      <c r="H107" s="86" t="s">
        <v>134</v>
      </c>
      <c r="I107" s="87">
        <v>4.8000000000000001E-2</v>
      </c>
      <c r="J107" s="87">
        <v>4.8500000000001278E-2</v>
      </c>
      <c r="K107" s="83">
        <v>2840257.2093260004</v>
      </c>
      <c r="L107" s="85">
        <v>110.971515</v>
      </c>
      <c r="M107" s="83">
        <v>3151.876458016</v>
      </c>
      <c r="N107" s="73"/>
      <c r="O107" s="84">
        <f t="shared" si="2"/>
        <v>4.1290399081571217E-3</v>
      </c>
      <c r="P107" s="84">
        <f>M107/'סכום נכסי הקרן'!$C$42</f>
        <v>1.0907219240526807E-3</v>
      </c>
    </row>
    <row r="108" spans="2:16">
      <c r="B108" s="76" t="s">
        <v>1908</v>
      </c>
      <c r="C108" s="73" t="s">
        <v>1909</v>
      </c>
      <c r="D108" s="73" t="s">
        <v>238</v>
      </c>
      <c r="E108" s="73"/>
      <c r="F108" s="95">
        <v>43678</v>
      </c>
      <c r="G108" s="83">
        <v>8.519999999999639</v>
      </c>
      <c r="H108" s="86" t="s">
        <v>134</v>
      </c>
      <c r="I108" s="87">
        <v>4.8000000000000001E-2</v>
      </c>
      <c r="J108" s="87">
        <v>4.8499999999997462E-2</v>
      </c>
      <c r="K108" s="83">
        <v>6379501.5766990008</v>
      </c>
      <c r="L108" s="85">
        <v>111.19022699999999</v>
      </c>
      <c r="M108" s="83">
        <v>7093.3822972280013</v>
      </c>
      <c r="N108" s="73"/>
      <c r="O108" s="84">
        <f t="shared" si="2"/>
        <v>9.2925147857812959E-3</v>
      </c>
      <c r="P108" s="84">
        <f>M108/'סכום נכסי הקרן'!$C$42</f>
        <v>2.4546988723485289E-3</v>
      </c>
    </row>
    <row r="109" spans="2:16">
      <c r="B109" s="76" t="s">
        <v>1910</v>
      </c>
      <c r="C109" s="73" t="s">
        <v>1911</v>
      </c>
      <c r="D109" s="73" t="s">
        <v>238</v>
      </c>
      <c r="E109" s="73"/>
      <c r="F109" s="95">
        <v>43709</v>
      </c>
      <c r="G109" s="83">
        <v>8.6000000007842221</v>
      </c>
      <c r="H109" s="86" t="s">
        <v>134</v>
      </c>
      <c r="I109" s="87">
        <v>4.8000000000000001E-2</v>
      </c>
      <c r="J109" s="87">
        <v>4.850000000294083E-2</v>
      </c>
      <c r="K109" s="83">
        <v>2755.0554130000005</v>
      </c>
      <c r="L109" s="85">
        <v>111.08166900000001</v>
      </c>
      <c r="M109" s="83">
        <v>3.0603615460000007</v>
      </c>
      <c r="N109" s="73"/>
      <c r="O109" s="84">
        <f t="shared" si="2"/>
        <v>4.0091529998538041E-6</v>
      </c>
      <c r="P109" s="84">
        <f>M109/'סכום נכסי הקרן'!$C$42</f>
        <v>1.0590527510241053E-6</v>
      </c>
    </row>
    <row r="110" spans="2:16">
      <c r="B110" s="76" t="s">
        <v>1912</v>
      </c>
      <c r="C110" s="73" t="s">
        <v>1913</v>
      </c>
      <c r="D110" s="73" t="s">
        <v>238</v>
      </c>
      <c r="E110" s="73"/>
      <c r="F110" s="95">
        <v>43740</v>
      </c>
      <c r="G110" s="83">
        <v>8.4799999999999649</v>
      </c>
      <c r="H110" s="86" t="s">
        <v>134</v>
      </c>
      <c r="I110" s="87">
        <v>4.8000000000000001E-2</v>
      </c>
      <c r="J110" s="87">
        <v>4.8500000000000473E-2</v>
      </c>
      <c r="K110" s="83">
        <v>7278901.9392520012</v>
      </c>
      <c r="L110" s="85">
        <v>113.039812</v>
      </c>
      <c r="M110" s="83">
        <v>8228.0570367360015</v>
      </c>
      <c r="N110" s="73"/>
      <c r="O110" s="84">
        <f t="shared" si="2"/>
        <v>1.0778968123852624E-2</v>
      </c>
      <c r="P110" s="84">
        <f>M110/'סכום נכסי הקרן'!$C$42</f>
        <v>2.8473584932237634E-3</v>
      </c>
    </row>
    <row r="111" spans="2:16">
      <c r="B111" s="76" t="s">
        <v>1914</v>
      </c>
      <c r="C111" s="73" t="s">
        <v>1915</v>
      </c>
      <c r="D111" s="73" t="s">
        <v>238</v>
      </c>
      <c r="E111" s="73"/>
      <c r="F111" s="95">
        <v>43770</v>
      </c>
      <c r="G111" s="83">
        <v>8.5599999999996861</v>
      </c>
      <c r="H111" s="86" t="s">
        <v>134</v>
      </c>
      <c r="I111" s="87">
        <v>4.8000000000000001E-2</v>
      </c>
      <c r="J111" s="87">
        <v>4.8499999999998239E-2</v>
      </c>
      <c r="K111" s="83">
        <v>10564066.444198001</v>
      </c>
      <c r="L111" s="85">
        <v>112.832279</v>
      </c>
      <c r="M111" s="83">
        <v>11919.676953546003</v>
      </c>
      <c r="N111" s="73"/>
      <c r="O111" s="84">
        <f t="shared" si="2"/>
        <v>1.5615085962002609E-2</v>
      </c>
      <c r="P111" s="84">
        <f>M111/'סכום נכסי הקרן'!$C$42</f>
        <v>4.1248612228417785E-3</v>
      </c>
    </row>
    <row r="112" spans="2:16">
      <c r="B112" s="76" t="s">
        <v>1916</v>
      </c>
      <c r="C112" s="73" t="s">
        <v>1917</v>
      </c>
      <c r="D112" s="73" t="s">
        <v>238</v>
      </c>
      <c r="E112" s="73"/>
      <c r="F112" s="95">
        <v>43800</v>
      </c>
      <c r="G112" s="83">
        <v>8.6400000000001125</v>
      </c>
      <c r="H112" s="86" t="s">
        <v>134</v>
      </c>
      <c r="I112" s="87">
        <v>4.8000000000000001E-2</v>
      </c>
      <c r="J112" s="87">
        <v>4.8500000000000466E-2</v>
      </c>
      <c r="K112" s="83">
        <v>4735120.5690390011</v>
      </c>
      <c r="L112" s="85">
        <v>111.957993</v>
      </c>
      <c r="M112" s="83">
        <v>5301.3459376350011</v>
      </c>
      <c r="N112" s="73"/>
      <c r="O112" s="84">
        <f t="shared" si="2"/>
        <v>6.9449006758406512E-3</v>
      </c>
      <c r="P112" s="84">
        <f>M112/'סכום נכסי הקרן'!$C$42</f>
        <v>1.8345561186131865E-3</v>
      </c>
    </row>
    <row r="113" spans="2:16">
      <c r="B113" s="76" t="s">
        <v>1918</v>
      </c>
      <c r="C113" s="73" t="s">
        <v>1919</v>
      </c>
      <c r="D113" s="73" t="s">
        <v>238</v>
      </c>
      <c r="E113" s="73"/>
      <c r="F113" s="95">
        <v>43831</v>
      </c>
      <c r="G113" s="83">
        <v>8.7300000000003752</v>
      </c>
      <c r="H113" s="86" t="s">
        <v>134</v>
      </c>
      <c r="I113" s="87">
        <v>4.8000000000000001E-2</v>
      </c>
      <c r="J113" s="87">
        <v>4.8600000000002454E-2</v>
      </c>
      <c r="K113" s="83">
        <v>6384396.9230940007</v>
      </c>
      <c r="L113" s="85">
        <v>111.92920599999999</v>
      </c>
      <c r="M113" s="83">
        <v>7146.0047647840011</v>
      </c>
      <c r="N113" s="73"/>
      <c r="O113" s="84">
        <f t="shared" si="2"/>
        <v>9.3614515831141453E-3</v>
      </c>
      <c r="P113" s="84">
        <f>M113/'סכום נכסי הקרן'!$C$42</f>
        <v>2.4729091289450735E-3</v>
      </c>
    </row>
    <row r="114" spans="2:16">
      <c r="B114" s="76" t="s">
        <v>1920</v>
      </c>
      <c r="C114" s="73" t="s">
        <v>1921</v>
      </c>
      <c r="D114" s="73" t="s">
        <v>238</v>
      </c>
      <c r="E114" s="73"/>
      <c r="F114" s="95">
        <v>43863</v>
      </c>
      <c r="G114" s="83">
        <v>8.8100000000003202</v>
      </c>
      <c r="H114" s="86" t="s">
        <v>134</v>
      </c>
      <c r="I114" s="87">
        <v>4.8000000000000001E-2</v>
      </c>
      <c r="J114" s="87">
        <v>4.8800000000002154E-2</v>
      </c>
      <c r="K114" s="83">
        <v>6833653.1078370009</v>
      </c>
      <c r="L114" s="85">
        <v>111.27704900000001</v>
      </c>
      <c r="M114" s="83">
        <v>7604.2874873970013</v>
      </c>
      <c r="N114" s="73"/>
      <c r="O114" s="84">
        <f t="shared" si="2"/>
        <v>9.961813835916114E-3</v>
      </c>
      <c r="P114" s="84">
        <f>M114/'סכום נכסי הקרן'!$C$42</f>
        <v>2.6315000571197132E-3</v>
      </c>
    </row>
    <row r="115" spans="2:16">
      <c r="B115" s="76" t="s">
        <v>1922</v>
      </c>
      <c r="C115" s="73" t="s">
        <v>1923</v>
      </c>
      <c r="D115" s="73" t="s">
        <v>238</v>
      </c>
      <c r="E115" s="73"/>
      <c r="F115" s="95">
        <v>43891</v>
      </c>
      <c r="G115" s="83">
        <v>8.8899999989040186</v>
      </c>
      <c r="H115" s="86" t="s">
        <v>134</v>
      </c>
      <c r="I115" s="87">
        <v>4.8000000000000001E-2</v>
      </c>
      <c r="J115" s="87">
        <v>4.8499999994947612E-2</v>
      </c>
      <c r="K115" s="83">
        <v>3460.8960560000005</v>
      </c>
      <c r="L115" s="85">
        <v>111.518961</v>
      </c>
      <c r="M115" s="83">
        <v>3.8595553070000004</v>
      </c>
      <c r="N115" s="73"/>
      <c r="O115" s="84">
        <f t="shared" si="2"/>
        <v>5.0561175549291516E-6</v>
      </c>
      <c r="P115" s="84">
        <f>M115/'סכום נכסי הקרן'!$C$42</f>
        <v>1.3356175746458795E-6</v>
      </c>
    </row>
    <row r="116" spans="2:16">
      <c r="B116" s="76" t="s">
        <v>1924</v>
      </c>
      <c r="C116" s="73" t="s">
        <v>1925</v>
      </c>
      <c r="D116" s="73" t="s">
        <v>238</v>
      </c>
      <c r="E116" s="73"/>
      <c r="F116" s="95">
        <v>44045</v>
      </c>
      <c r="G116" s="83">
        <v>9.1099999999974326</v>
      </c>
      <c r="H116" s="86" t="s">
        <v>134</v>
      </c>
      <c r="I116" s="87">
        <v>4.8000000000000001E-2</v>
      </c>
      <c r="J116" s="87">
        <v>4.8499999999985423E-2</v>
      </c>
      <c r="K116" s="83">
        <v>945940.3068850002</v>
      </c>
      <c r="L116" s="85">
        <v>112.398383</v>
      </c>
      <c r="M116" s="83">
        <v>1063.2216132430001</v>
      </c>
      <c r="N116" s="73"/>
      <c r="O116" s="84">
        <f t="shared" si="2"/>
        <v>1.3928478894312229E-3</v>
      </c>
      <c r="P116" s="84">
        <f>M116/'סכום נכסי הקרן'!$C$42</f>
        <v>3.6793292476342145E-4</v>
      </c>
    </row>
    <row r="117" spans="2:16">
      <c r="B117" s="76" t="s">
        <v>1926</v>
      </c>
      <c r="C117" s="73" t="s">
        <v>1927</v>
      </c>
      <c r="D117" s="73" t="s">
        <v>238</v>
      </c>
      <c r="E117" s="73"/>
      <c r="F117" s="95">
        <v>44075</v>
      </c>
      <c r="G117" s="83">
        <v>9.1899999999998858</v>
      </c>
      <c r="H117" s="86" t="s">
        <v>134</v>
      </c>
      <c r="I117" s="87">
        <v>4.8000000000000001E-2</v>
      </c>
      <c r="J117" s="87">
        <v>4.8599999999999588E-2</v>
      </c>
      <c r="K117" s="83">
        <v>12497295.658216001</v>
      </c>
      <c r="L117" s="85">
        <v>111.70957199999999</v>
      </c>
      <c r="M117" s="83">
        <v>13960.675513503003</v>
      </c>
      <c r="N117" s="73"/>
      <c r="O117" s="84">
        <f t="shared" si="2"/>
        <v>1.8288847011589691E-2</v>
      </c>
      <c r="P117" s="84">
        <f>M117/'סכום נכסי הקרן'!$C$42</f>
        <v>4.8311585368254447E-3</v>
      </c>
    </row>
    <row r="118" spans="2:16">
      <c r="B118" s="76" t="s">
        <v>1928</v>
      </c>
      <c r="C118" s="73" t="s">
        <v>1929</v>
      </c>
      <c r="D118" s="73" t="s">
        <v>238</v>
      </c>
      <c r="E118" s="73"/>
      <c r="F118" s="95">
        <v>44166</v>
      </c>
      <c r="G118" s="83">
        <v>9.2199999999999829</v>
      </c>
      <c r="H118" s="86" t="s">
        <v>134</v>
      </c>
      <c r="I118" s="87">
        <v>4.8000000000000001E-2</v>
      </c>
      <c r="J118" s="87">
        <v>4.8500000000000057E-2</v>
      </c>
      <c r="K118" s="83">
        <v>22813976.341569003</v>
      </c>
      <c r="L118" s="85">
        <v>112.834079</v>
      </c>
      <c r="M118" s="83">
        <v>25741.940047561005</v>
      </c>
      <c r="N118" s="73"/>
      <c r="O118" s="84">
        <f t="shared" si="2"/>
        <v>3.372260911415071E-2</v>
      </c>
      <c r="P118" s="84">
        <f>M118/'סכום נכסי הקרן'!$C$42</f>
        <v>8.9081214798622556E-3</v>
      </c>
    </row>
    <row r="119" spans="2:16">
      <c r="B119" s="76" t="s">
        <v>1930</v>
      </c>
      <c r="C119" s="73" t="s">
        <v>1931</v>
      </c>
      <c r="D119" s="73" t="s">
        <v>238</v>
      </c>
      <c r="E119" s="73"/>
      <c r="F119" s="95">
        <v>44197</v>
      </c>
      <c r="G119" s="83">
        <v>9.3000000000002849</v>
      </c>
      <c r="H119" s="86" t="s">
        <v>134</v>
      </c>
      <c r="I119" s="87">
        <v>4.8000000000000001E-2</v>
      </c>
      <c r="J119" s="87">
        <v>4.8500000000001806E-2</v>
      </c>
      <c r="K119" s="83">
        <v>6880602.8951230012</v>
      </c>
      <c r="L119" s="85">
        <v>112.612784</v>
      </c>
      <c r="M119" s="83">
        <v>7748.4384766960011</v>
      </c>
      <c r="N119" s="73"/>
      <c r="O119" s="84">
        <f t="shared" si="2"/>
        <v>1.0150655370647637E-2</v>
      </c>
      <c r="P119" s="84">
        <f>M119/'סכום נכסי הקרן'!$C$42</f>
        <v>2.6813841964559585E-3</v>
      </c>
    </row>
    <row r="120" spans="2:16">
      <c r="B120" s="76" t="s">
        <v>1932</v>
      </c>
      <c r="C120" s="73" t="s">
        <v>1933</v>
      </c>
      <c r="D120" s="73" t="s">
        <v>238</v>
      </c>
      <c r="E120" s="73"/>
      <c r="F120" s="95">
        <v>44228</v>
      </c>
      <c r="G120" s="83">
        <v>9.390000000000061</v>
      </c>
      <c r="H120" s="86" t="s">
        <v>134</v>
      </c>
      <c r="I120" s="87">
        <v>4.8000000000000001E-2</v>
      </c>
      <c r="J120" s="87">
        <v>4.8500000000000432E-2</v>
      </c>
      <c r="K120" s="83">
        <v>12577397.18667</v>
      </c>
      <c r="L120" s="85">
        <v>112.301147</v>
      </c>
      <c r="M120" s="83">
        <v>14124.561306944002</v>
      </c>
      <c r="N120" s="73"/>
      <c r="O120" s="84">
        <f t="shared" si="2"/>
        <v>1.8503541651595928E-2</v>
      </c>
      <c r="P120" s="84">
        <f>M120/'סכום נכסי הקרן'!$C$42</f>
        <v>4.8878719995286701E-3</v>
      </c>
    </row>
    <row r="121" spans="2:16">
      <c r="B121" s="76" t="s">
        <v>1934</v>
      </c>
      <c r="C121" s="73" t="s">
        <v>1935</v>
      </c>
      <c r="D121" s="73" t="s">
        <v>238</v>
      </c>
      <c r="E121" s="73"/>
      <c r="F121" s="95">
        <v>44256</v>
      </c>
      <c r="G121" s="83">
        <v>9.4700000000007165</v>
      </c>
      <c r="H121" s="86" t="s">
        <v>134</v>
      </c>
      <c r="I121" s="87">
        <v>4.8000000000000001E-2</v>
      </c>
      <c r="J121" s="87">
        <v>4.8500000000003089E-2</v>
      </c>
      <c r="K121" s="83">
        <v>4771323.3633089997</v>
      </c>
      <c r="L121" s="85">
        <v>111.970598</v>
      </c>
      <c r="M121" s="83">
        <v>5342.4792797110003</v>
      </c>
      <c r="N121" s="73"/>
      <c r="O121" s="84">
        <f t="shared" si="2"/>
        <v>6.9987864208087731E-3</v>
      </c>
      <c r="P121" s="84">
        <f>M121/'סכום נכסי הקרן'!$C$42</f>
        <v>1.8487905083836829E-3</v>
      </c>
    </row>
    <row r="122" spans="2:16">
      <c r="B122" s="76" t="s">
        <v>1936</v>
      </c>
      <c r="C122" s="73" t="s">
        <v>1937</v>
      </c>
      <c r="D122" s="73" t="s">
        <v>238</v>
      </c>
      <c r="E122" s="73"/>
      <c r="F122" s="95">
        <v>44287</v>
      </c>
      <c r="G122" s="83">
        <v>9.3299999999997834</v>
      </c>
      <c r="H122" s="86" t="s">
        <v>134</v>
      </c>
      <c r="I122" s="87">
        <v>4.8000000000000001E-2</v>
      </c>
      <c r="J122" s="87">
        <v>4.8499999999998364E-2</v>
      </c>
      <c r="K122" s="83">
        <v>6676205.1063420009</v>
      </c>
      <c r="L122" s="85">
        <v>113.863924</v>
      </c>
      <c r="M122" s="83">
        <v>7601.7891148050012</v>
      </c>
      <c r="N122" s="73"/>
      <c r="O122" s="84">
        <f t="shared" si="2"/>
        <v>9.9585409030219403E-3</v>
      </c>
      <c r="P122" s="84">
        <f>M122/'סכום נכסי הקרן'!$C$42</f>
        <v>2.6306354833342729E-3</v>
      </c>
    </row>
    <row r="123" spans="2:16">
      <c r="B123" s="76" t="s">
        <v>1938</v>
      </c>
      <c r="C123" s="73" t="s">
        <v>1939</v>
      </c>
      <c r="D123" s="73" t="s">
        <v>238</v>
      </c>
      <c r="E123" s="73"/>
      <c r="F123" s="95">
        <v>44318</v>
      </c>
      <c r="G123" s="83">
        <v>9.4100000000000286</v>
      </c>
      <c r="H123" s="86" t="s">
        <v>134</v>
      </c>
      <c r="I123" s="87">
        <v>4.8000000000000001E-2</v>
      </c>
      <c r="J123" s="87">
        <v>4.8499999999999786E-2</v>
      </c>
      <c r="K123" s="83">
        <v>10523833.527547002</v>
      </c>
      <c r="L123" s="85">
        <v>112.723364</v>
      </c>
      <c r="M123" s="83">
        <v>11862.819222865002</v>
      </c>
      <c r="N123" s="73"/>
      <c r="O123" s="84">
        <f t="shared" si="2"/>
        <v>1.5540600860128763E-2</v>
      </c>
      <c r="P123" s="84">
        <f>M123/'סכום נכסי הקרן'!$C$42</f>
        <v>4.105185333183119E-3</v>
      </c>
    </row>
    <row r="124" spans="2:16">
      <c r="B124" s="76" t="s">
        <v>1940</v>
      </c>
      <c r="C124" s="73" t="s">
        <v>1941</v>
      </c>
      <c r="D124" s="73" t="s">
        <v>238</v>
      </c>
      <c r="E124" s="73"/>
      <c r="F124" s="95">
        <v>44348</v>
      </c>
      <c r="G124" s="83">
        <v>9.4900000000004425</v>
      </c>
      <c r="H124" s="86" t="s">
        <v>134</v>
      </c>
      <c r="I124" s="87">
        <v>4.8000000000000001E-2</v>
      </c>
      <c r="J124" s="87">
        <v>4.8500000000002784E-2</v>
      </c>
      <c r="K124" s="83">
        <v>8478034.1154970005</v>
      </c>
      <c r="L124" s="85">
        <v>111.95896399999999</v>
      </c>
      <c r="M124" s="83">
        <v>9491.919179571003</v>
      </c>
      <c r="N124" s="73"/>
      <c r="O124" s="84">
        <f t="shared" si="2"/>
        <v>1.2434660310931427E-2</v>
      </c>
      <c r="P124" s="84">
        <f>M124/'סכום נכסי הקרן'!$C$42</f>
        <v>3.2847240329372299E-3</v>
      </c>
    </row>
    <row r="125" spans="2:16">
      <c r="B125" s="76" t="s">
        <v>1942</v>
      </c>
      <c r="C125" s="73" t="s">
        <v>1943</v>
      </c>
      <c r="D125" s="73" t="s">
        <v>238</v>
      </c>
      <c r="E125" s="73"/>
      <c r="F125" s="95">
        <v>44378</v>
      </c>
      <c r="G125" s="83">
        <v>9.5799999999982273</v>
      </c>
      <c r="H125" s="86" t="s">
        <v>134</v>
      </c>
      <c r="I125" s="87">
        <v>4.8000000000000001E-2</v>
      </c>
      <c r="J125" s="87">
        <v>4.8499999999993167E-2</v>
      </c>
      <c r="K125" s="83">
        <v>2571058.6957070003</v>
      </c>
      <c r="L125" s="85">
        <v>111.077648</v>
      </c>
      <c r="M125" s="83">
        <v>2855.8715305070004</v>
      </c>
      <c r="N125" s="73"/>
      <c r="O125" s="84">
        <f t="shared" si="2"/>
        <v>3.7412657758343218E-3</v>
      </c>
      <c r="P125" s="84">
        <f>M125/'סכום נכסי הקרן'!$C$42</f>
        <v>9.8828800306552411E-4</v>
      </c>
    </row>
    <row r="126" spans="2:16">
      <c r="B126" s="76" t="s">
        <v>1944</v>
      </c>
      <c r="C126" s="73" t="s">
        <v>1945</v>
      </c>
      <c r="D126" s="73" t="s">
        <v>238</v>
      </c>
      <c r="E126" s="73"/>
      <c r="F126" s="95">
        <v>44409</v>
      </c>
      <c r="G126" s="83">
        <v>9.6600000000009469</v>
      </c>
      <c r="H126" s="86" t="s">
        <v>134</v>
      </c>
      <c r="I126" s="87">
        <v>4.8000000000000001E-2</v>
      </c>
      <c r="J126" s="87">
        <v>4.8600000000003904E-2</v>
      </c>
      <c r="K126" s="83">
        <v>3254722.2810850008</v>
      </c>
      <c r="L126" s="85">
        <v>110.41160499999999</v>
      </c>
      <c r="M126" s="83">
        <v>3593.5911139100003</v>
      </c>
      <c r="N126" s="73"/>
      <c r="O126" s="84">
        <f t="shared" si="2"/>
        <v>4.7076975638421018E-3</v>
      </c>
      <c r="P126" s="84">
        <f>M126/'סכום נכסי הקרן'!$C$42</f>
        <v>1.2435793934924065E-3</v>
      </c>
    </row>
    <row r="127" spans="2:16">
      <c r="B127" s="76" t="s">
        <v>1946</v>
      </c>
      <c r="C127" s="73" t="s">
        <v>1947</v>
      </c>
      <c r="D127" s="73" t="s">
        <v>238</v>
      </c>
      <c r="E127" s="73"/>
      <c r="F127" s="95">
        <v>44440</v>
      </c>
      <c r="G127" s="83">
        <v>9.7500000000000018</v>
      </c>
      <c r="H127" s="86" t="s">
        <v>134</v>
      </c>
      <c r="I127" s="87">
        <v>4.8000000000000001E-2</v>
      </c>
      <c r="J127" s="87">
        <v>4.8500000000000203E-2</v>
      </c>
      <c r="K127" s="83">
        <v>9535565.5511350017</v>
      </c>
      <c r="L127" s="85">
        <v>109.66166800000001</v>
      </c>
      <c r="M127" s="83">
        <v>10456.860261868002</v>
      </c>
      <c r="N127" s="73"/>
      <c r="O127" s="84">
        <f t="shared" si="2"/>
        <v>1.36987581557856E-2</v>
      </c>
      <c r="P127" s="84">
        <f>M127/'סכום נכסי הקרן'!$C$42</f>
        <v>3.6186465098806825E-3</v>
      </c>
    </row>
    <row r="128" spans="2:16">
      <c r="B128" s="76" t="s">
        <v>1948</v>
      </c>
      <c r="C128" s="73" t="s">
        <v>1949</v>
      </c>
      <c r="D128" s="73" t="s">
        <v>238</v>
      </c>
      <c r="E128" s="73"/>
      <c r="F128" s="95">
        <v>44501</v>
      </c>
      <c r="G128" s="83">
        <v>9.6799999999997137</v>
      </c>
      <c r="H128" s="86" t="s">
        <v>134</v>
      </c>
      <c r="I128" s="87">
        <v>4.8000000000000001E-2</v>
      </c>
      <c r="J128" s="87">
        <v>4.8499999999998468E-2</v>
      </c>
      <c r="K128" s="83">
        <v>12023107.360438</v>
      </c>
      <c r="L128" s="85">
        <v>110.86478</v>
      </c>
      <c r="M128" s="83">
        <v>13329.391583313</v>
      </c>
      <c r="N128" s="73"/>
      <c r="O128" s="84">
        <f t="shared" si="2"/>
        <v>1.7461848689842789E-2</v>
      </c>
      <c r="P128" s="84">
        <f>M128/'סכום נכסי הקרן'!$C$42</f>
        <v>4.6126997132858311E-3</v>
      </c>
    </row>
    <row r="129" spans="2:16">
      <c r="B129" s="76" t="s">
        <v>1950</v>
      </c>
      <c r="C129" s="73" t="s">
        <v>1951</v>
      </c>
      <c r="D129" s="73" t="s">
        <v>238</v>
      </c>
      <c r="E129" s="73"/>
      <c r="F129" s="95">
        <v>44531</v>
      </c>
      <c r="G129" s="83">
        <v>9.7699999999989178</v>
      </c>
      <c r="H129" s="86" t="s">
        <v>134</v>
      </c>
      <c r="I129" s="87">
        <v>4.8000000000000001E-2</v>
      </c>
      <c r="J129" s="87">
        <v>4.8499999999995796E-2</v>
      </c>
      <c r="K129" s="83">
        <v>3445891.2500730003</v>
      </c>
      <c r="L129" s="85">
        <v>110.31950399999999</v>
      </c>
      <c r="M129" s="83">
        <v>3801.4901261560003</v>
      </c>
      <c r="N129" s="73"/>
      <c r="O129" s="84">
        <f t="shared" si="2"/>
        <v>4.9800506620249312E-3</v>
      </c>
      <c r="P129" s="84">
        <f>M129/'סכום נכסי הקרן'!$C$42</f>
        <v>1.3155238410829529E-3</v>
      </c>
    </row>
    <row r="130" spans="2:16">
      <c r="B130" s="76" t="s">
        <v>1952</v>
      </c>
      <c r="C130" s="73" t="s">
        <v>1953</v>
      </c>
      <c r="D130" s="73" t="s">
        <v>238</v>
      </c>
      <c r="E130" s="73"/>
      <c r="F130" s="95">
        <v>44563</v>
      </c>
      <c r="G130" s="83">
        <v>9.8499999999999854</v>
      </c>
      <c r="H130" s="86" t="s">
        <v>134</v>
      </c>
      <c r="I130" s="87">
        <v>4.8000000000000001E-2</v>
      </c>
      <c r="J130" s="87">
        <v>4.8499999999999856E-2</v>
      </c>
      <c r="K130" s="83">
        <v>9899119.0203860011</v>
      </c>
      <c r="L130" s="85">
        <v>109.973224</v>
      </c>
      <c r="M130" s="83">
        <v>10886.380348959003</v>
      </c>
      <c r="N130" s="73"/>
      <c r="O130" s="84">
        <f t="shared" si="2"/>
        <v>1.4261440610056105E-2</v>
      </c>
      <c r="P130" s="84">
        <f>M130/'סכום נכסי הקרן'!$C$42</f>
        <v>3.7672839904582265E-3</v>
      </c>
    </row>
    <row r="131" spans="2:16">
      <c r="B131" s="76" t="s">
        <v>1954</v>
      </c>
      <c r="C131" s="73" t="s">
        <v>1955</v>
      </c>
      <c r="D131" s="73" t="s">
        <v>238</v>
      </c>
      <c r="E131" s="73"/>
      <c r="F131" s="95">
        <v>44652</v>
      </c>
      <c r="G131" s="83">
        <v>9.8599999999988857</v>
      </c>
      <c r="H131" s="86" t="s">
        <v>134</v>
      </c>
      <c r="I131" s="87">
        <v>4.8000000000000001E-2</v>
      </c>
      <c r="J131" s="87">
        <v>4.8499999999995463E-2</v>
      </c>
      <c r="K131" s="83">
        <v>701605.59914200008</v>
      </c>
      <c r="L131" s="85">
        <v>110.013324</v>
      </c>
      <c r="M131" s="83">
        <v>771.8596435510002</v>
      </c>
      <c r="N131" s="73"/>
      <c r="O131" s="84">
        <f t="shared" si="2"/>
        <v>1.0111561522700495E-3</v>
      </c>
      <c r="P131" s="84">
        <f>M131/'סכום נכסי הקרן'!$C$42</f>
        <v>2.6710572153659253E-4</v>
      </c>
    </row>
    <row r="132" spans="2:16">
      <c r="B132" s="76" t="s">
        <v>1956</v>
      </c>
      <c r="C132" s="73" t="s">
        <v>1957</v>
      </c>
      <c r="D132" s="73" t="s">
        <v>238</v>
      </c>
      <c r="E132" s="73"/>
      <c r="F132" s="95">
        <v>40057</v>
      </c>
      <c r="G132" s="83">
        <v>0.91000000000001346</v>
      </c>
      <c r="H132" s="86" t="s">
        <v>134</v>
      </c>
      <c r="I132" s="87">
        <v>4.8000000000000001E-2</v>
      </c>
      <c r="J132" s="87">
        <v>4.8200000000003601E-2</v>
      </c>
      <c r="K132" s="83">
        <v>2462882.9249040005</v>
      </c>
      <c r="L132" s="85">
        <v>121.85158</v>
      </c>
      <c r="M132" s="83">
        <v>3001.0617583560002</v>
      </c>
      <c r="N132" s="73"/>
      <c r="O132" s="84">
        <f t="shared" si="2"/>
        <v>3.9314687400203953E-3</v>
      </c>
      <c r="P132" s="84">
        <f>M132/'סכום נכסי הקרן'!$C$42</f>
        <v>1.0385317758727843E-3</v>
      </c>
    </row>
    <row r="133" spans="2:16">
      <c r="B133" s="76" t="s">
        <v>1958</v>
      </c>
      <c r="C133" s="73" t="s">
        <v>1959</v>
      </c>
      <c r="D133" s="73" t="s">
        <v>238</v>
      </c>
      <c r="E133" s="73"/>
      <c r="F133" s="95">
        <v>40087</v>
      </c>
      <c r="G133" s="83">
        <v>0.97000000000008146</v>
      </c>
      <c r="H133" s="86" t="s">
        <v>134</v>
      </c>
      <c r="I133" s="87">
        <v>4.8000000000000001E-2</v>
      </c>
      <c r="J133" s="87">
        <v>4.8300000000006983E-2</v>
      </c>
      <c r="K133" s="83">
        <v>2284464.6255960003</v>
      </c>
      <c r="L133" s="85">
        <v>123.691586</v>
      </c>
      <c r="M133" s="83">
        <v>2825.690533941</v>
      </c>
      <c r="N133" s="73"/>
      <c r="O133" s="84">
        <f t="shared" si="2"/>
        <v>3.7017278875481128E-3</v>
      </c>
      <c r="P133" s="84">
        <f>M133/'סכום נכסי הקרן'!$C$42</f>
        <v>9.7784372484498215E-4</v>
      </c>
    </row>
    <row r="134" spans="2:16">
      <c r="B134" s="76" t="s">
        <v>1960</v>
      </c>
      <c r="C134" s="73" t="s">
        <v>1961</v>
      </c>
      <c r="D134" s="73" t="s">
        <v>238</v>
      </c>
      <c r="E134" s="73"/>
      <c r="F134" s="95">
        <v>40118</v>
      </c>
      <c r="G134" s="83">
        <v>1.0500000000000578</v>
      </c>
      <c r="H134" s="86" t="s">
        <v>134</v>
      </c>
      <c r="I134" s="87">
        <v>4.8000000000000001E-2</v>
      </c>
      <c r="J134" s="87">
        <v>4.8199999999997328E-2</v>
      </c>
      <c r="K134" s="83">
        <v>2796654.4728310006</v>
      </c>
      <c r="L134" s="85">
        <v>123.556091</v>
      </c>
      <c r="M134" s="83">
        <v>3455.4369396560005</v>
      </c>
      <c r="N134" s="73"/>
      <c r="O134" s="84">
        <f t="shared" si="2"/>
        <v>4.5267120123549942E-3</v>
      </c>
      <c r="P134" s="84">
        <f>M134/'סכום נכסי הקרן'!$C$42</f>
        <v>1.1957704806858796E-3</v>
      </c>
    </row>
    <row r="135" spans="2:16">
      <c r="B135" s="76" t="s">
        <v>1962</v>
      </c>
      <c r="C135" s="73" t="s">
        <v>1963</v>
      </c>
      <c r="D135" s="73" t="s">
        <v>238</v>
      </c>
      <c r="E135" s="73"/>
      <c r="F135" s="95">
        <v>39904</v>
      </c>
      <c r="G135" s="83">
        <v>0.49000000000008059</v>
      </c>
      <c r="H135" s="86" t="s">
        <v>134</v>
      </c>
      <c r="I135" s="87">
        <v>4.8000000000000001E-2</v>
      </c>
      <c r="J135" s="87">
        <v>4.8100000000001149E-2</v>
      </c>
      <c r="K135" s="83">
        <v>3558575.2933700006</v>
      </c>
      <c r="L135" s="85">
        <v>129.10226399999999</v>
      </c>
      <c r="M135" s="83">
        <v>4594.2012658870008</v>
      </c>
      <c r="N135" s="73"/>
      <c r="O135" s="84">
        <f t="shared" si="2"/>
        <v>6.0185228151023859E-3</v>
      </c>
      <c r="P135" s="84">
        <f>M135/'סכום נכסי הקרן'!$C$42</f>
        <v>1.5898453226075315E-3</v>
      </c>
    </row>
    <row r="136" spans="2:16">
      <c r="B136" s="76" t="s">
        <v>1964</v>
      </c>
      <c r="C136" s="73" t="s">
        <v>1965</v>
      </c>
      <c r="D136" s="73" t="s">
        <v>238</v>
      </c>
      <c r="E136" s="73"/>
      <c r="F136" s="95">
        <v>39965</v>
      </c>
      <c r="G136" s="83">
        <v>0.66000000000008507</v>
      </c>
      <c r="H136" s="86" t="s">
        <v>134</v>
      </c>
      <c r="I136" s="87">
        <v>4.8000000000000001E-2</v>
      </c>
      <c r="J136" s="87">
        <v>4.8199999999994608E-2</v>
      </c>
      <c r="K136" s="83">
        <v>1676667.5248140001</v>
      </c>
      <c r="L136" s="85">
        <v>126.20235</v>
      </c>
      <c r="M136" s="83">
        <v>2115.9938215770003</v>
      </c>
      <c r="N136" s="73"/>
      <c r="O136" s="84">
        <f t="shared" si="2"/>
        <v>2.7720067874122821E-3</v>
      </c>
      <c r="P136" s="84">
        <f>M136/'סכום נכסי הקרן'!$C$42</f>
        <v>7.3224978297748203E-4</v>
      </c>
    </row>
    <row r="137" spans="2:16">
      <c r="B137" s="76" t="s">
        <v>1966</v>
      </c>
      <c r="C137" s="73" t="s">
        <v>1967</v>
      </c>
      <c r="D137" s="73" t="s">
        <v>238</v>
      </c>
      <c r="E137" s="73"/>
      <c r="F137" s="95">
        <v>39995</v>
      </c>
      <c r="G137" s="83">
        <v>0.74000000000015609</v>
      </c>
      <c r="H137" s="86" t="s">
        <v>134</v>
      </c>
      <c r="I137" s="87">
        <v>4.8000000000000001E-2</v>
      </c>
      <c r="J137" s="87">
        <v>4.8500000000003901E-2</v>
      </c>
      <c r="K137" s="83">
        <v>2561427.3862880003</v>
      </c>
      <c r="L137" s="85">
        <v>125.200394</v>
      </c>
      <c r="M137" s="83">
        <v>3206.9171829750003</v>
      </c>
      <c r="N137" s="73"/>
      <c r="O137" s="84">
        <f t="shared" si="2"/>
        <v>4.2011446854086608E-3</v>
      </c>
      <c r="P137" s="84">
        <f>M137/'סכום נכסי הקרן'!$C$42</f>
        <v>1.109769030190313E-3</v>
      </c>
    </row>
    <row r="138" spans="2:16">
      <c r="B138" s="76" t="s">
        <v>1968</v>
      </c>
      <c r="C138" s="73" t="s">
        <v>1969</v>
      </c>
      <c r="D138" s="73" t="s">
        <v>238</v>
      </c>
      <c r="E138" s="73"/>
      <c r="F138" s="95">
        <v>40027</v>
      </c>
      <c r="G138" s="83">
        <v>0.82999999999989971</v>
      </c>
      <c r="H138" s="86" t="s">
        <v>134</v>
      </c>
      <c r="I138" s="87">
        <v>4.8000000000000001E-2</v>
      </c>
      <c r="J138" s="87">
        <v>4.8199999999995989E-2</v>
      </c>
      <c r="K138" s="83">
        <v>3225236.3574500005</v>
      </c>
      <c r="L138" s="85">
        <v>123.61955399999999</v>
      </c>
      <c r="M138" s="83">
        <v>3987.0228027800003</v>
      </c>
      <c r="N138" s="73"/>
      <c r="O138" s="84">
        <f t="shared" si="2"/>
        <v>5.2231032804419368E-3</v>
      </c>
      <c r="P138" s="84">
        <f>M138/'סכום נכסי הקרן'!$C$42</f>
        <v>1.3797283112509729E-3</v>
      </c>
    </row>
    <row r="139" spans="2:16">
      <c r="B139" s="76" t="s">
        <v>1970</v>
      </c>
      <c r="C139" s="73" t="s">
        <v>1971</v>
      </c>
      <c r="D139" s="73" t="s">
        <v>238</v>
      </c>
      <c r="E139" s="73"/>
      <c r="F139" s="95">
        <v>40179</v>
      </c>
      <c r="G139" s="83">
        <v>1.2199999999999609</v>
      </c>
      <c r="H139" s="86" t="s">
        <v>134</v>
      </c>
      <c r="I139" s="87">
        <v>4.8000000000000001E-2</v>
      </c>
      <c r="J139" s="87">
        <v>4.8299999999999413E-2</v>
      </c>
      <c r="K139" s="83">
        <v>1254848.0489360003</v>
      </c>
      <c r="L139" s="85">
        <v>122.00105600000001</v>
      </c>
      <c r="M139" s="83">
        <v>1530.9278740230002</v>
      </c>
      <c r="N139" s="73"/>
      <c r="O139" s="84">
        <f t="shared" si="2"/>
        <v>2.005555221644102E-3</v>
      </c>
      <c r="P139" s="84">
        <f>M139/'סכום נכסי הקרן'!$C$42</f>
        <v>5.2978491339452434E-4</v>
      </c>
    </row>
    <row r="140" spans="2:16">
      <c r="B140" s="76" t="s">
        <v>1972</v>
      </c>
      <c r="C140" s="73" t="s">
        <v>1973</v>
      </c>
      <c r="D140" s="73" t="s">
        <v>238</v>
      </c>
      <c r="E140" s="73"/>
      <c r="F140" s="95">
        <v>40210</v>
      </c>
      <c r="G140" s="83">
        <v>1.3099999999996148</v>
      </c>
      <c r="H140" s="86" t="s">
        <v>134</v>
      </c>
      <c r="I140" s="87">
        <v>4.8000000000000001E-2</v>
      </c>
      <c r="J140" s="87">
        <v>4.8199999999991396E-2</v>
      </c>
      <c r="K140" s="83">
        <v>1838373.3392200002</v>
      </c>
      <c r="L140" s="85">
        <v>121.51973599999999</v>
      </c>
      <c r="M140" s="83">
        <v>2233.9864336060004</v>
      </c>
      <c r="N140" s="73"/>
      <c r="O140" s="84">
        <f t="shared" si="2"/>
        <v>2.9265801694674009E-3</v>
      </c>
      <c r="P140" s="84">
        <f>M140/'סכום נכסי הקרן'!$C$42</f>
        <v>7.7308169074117748E-4</v>
      </c>
    </row>
    <row r="141" spans="2:16">
      <c r="B141" s="76" t="s">
        <v>1974</v>
      </c>
      <c r="C141" s="73" t="s">
        <v>1975</v>
      </c>
      <c r="D141" s="73" t="s">
        <v>238</v>
      </c>
      <c r="E141" s="73"/>
      <c r="F141" s="95">
        <v>40238</v>
      </c>
      <c r="G141" s="83">
        <v>1.3900000000001067</v>
      </c>
      <c r="H141" s="86" t="s">
        <v>134</v>
      </c>
      <c r="I141" s="87">
        <v>4.8000000000000001E-2</v>
      </c>
      <c r="J141" s="87">
        <v>4.8500000000003443E-2</v>
      </c>
      <c r="K141" s="83">
        <v>2622539.5245400006</v>
      </c>
      <c r="L141" s="85">
        <v>121.851071</v>
      </c>
      <c r="M141" s="83">
        <v>3195.5924996940003</v>
      </c>
      <c r="N141" s="73"/>
      <c r="O141" s="84">
        <f t="shared" si="2"/>
        <v>4.186309056589654E-3</v>
      </c>
      <c r="P141" s="84">
        <f>M141/'סכום נכסי הקרן'!$C$42</f>
        <v>1.105850069373773E-3</v>
      </c>
    </row>
    <row r="142" spans="2:16">
      <c r="B142" s="76" t="s">
        <v>1976</v>
      </c>
      <c r="C142" s="73" t="s">
        <v>1977</v>
      </c>
      <c r="D142" s="73" t="s">
        <v>238</v>
      </c>
      <c r="E142" s="73"/>
      <c r="F142" s="95">
        <v>40300</v>
      </c>
      <c r="G142" s="83">
        <v>1.520000000001023</v>
      </c>
      <c r="H142" s="86" t="s">
        <v>134</v>
      </c>
      <c r="I142" s="87">
        <v>4.8000000000000001E-2</v>
      </c>
      <c r="J142" s="87">
        <v>4.8499999999997045E-2</v>
      </c>
      <c r="K142" s="83">
        <v>409865.72305300005</v>
      </c>
      <c r="L142" s="85">
        <v>124.016026</v>
      </c>
      <c r="M142" s="83">
        <v>508.29918279900005</v>
      </c>
      <c r="N142" s="73"/>
      <c r="O142" s="84">
        <f t="shared" ref="O142:O158" si="3">IFERROR(M142/$M$11,0)</f>
        <v>6.658851128898115E-4</v>
      </c>
      <c r="P142" s="84">
        <f>M142/'סכום נכסי הקרן'!$C$42</f>
        <v>1.7589936345598867E-4</v>
      </c>
    </row>
    <row r="143" spans="2:16">
      <c r="B143" s="76" t="s">
        <v>1978</v>
      </c>
      <c r="C143" s="73" t="s">
        <v>1979</v>
      </c>
      <c r="D143" s="73" t="s">
        <v>238</v>
      </c>
      <c r="E143" s="73"/>
      <c r="F143" s="95">
        <v>40360</v>
      </c>
      <c r="G143" s="83">
        <v>1.6799999999999142</v>
      </c>
      <c r="H143" s="86" t="s">
        <v>134</v>
      </c>
      <c r="I143" s="87">
        <v>4.8000000000000001E-2</v>
      </c>
      <c r="J143" s="87">
        <v>4.8500000000000709E-2</v>
      </c>
      <c r="K143" s="83">
        <v>1151066.7053620003</v>
      </c>
      <c r="L143" s="85">
        <v>121.53804700000001</v>
      </c>
      <c r="M143" s="83">
        <v>1398.9839915340003</v>
      </c>
      <c r="N143" s="73"/>
      <c r="O143" s="84">
        <f t="shared" si="3"/>
        <v>1.8327053134414156E-3</v>
      </c>
      <c r="P143" s="84">
        <f>M143/'סכום נכסי הקרן'!$C$42</f>
        <v>4.8412510175775366E-4</v>
      </c>
    </row>
    <row r="144" spans="2:16">
      <c r="B144" s="76" t="s">
        <v>1980</v>
      </c>
      <c r="C144" s="73" t="s">
        <v>1981</v>
      </c>
      <c r="D144" s="73" t="s">
        <v>238</v>
      </c>
      <c r="E144" s="73"/>
      <c r="F144" s="95">
        <v>40422</v>
      </c>
      <c r="G144" s="83">
        <v>1.8500000000000183</v>
      </c>
      <c r="H144" s="86" t="s">
        <v>134</v>
      </c>
      <c r="I144" s="87">
        <v>4.8000000000000001E-2</v>
      </c>
      <c r="J144" s="87">
        <v>4.8399999999997514E-2</v>
      </c>
      <c r="K144" s="83">
        <v>2286468.3022600003</v>
      </c>
      <c r="L144" s="85">
        <v>119.67274</v>
      </c>
      <c r="M144" s="83">
        <v>2736.2792759270005</v>
      </c>
      <c r="N144" s="73"/>
      <c r="O144" s="84">
        <f t="shared" si="3"/>
        <v>3.5845968205485117E-3</v>
      </c>
      <c r="P144" s="84">
        <f>M144/'סכום נכסי הקרן'!$C$42</f>
        <v>9.4690253134579669E-4</v>
      </c>
    </row>
    <row r="145" spans="2:16">
      <c r="B145" s="76" t="s">
        <v>1982</v>
      </c>
      <c r="C145" s="73" t="s">
        <v>1983</v>
      </c>
      <c r="D145" s="73" t="s">
        <v>238</v>
      </c>
      <c r="E145" s="73"/>
      <c r="F145" s="95">
        <v>40483</v>
      </c>
      <c r="G145" s="83">
        <v>1.9799999999999252</v>
      </c>
      <c r="H145" s="86" t="s">
        <v>134</v>
      </c>
      <c r="I145" s="87">
        <v>4.8000000000000001E-2</v>
      </c>
      <c r="J145" s="87">
        <v>4.8399999999995898E-2</v>
      </c>
      <c r="K145" s="83">
        <v>4443995.4573810007</v>
      </c>
      <c r="L145" s="85">
        <v>120.672584</v>
      </c>
      <c r="M145" s="83">
        <v>5362.6841680300013</v>
      </c>
      <c r="N145" s="73"/>
      <c r="O145" s="84">
        <f t="shared" si="3"/>
        <v>7.025255348547625E-3</v>
      </c>
      <c r="P145" s="84">
        <f>M145/'סכום נכסי הקרן'!$C$42</f>
        <v>1.8557825066285768E-3</v>
      </c>
    </row>
    <row r="146" spans="2:16">
      <c r="B146" s="76" t="s">
        <v>1984</v>
      </c>
      <c r="C146" s="73" t="s">
        <v>1985</v>
      </c>
      <c r="D146" s="73" t="s">
        <v>238</v>
      </c>
      <c r="E146" s="73"/>
      <c r="F146" s="95">
        <v>40513</v>
      </c>
      <c r="G146" s="83">
        <v>2.0599999999996248</v>
      </c>
      <c r="H146" s="86" t="s">
        <v>134</v>
      </c>
      <c r="I146" s="87">
        <v>4.8000000000000001E-2</v>
      </c>
      <c r="J146" s="87">
        <v>4.8399999999997119E-2</v>
      </c>
      <c r="K146" s="83">
        <v>1510544.514126</v>
      </c>
      <c r="L146" s="85">
        <v>119.86192800000001</v>
      </c>
      <c r="M146" s="83">
        <v>1810.5677764780003</v>
      </c>
      <c r="N146" s="73"/>
      <c r="O146" s="84">
        <f t="shared" si="3"/>
        <v>2.3718907466972225E-3</v>
      </c>
      <c r="P146" s="84">
        <f>M146/'סכום נכסי הקרן'!$C$42</f>
        <v>6.2655563918611039E-4</v>
      </c>
    </row>
    <row r="147" spans="2:16">
      <c r="B147" s="76" t="s">
        <v>1986</v>
      </c>
      <c r="C147" s="73" t="s">
        <v>1987</v>
      </c>
      <c r="D147" s="73" t="s">
        <v>238</v>
      </c>
      <c r="E147" s="73"/>
      <c r="F147" s="95">
        <v>40544</v>
      </c>
      <c r="G147" s="83">
        <v>2.1399999999999952</v>
      </c>
      <c r="H147" s="86" t="s">
        <v>134</v>
      </c>
      <c r="I147" s="87">
        <v>4.8000000000000001E-2</v>
      </c>
      <c r="J147" s="87">
        <v>4.8400000000001941E-2</v>
      </c>
      <c r="K147" s="83">
        <v>3796398.051955001</v>
      </c>
      <c r="L147" s="85">
        <v>119.278468</v>
      </c>
      <c r="M147" s="83">
        <v>4528.2854173430005</v>
      </c>
      <c r="N147" s="73"/>
      <c r="O147" s="84">
        <f t="shared" si="3"/>
        <v>5.9321713438935369E-3</v>
      </c>
      <c r="P147" s="84">
        <f>M147/'סכום נכסי הקרן'!$C$42</f>
        <v>1.5670348279364513E-3</v>
      </c>
    </row>
    <row r="148" spans="2:16">
      <c r="B148" s="76" t="s">
        <v>1988</v>
      </c>
      <c r="C148" s="73" t="s">
        <v>1989</v>
      </c>
      <c r="D148" s="73" t="s">
        <v>238</v>
      </c>
      <c r="E148" s="73"/>
      <c r="F148" s="95">
        <v>40575</v>
      </c>
      <c r="G148" s="83">
        <v>2.2300000000001527</v>
      </c>
      <c r="H148" s="86" t="s">
        <v>134</v>
      </c>
      <c r="I148" s="87">
        <v>4.8000000000000001E-2</v>
      </c>
      <c r="J148" s="87">
        <v>4.8400000000000915E-2</v>
      </c>
      <c r="K148" s="83">
        <v>1496336.6250539999</v>
      </c>
      <c r="L148" s="85">
        <v>118.368506</v>
      </c>
      <c r="M148" s="83">
        <v>1771.1913004510002</v>
      </c>
      <c r="N148" s="73"/>
      <c r="O148" s="84">
        <f t="shared" si="3"/>
        <v>2.3203065418199733E-3</v>
      </c>
      <c r="P148" s="84">
        <f>M148/'סכום נכסי הקרן'!$C$42</f>
        <v>6.1292922131514515E-4</v>
      </c>
    </row>
    <row r="149" spans="2:16">
      <c r="B149" s="76" t="s">
        <v>1990</v>
      </c>
      <c r="C149" s="73" t="s">
        <v>1991</v>
      </c>
      <c r="D149" s="73" t="s">
        <v>238</v>
      </c>
      <c r="E149" s="73"/>
      <c r="F149" s="95">
        <v>40603</v>
      </c>
      <c r="G149" s="83">
        <v>2.3099999999997247</v>
      </c>
      <c r="H149" s="86" t="s">
        <v>134</v>
      </c>
      <c r="I149" s="87">
        <v>4.8000000000000001E-2</v>
      </c>
      <c r="J149" s="87">
        <v>4.8499999999995422E-2</v>
      </c>
      <c r="K149" s="83">
        <v>2320052.6554350005</v>
      </c>
      <c r="L149" s="85">
        <v>117.658956</v>
      </c>
      <c r="M149" s="83">
        <v>2729.7497249250005</v>
      </c>
      <c r="N149" s="73"/>
      <c r="O149" s="84">
        <f t="shared" si="3"/>
        <v>3.5760429393832021E-3</v>
      </c>
      <c r="P149" s="84">
        <f>M149/'סכום נכסי הקרן'!$C$42</f>
        <v>9.446429489900262E-4</v>
      </c>
    </row>
    <row r="150" spans="2:16">
      <c r="B150" s="76" t="s">
        <v>1992</v>
      </c>
      <c r="C150" s="73" t="s">
        <v>1993</v>
      </c>
      <c r="D150" s="73" t="s">
        <v>238</v>
      </c>
      <c r="E150" s="73"/>
      <c r="F150" s="95">
        <v>40634</v>
      </c>
      <c r="G150" s="83">
        <v>2.3300000000008532</v>
      </c>
      <c r="H150" s="86" t="s">
        <v>134</v>
      </c>
      <c r="I150" s="87">
        <v>4.8000000000000001E-2</v>
      </c>
      <c r="J150" s="87">
        <v>4.8500000000018285E-2</v>
      </c>
      <c r="K150" s="83">
        <v>822828.03731400007</v>
      </c>
      <c r="L150" s="85">
        <v>119.65524499999999</v>
      </c>
      <c r="M150" s="83">
        <v>984.55690675200015</v>
      </c>
      <c r="N150" s="73"/>
      <c r="O150" s="84">
        <f t="shared" si="3"/>
        <v>1.2897950836530225E-3</v>
      </c>
      <c r="P150" s="84">
        <f>M150/'סכום נכסי הקרן'!$C$42</f>
        <v>3.4071062682065504E-4</v>
      </c>
    </row>
    <row r="151" spans="2:16">
      <c r="B151" s="76" t="s">
        <v>1994</v>
      </c>
      <c r="C151" s="73" t="s">
        <v>1995</v>
      </c>
      <c r="D151" s="73" t="s">
        <v>238</v>
      </c>
      <c r="E151" s="73"/>
      <c r="F151" s="95">
        <v>40664</v>
      </c>
      <c r="G151" s="83">
        <v>2.420000000000198</v>
      </c>
      <c r="H151" s="86" t="s">
        <v>134</v>
      </c>
      <c r="I151" s="87">
        <v>4.8000000000000001E-2</v>
      </c>
      <c r="J151" s="87">
        <v>4.850000000000166E-2</v>
      </c>
      <c r="K151" s="83">
        <v>3053626.0049890005</v>
      </c>
      <c r="L151" s="85">
        <v>118.952986</v>
      </c>
      <c r="M151" s="83">
        <v>3632.3792990840006</v>
      </c>
      <c r="N151" s="73"/>
      <c r="O151" s="84">
        <f t="shared" si="3"/>
        <v>4.7585110924438069E-3</v>
      </c>
      <c r="P151" s="84">
        <f>M151/'סכום נכסי הקרן'!$C$42</f>
        <v>1.2570022304998342E-3</v>
      </c>
    </row>
    <row r="152" spans="2:16">
      <c r="B152" s="76" t="s">
        <v>1996</v>
      </c>
      <c r="C152" s="73" t="s">
        <v>1997</v>
      </c>
      <c r="D152" s="73" t="s">
        <v>238</v>
      </c>
      <c r="E152" s="73"/>
      <c r="F152" s="95">
        <v>40756</v>
      </c>
      <c r="G152" s="83">
        <v>2.6700000000004058</v>
      </c>
      <c r="H152" s="86" t="s">
        <v>134</v>
      </c>
      <c r="I152" s="87">
        <v>4.8000000000000001E-2</v>
      </c>
      <c r="J152" s="87">
        <v>4.8500000000012582E-2</v>
      </c>
      <c r="K152" s="83">
        <v>1680287.8042410002</v>
      </c>
      <c r="L152" s="85">
        <v>115.85249</v>
      </c>
      <c r="M152" s="83">
        <v>1946.6552627630003</v>
      </c>
      <c r="N152" s="73"/>
      <c r="O152" s="84">
        <f t="shared" si="3"/>
        <v>2.5501688833426081E-3</v>
      </c>
      <c r="P152" s="84">
        <f>M152/'סכום נכסי הקרן'!$C$42</f>
        <v>6.7364936473577935E-4</v>
      </c>
    </row>
    <row r="153" spans="2:16">
      <c r="B153" s="76" t="s">
        <v>1998</v>
      </c>
      <c r="C153" s="73" t="s">
        <v>1999</v>
      </c>
      <c r="D153" s="73" t="s">
        <v>238</v>
      </c>
      <c r="E153" s="73"/>
      <c r="F153" s="95">
        <v>40848</v>
      </c>
      <c r="G153" s="83">
        <v>2.8500000000000365</v>
      </c>
      <c r="H153" s="86" t="s">
        <v>134</v>
      </c>
      <c r="I153" s="87">
        <v>4.8000000000000001E-2</v>
      </c>
      <c r="J153" s="87">
        <v>4.8500000000002173E-2</v>
      </c>
      <c r="K153" s="83">
        <v>4738399.3126710011</v>
      </c>
      <c r="L153" s="85">
        <v>117.23526200000001</v>
      </c>
      <c r="M153" s="83">
        <v>5555.0748636079998</v>
      </c>
      <c r="N153" s="73"/>
      <c r="O153" s="84">
        <f t="shared" si="3"/>
        <v>7.2772921496663161E-3</v>
      </c>
      <c r="P153" s="84">
        <f>M153/'סכום נכסי הקרן'!$C$42</f>
        <v>1.9223602270582532E-3</v>
      </c>
    </row>
    <row r="154" spans="2:16">
      <c r="B154" s="76" t="s">
        <v>2000</v>
      </c>
      <c r="C154" s="73" t="s">
        <v>2001</v>
      </c>
      <c r="D154" s="73" t="s">
        <v>238</v>
      </c>
      <c r="E154" s="73"/>
      <c r="F154" s="95">
        <v>40940</v>
      </c>
      <c r="G154" s="83">
        <v>3.1000000000000436</v>
      </c>
      <c r="H154" s="86" t="s">
        <v>134</v>
      </c>
      <c r="I154" s="87">
        <v>4.8000000000000001E-2</v>
      </c>
      <c r="J154" s="87">
        <v>4.8399999999999881E-2</v>
      </c>
      <c r="K154" s="83">
        <v>5959503.6250610007</v>
      </c>
      <c r="L154" s="85">
        <v>115.85810600000001</v>
      </c>
      <c r="M154" s="83">
        <v>6904.5680242370017</v>
      </c>
      <c r="N154" s="73"/>
      <c r="O154" s="84">
        <f t="shared" si="3"/>
        <v>9.0451631910109052E-3</v>
      </c>
      <c r="P154" s="84">
        <f>M154/'סכום נכסי הקרן'!$C$42</f>
        <v>2.3893587900614883E-3</v>
      </c>
    </row>
    <row r="155" spans="2:16">
      <c r="B155" s="76" t="s">
        <v>2002</v>
      </c>
      <c r="C155" s="73" t="s">
        <v>2003</v>
      </c>
      <c r="D155" s="73" t="s">
        <v>238</v>
      </c>
      <c r="E155" s="73"/>
      <c r="F155" s="95">
        <v>40969</v>
      </c>
      <c r="G155" s="83">
        <v>3.1799999999999335</v>
      </c>
      <c r="H155" s="86" t="s">
        <v>134</v>
      </c>
      <c r="I155" s="87">
        <v>4.8000000000000001E-2</v>
      </c>
      <c r="J155" s="87">
        <v>4.8600000000001059E-2</v>
      </c>
      <c r="K155" s="83">
        <v>3631049.1890690005</v>
      </c>
      <c r="L155" s="85">
        <v>115.38981800000001</v>
      </c>
      <c r="M155" s="83">
        <v>4189.8610439459999</v>
      </c>
      <c r="N155" s="73"/>
      <c r="O155" s="84">
        <f t="shared" si="3"/>
        <v>5.4888266372520597E-3</v>
      </c>
      <c r="P155" s="84">
        <f>M155/'סכום נכסי הקרן'!$C$42</f>
        <v>1.4499214548030854E-3</v>
      </c>
    </row>
    <row r="156" spans="2:16">
      <c r="B156" s="76" t="s">
        <v>2004</v>
      </c>
      <c r="C156" s="73" t="s">
        <v>2005</v>
      </c>
      <c r="D156" s="73" t="s">
        <v>238</v>
      </c>
      <c r="E156" s="73"/>
      <c r="F156" s="95">
        <v>41000</v>
      </c>
      <c r="G156" s="83">
        <v>3.1900000000005222</v>
      </c>
      <c r="H156" s="86" t="s">
        <v>134</v>
      </c>
      <c r="I156" s="87">
        <v>4.8000000000000001E-2</v>
      </c>
      <c r="J156" s="87">
        <v>4.8500000000005559E-2</v>
      </c>
      <c r="K156" s="83">
        <v>1983890.3569430003</v>
      </c>
      <c r="L156" s="85">
        <v>117.699789</v>
      </c>
      <c r="M156" s="83">
        <v>2335.0347560620007</v>
      </c>
      <c r="N156" s="73"/>
      <c r="O156" s="84">
        <f t="shared" si="3"/>
        <v>3.0589560927089445E-3</v>
      </c>
      <c r="P156" s="84">
        <f>M156/'סכום נכסי הקרן'!$C$42</f>
        <v>8.0804994605181916E-4</v>
      </c>
    </row>
    <row r="157" spans="2:16">
      <c r="B157" s="76" t="s">
        <v>2006</v>
      </c>
      <c r="C157" s="73" t="s">
        <v>2007</v>
      </c>
      <c r="D157" s="73" t="s">
        <v>238</v>
      </c>
      <c r="E157" s="73"/>
      <c r="F157" s="95">
        <v>41640</v>
      </c>
      <c r="G157" s="83">
        <v>4.6599999999995072</v>
      </c>
      <c r="H157" s="86" t="s">
        <v>134</v>
      </c>
      <c r="I157" s="87">
        <v>4.8000000000000001E-2</v>
      </c>
      <c r="J157" s="87">
        <v>4.8499999999994395E-2</v>
      </c>
      <c r="K157" s="83">
        <v>3723787.5419380004</v>
      </c>
      <c r="L157" s="85">
        <v>112.501885</v>
      </c>
      <c r="M157" s="83">
        <v>4189.3311875910013</v>
      </c>
      <c r="N157" s="73"/>
      <c r="O157" s="84">
        <f t="shared" si="3"/>
        <v>5.488132511684474E-3</v>
      </c>
      <c r="P157" s="84">
        <f>M157/'סכום נכסי הקרן'!$C$42</f>
        <v>1.4497380954770795E-3</v>
      </c>
    </row>
    <row r="158" spans="2:16">
      <c r="B158" s="76" t="s">
        <v>2008</v>
      </c>
      <c r="C158" s="73" t="s">
        <v>2009</v>
      </c>
      <c r="D158" s="73" t="s">
        <v>238</v>
      </c>
      <c r="E158" s="73"/>
      <c r="F158" s="95">
        <v>44774</v>
      </c>
      <c r="G158" s="83">
        <v>10.199999999880582</v>
      </c>
      <c r="H158" s="86" t="s">
        <v>134</v>
      </c>
      <c r="I158" s="87">
        <v>4.8000000000000001E-2</v>
      </c>
      <c r="J158" s="87">
        <v>4.8499999999900477E-2</v>
      </c>
      <c r="K158" s="83">
        <v>9494.6951010000012</v>
      </c>
      <c r="L158" s="85">
        <v>105.833468</v>
      </c>
      <c r="M158" s="83">
        <v>10.048565066000002</v>
      </c>
      <c r="N158" s="73"/>
      <c r="O158" s="84">
        <f t="shared" si="3"/>
        <v>1.3163880859513335E-5</v>
      </c>
      <c r="P158" s="84">
        <f>M158/'סכום נכסי הקרן'!$C$42</f>
        <v>3.4773540044317428E-6</v>
      </c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14" t="s">
        <v>113</v>
      </c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14" t="s">
        <v>207</v>
      </c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14" t="s">
        <v>215</v>
      </c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2:16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2:16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2:16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2:16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2:16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2:16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2:16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2:16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2:16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2:16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2:16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2:16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2:16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2:16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2:16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2:16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2:16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2:16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2:16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2:16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2:16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2:16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2:16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2:16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2:16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2:16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2:16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2:16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2:16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2:16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2:16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2:16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</row>
    <row r="383" spans="2:16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</row>
    <row r="384" spans="2:16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</row>
    <row r="385" spans="2:16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</row>
    <row r="386" spans="2:16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</row>
    <row r="387" spans="2:16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2:16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</row>
    <row r="389" spans="2:16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</row>
    <row r="390" spans="2:16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</row>
    <row r="391" spans="2:16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</row>
    <row r="392" spans="2:16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</row>
    <row r="393" spans="2:16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</row>
    <row r="394" spans="2:16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</row>
    <row r="395" spans="2:16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</row>
    <row r="396" spans="2:16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</row>
    <row r="397" spans="2:16">
      <c r="B397" s="109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</row>
    <row r="398" spans="2:16">
      <c r="B398" s="109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</row>
    <row r="399" spans="2:16">
      <c r="B399" s="109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</row>
    <row r="400" spans="2:16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</row>
    <row r="401" spans="2:16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2:16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</row>
    <row r="403" spans="2:16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</row>
    <row r="404" spans="2:16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</row>
    <row r="405" spans="2:16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</row>
    <row r="406" spans="2:16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</row>
    <row r="407" spans="2:16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</row>
    <row r="408" spans="2:16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</row>
    <row r="409" spans="2:16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</row>
    <row r="410" spans="2:16">
      <c r="B410" s="109"/>
      <c r="C410" s="109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</row>
    <row r="411" spans="2:16">
      <c r="B411" s="109"/>
      <c r="C411" s="109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</row>
    <row r="412" spans="2:16">
      <c r="B412" s="109"/>
      <c r="C412" s="109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</row>
    <row r="413" spans="2:16">
      <c r="B413" s="109"/>
      <c r="C413" s="109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</row>
    <row r="414" spans="2:16">
      <c r="B414" s="109"/>
      <c r="C414" s="109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</row>
    <row r="415" spans="2:16">
      <c r="B415" s="109"/>
      <c r="C415" s="109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</row>
    <row r="416" spans="2:16">
      <c r="B416" s="109"/>
      <c r="C416" s="109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</row>
    <row r="417" spans="2:16">
      <c r="B417" s="109"/>
      <c r="C417" s="109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</row>
    <row r="418" spans="2:16">
      <c r="B418" s="109"/>
      <c r="C418" s="109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</row>
    <row r="419" spans="2:16">
      <c r="B419" s="109"/>
      <c r="C419" s="109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</row>
    <row r="420" spans="2:16">
      <c r="B420" s="109"/>
      <c r="C420" s="109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</row>
    <row r="421" spans="2:16">
      <c r="B421" s="109"/>
      <c r="C421" s="109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</row>
    <row r="422" spans="2:16">
      <c r="B422" s="109"/>
      <c r="C422" s="109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</row>
    <row r="423" spans="2:16">
      <c r="B423" s="109"/>
      <c r="C423" s="109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</row>
    <row r="424" spans="2:16">
      <c r="B424" s="109"/>
      <c r="C424" s="109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</row>
    <row r="425" spans="2:16">
      <c r="B425" s="109"/>
      <c r="C425" s="109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</row>
    <row r="426" spans="2:16">
      <c r="B426" s="109"/>
      <c r="C426" s="109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</row>
    <row r="427" spans="2:16">
      <c r="B427" s="109"/>
      <c r="C427" s="109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</row>
    <row r="428" spans="2:16">
      <c r="B428" s="109"/>
      <c r="C428" s="109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</row>
    <row r="429" spans="2:16">
      <c r="B429" s="109"/>
      <c r="C429" s="109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</row>
    <row r="430" spans="2:16">
      <c r="B430" s="109"/>
      <c r="C430" s="109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</row>
    <row r="431" spans="2:16">
      <c r="B431" s="109"/>
      <c r="C431" s="109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</row>
    <row r="432" spans="2:16">
      <c r="B432" s="109"/>
      <c r="C432" s="109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</row>
    <row r="433" spans="2:16">
      <c r="B433" s="109"/>
      <c r="C433" s="109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</row>
    <row r="434" spans="2:16">
      <c r="B434" s="109"/>
      <c r="C434" s="109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</row>
    <row r="435" spans="2:16">
      <c r="B435" s="109"/>
      <c r="C435" s="109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</row>
    <row r="436" spans="2:16">
      <c r="B436" s="109"/>
      <c r="C436" s="109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</row>
    <row r="437" spans="2:16">
      <c r="B437" s="109"/>
      <c r="C437" s="109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</row>
    <row r="438" spans="2:16">
      <c r="B438" s="109"/>
      <c r="C438" s="109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</row>
    <row r="439" spans="2:16">
      <c r="B439" s="109"/>
      <c r="C439" s="109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</row>
    <row r="440" spans="2:16">
      <c r="B440" s="109"/>
      <c r="C440" s="109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</row>
    <row r="441" spans="2:16">
      <c r="B441" s="109"/>
      <c r="C441" s="109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</row>
    <row r="442" spans="2:16">
      <c r="B442" s="109"/>
      <c r="C442" s="109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</row>
    <row r="443" spans="2:16">
      <c r="B443" s="109"/>
      <c r="C443" s="109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</row>
    <row r="444" spans="2:16">
      <c r="B444" s="109"/>
      <c r="C444" s="109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</row>
    <row r="445" spans="2:16">
      <c r="B445" s="109"/>
      <c r="C445" s="109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</row>
    <row r="446" spans="2:16">
      <c r="B446" s="109"/>
      <c r="C446" s="109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</row>
    <row r="447" spans="2:16">
      <c r="B447" s="109"/>
      <c r="C447" s="109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</row>
    <row r="448" spans="2:16">
      <c r="B448" s="109"/>
      <c r="C448" s="109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</row>
    <row r="449" spans="2:16">
      <c r="B449" s="109"/>
      <c r="C449" s="109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</row>
    <row r="450" spans="2:16">
      <c r="B450" s="109"/>
      <c r="C450" s="109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</row>
    <row r="451" spans="2:16">
      <c r="B451" s="109"/>
      <c r="C451" s="109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</row>
    <row r="452" spans="2:16">
      <c r="B452" s="109"/>
      <c r="C452" s="109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11"/>
  <sheetViews>
    <sheetView rightToLeft="1" topLeftCell="D1" workbookViewId="0">
      <selection activeCell="M11" sqref="M11:S14"/>
    </sheetView>
  </sheetViews>
  <sheetFormatPr defaultColWidth="9.140625" defaultRowHeight="18"/>
  <cols>
    <col min="1" max="1" width="6.28515625" style="1" customWidth="1"/>
    <col min="2" max="2" width="26.5703125" style="1" bestFit="1" customWidth="1"/>
    <col min="3" max="3" width="58.140625" style="1" bestFit="1" customWidth="1"/>
    <col min="4" max="16384" width="9.140625" style="1"/>
  </cols>
  <sheetData>
    <row r="1" spans="2:19">
      <c r="B1" s="46" t="s">
        <v>147</v>
      </c>
      <c r="C1" s="46" t="s" vm="1">
        <v>233</v>
      </c>
      <c r="D1" s="2"/>
      <c r="E1" s="2"/>
      <c r="F1" s="2"/>
    </row>
    <row r="2" spans="2:19">
      <c r="B2" s="46" t="s">
        <v>146</v>
      </c>
      <c r="C2" s="46" t="s">
        <v>234</v>
      </c>
      <c r="D2" s="2"/>
      <c r="E2" s="2"/>
      <c r="F2" s="2"/>
    </row>
    <row r="3" spans="2:19">
      <c r="B3" s="46" t="s">
        <v>148</v>
      </c>
      <c r="C3" s="67" t="s">
        <v>235</v>
      </c>
    </row>
    <row r="4" spans="2:19">
      <c r="B4" s="46" t="s">
        <v>149</v>
      </c>
      <c r="C4" s="67">
        <v>8803</v>
      </c>
    </row>
    <row r="5" spans="2:19">
      <c r="B5" s="2"/>
      <c r="C5" s="2"/>
      <c r="D5" s="2"/>
      <c r="E5" s="2"/>
      <c r="F5" s="2"/>
    </row>
    <row r="6" spans="2:19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</row>
    <row r="7" spans="2:19" ht="26.25" customHeight="1">
      <c r="B7" s="158" t="s">
        <v>91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0"/>
    </row>
    <row r="8" spans="2:19" s="3" customFormat="1" ht="78.75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</row>
    <row r="11" spans="2:19" s="88" customFormat="1" ht="20.25" customHeight="1">
      <c r="B11" s="147" t="s">
        <v>47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N11" s="150"/>
      <c r="O11" s="151"/>
      <c r="P11" s="150"/>
      <c r="Q11" s="148"/>
      <c r="R11" s="152"/>
      <c r="S11" s="152"/>
    </row>
    <row r="12" spans="2:19" s="88" customFormat="1">
      <c r="B12" s="153" t="s">
        <v>201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9"/>
      <c r="N12" s="150"/>
      <c r="O12" s="151"/>
      <c r="P12" s="150"/>
      <c r="Q12" s="148"/>
      <c r="R12" s="152"/>
      <c r="S12" s="152"/>
    </row>
    <row r="13" spans="2:19" s="88" customFormat="1">
      <c r="B13" s="154" t="s">
        <v>62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  <c r="N13" s="150"/>
      <c r="O13" s="151"/>
      <c r="P13" s="150"/>
      <c r="Q13" s="148"/>
      <c r="R13" s="152"/>
      <c r="S13" s="152"/>
    </row>
    <row r="14" spans="2:19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</row>
    <row r="15" spans="2:19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2:19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2:19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2:19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2:19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spans="2:19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</row>
    <row r="21" spans="2:19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</row>
    <row r="22" spans="2:19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2:19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2:19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</row>
    <row r="25" spans="2:19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</row>
    <row r="26" spans="2:19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</row>
    <row r="27" spans="2:19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</row>
    <row r="28" spans="2:19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spans="2:19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2:19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</row>
    <row r="31" spans="2:19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</row>
    <row r="32" spans="2:19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</row>
    <row r="33" spans="2:19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</row>
    <row r="34" spans="2:19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</row>
    <row r="35" spans="2:19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</row>
    <row r="36" spans="2:19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</row>
    <row r="37" spans="2:19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</row>
    <row r="38" spans="2:19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</row>
    <row r="39" spans="2:19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spans="2:19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</row>
    <row r="41" spans="2:19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2:19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2:19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</row>
    <row r="44" spans="2:19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</row>
    <row r="45" spans="2:19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</row>
    <row r="46" spans="2:19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</row>
    <row r="47" spans="2:19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</row>
    <row r="48" spans="2:19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</row>
    <row r="49" spans="2:19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</row>
    <row r="50" spans="2:19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</row>
    <row r="51" spans="2:19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</row>
    <row r="52" spans="2:19"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</row>
    <row r="53" spans="2:19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2:19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</row>
    <row r="55" spans="2:19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</row>
    <row r="56" spans="2:19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</row>
    <row r="57" spans="2:19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</row>
    <row r="58" spans="2:19"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</row>
    <row r="59" spans="2:19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</row>
    <row r="60" spans="2:19"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</row>
    <row r="61" spans="2:19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</row>
    <row r="62" spans="2:19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</row>
    <row r="63" spans="2:19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</row>
    <row r="64" spans="2:19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</row>
    <row r="65" spans="2:19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</row>
    <row r="66" spans="2:19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</row>
    <row r="67" spans="2:19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</row>
    <row r="68" spans="2:19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</row>
    <row r="69" spans="2:19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</row>
    <row r="70" spans="2:19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</row>
    <row r="71" spans="2:19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</row>
    <row r="72" spans="2:19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</row>
    <row r="73" spans="2:19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</row>
    <row r="74" spans="2:19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</row>
    <row r="75" spans="2:19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</row>
    <row r="76" spans="2:19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</row>
    <row r="77" spans="2:19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</row>
    <row r="78" spans="2:19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</row>
    <row r="79" spans="2:19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</row>
    <row r="80" spans="2:19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</row>
    <row r="81" spans="2:19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</row>
    <row r="82" spans="2:19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</row>
    <row r="83" spans="2:19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</row>
    <row r="84" spans="2:19"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</row>
    <row r="85" spans="2:19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</row>
    <row r="86" spans="2:19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</row>
    <row r="87" spans="2:19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</row>
    <row r="88" spans="2:19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</row>
    <row r="89" spans="2:19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</row>
    <row r="90" spans="2:19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</row>
    <row r="91" spans="2:19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2:19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</row>
    <row r="93" spans="2:19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</row>
    <row r="94" spans="2:19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</row>
    <row r="95" spans="2:19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</row>
    <row r="96" spans="2:19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</row>
    <row r="97" spans="2:19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</row>
    <row r="98" spans="2:19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2:19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</row>
    <row r="100" spans="2:19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</row>
    <row r="101" spans="2:19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</row>
    <row r="102" spans="2:19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</row>
    <row r="103" spans="2:19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</row>
    <row r="104" spans="2:19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</row>
    <row r="105" spans="2:19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</row>
    <row r="106" spans="2:19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</row>
    <row r="107" spans="2:19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</row>
    <row r="108" spans="2:19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</row>
    <row r="109" spans="2:19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</row>
    <row r="110" spans="2:19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</row>
    <row r="111" spans="2:19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</row>
    <row r="112" spans="2:19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  <row r="113" spans="2:19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2:19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2:19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</row>
    <row r="116" spans="2:19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</row>
    <row r="117" spans="2:19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</row>
    <row r="118" spans="2:19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</row>
    <row r="119" spans="2:19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2:19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</row>
    <row r="121" spans="2:19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</row>
    <row r="122" spans="2:19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</row>
    <row r="123" spans="2:19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</row>
    <row r="124" spans="2:19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</row>
    <row r="125" spans="2:19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</row>
    <row r="126" spans="2:19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</row>
    <row r="127" spans="2:19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</row>
    <row r="128" spans="2:19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</row>
    <row r="129" spans="2:19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2:19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2:19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</row>
    <row r="132" spans="2:19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2:19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</row>
    <row r="134" spans="2:19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spans="2:19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</row>
    <row r="136" spans="2:19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</row>
    <row r="137" spans="2:19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</row>
    <row r="138" spans="2:19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</row>
    <row r="139" spans="2:19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</row>
    <row r="140" spans="2:19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</row>
    <row r="141" spans="2:19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</row>
    <row r="142" spans="2:19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2:19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</row>
    <row r="144" spans="2:19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</row>
    <row r="145" spans="2:19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2:19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</row>
    <row r="147" spans="2:19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</row>
    <row r="148" spans="2:19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</row>
    <row r="149" spans="2:19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</row>
    <row r="150" spans="2:19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</row>
    <row r="151" spans="2:19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2:19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</row>
    <row r="153" spans="2:19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</row>
    <row r="154" spans="2:19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</row>
    <row r="155" spans="2:19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</row>
    <row r="156" spans="2:19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</row>
    <row r="157" spans="2:19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</row>
    <row r="158" spans="2:19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</row>
    <row r="159" spans="2:19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</row>
    <row r="160" spans="2:19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</row>
    <row r="161" spans="2:19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</row>
    <row r="162" spans="2:19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</row>
    <row r="163" spans="2:19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</row>
    <row r="164" spans="2:19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</row>
    <row r="165" spans="2:19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</row>
    <row r="166" spans="2:19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</row>
    <row r="167" spans="2:19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</row>
    <row r="168" spans="2:19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</row>
    <row r="169" spans="2:19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</row>
    <row r="170" spans="2:19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</row>
    <row r="171" spans="2:19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</row>
    <row r="172" spans="2:19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</row>
    <row r="173" spans="2:19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</row>
    <row r="174" spans="2:19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2:19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  <row r="176" spans="2:19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</row>
    <row r="177" spans="2:19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</row>
    <row r="178" spans="2:19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</row>
    <row r="179" spans="2:19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</row>
    <row r="180" spans="2:19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2:19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</row>
    <row r="182" spans="2:19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</row>
    <row r="183" spans="2:19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</row>
    <row r="184" spans="2:19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</row>
    <row r="185" spans="2:19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</row>
    <row r="186" spans="2:19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</row>
    <row r="187" spans="2:19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</row>
    <row r="188" spans="2:19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</row>
    <row r="189" spans="2:19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</row>
    <row r="190" spans="2:19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</row>
    <row r="191" spans="2:19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</row>
    <row r="192" spans="2:19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</row>
    <row r="193" spans="2:19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</row>
    <row r="194" spans="2:19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</row>
    <row r="195" spans="2:19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</row>
    <row r="196" spans="2:19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</row>
    <row r="197" spans="2:19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</row>
    <row r="198" spans="2:19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</row>
    <row r="199" spans="2:19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</row>
    <row r="200" spans="2:19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</row>
    <row r="201" spans="2:19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</row>
    <row r="202" spans="2:19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</row>
    <row r="203" spans="2:19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</row>
    <row r="204" spans="2:19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</row>
    <row r="205" spans="2:19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</row>
    <row r="206" spans="2:19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</row>
    <row r="207" spans="2:19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</row>
    <row r="208" spans="2:19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</row>
    <row r="209" spans="2:19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</row>
    <row r="210" spans="2:19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</row>
    <row r="211" spans="2:19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</row>
    <row r="212" spans="2:19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</row>
    <row r="213" spans="2:19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2:19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</row>
    <row r="215" spans="2:19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</row>
    <row r="216" spans="2:19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</row>
    <row r="217" spans="2:19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</row>
    <row r="218" spans="2:19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</row>
    <row r="219" spans="2:19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</row>
    <row r="220" spans="2:19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</row>
    <row r="221" spans="2:19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</row>
    <row r="222" spans="2:19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</row>
    <row r="223" spans="2:19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</row>
    <row r="224" spans="2:19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</row>
    <row r="225" spans="2:19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</row>
    <row r="226" spans="2:19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</row>
    <row r="227" spans="2:19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</row>
    <row r="228" spans="2:19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</row>
    <row r="229" spans="2:19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</row>
    <row r="230" spans="2:19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</row>
    <row r="231" spans="2:19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</row>
    <row r="232" spans="2:19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</row>
    <row r="233" spans="2:19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</row>
    <row r="234" spans="2:19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</row>
    <row r="235" spans="2:19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</row>
    <row r="236" spans="2:19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</row>
    <row r="237" spans="2:19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</row>
    <row r="238" spans="2:19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</row>
    <row r="239" spans="2:19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</row>
    <row r="240" spans="2:19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</row>
    <row r="241" spans="2:19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</row>
    <row r="242" spans="2:19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</row>
    <row r="243" spans="2:19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</row>
    <row r="244" spans="2:19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</row>
    <row r="245" spans="2:19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</row>
    <row r="246" spans="2:19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</row>
    <row r="247" spans="2:19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</row>
    <row r="248" spans="2:19"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</row>
    <row r="249" spans="2:19"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</row>
    <row r="250" spans="2:19"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</row>
    <row r="251" spans="2:19"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</row>
    <row r="252" spans="2:19"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</row>
    <row r="253" spans="2:19"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</row>
    <row r="254" spans="2:19"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</row>
    <row r="255" spans="2:19"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</row>
    <row r="256" spans="2:19"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</row>
    <row r="257" spans="2:19"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</row>
    <row r="258" spans="2:19"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</row>
    <row r="259" spans="2:19"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</row>
    <row r="260" spans="2:19"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</row>
    <row r="261" spans="2:19"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</row>
    <row r="262" spans="2:19"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</row>
    <row r="263" spans="2:19"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</row>
    <row r="264" spans="2:19"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</row>
    <row r="265" spans="2:19"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</row>
    <row r="266" spans="2:19"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</row>
    <row r="267" spans="2:19"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</row>
    <row r="268" spans="2:19"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</row>
    <row r="269" spans="2:19"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</row>
    <row r="270" spans="2:19"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</row>
    <row r="271" spans="2:19"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</row>
    <row r="272" spans="2:19"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</row>
    <row r="273" spans="2:19"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</row>
    <row r="274" spans="2:19"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</row>
    <row r="275" spans="2:19"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</row>
    <row r="276" spans="2:19"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</row>
    <row r="277" spans="2:19"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</row>
    <row r="278" spans="2:19"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</row>
    <row r="279" spans="2:19"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</row>
    <row r="280" spans="2:19"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</row>
    <row r="281" spans="2:19"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</row>
    <row r="282" spans="2:19"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</row>
    <row r="283" spans="2:19"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</row>
    <row r="284" spans="2:19"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</row>
    <row r="285" spans="2:19"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</row>
    <row r="286" spans="2:19"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</row>
    <row r="287" spans="2:19"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</row>
    <row r="288" spans="2:19"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</row>
    <row r="289" spans="2:19"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</row>
    <row r="290" spans="2:19"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</row>
    <row r="291" spans="2:19"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</row>
    <row r="292" spans="2:19"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</row>
    <row r="293" spans="2:19"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</row>
    <row r="294" spans="2:19"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</row>
    <row r="295" spans="2:19"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</row>
    <row r="296" spans="2:19"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</row>
    <row r="297" spans="2:19"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</row>
    <row r="298" spans="2:19"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</row>
    <row r="299" spans="2:19"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</row>
    <row r="300" spans="2:19"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</row>
    <row r="301" spans="2:19"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</row>
    <row r="302" spans="2:19"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</row>
    <row r="303" spans="2:19"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</row>
    <row r="304" spans="2:19"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</row>
    <row r="305" spans="2:19"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</row>
    <row r="306" spans="2:19"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</row>
    <row r="307" spans="2:19"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</row>
    <row r="308" spans="2:19"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</row>
    <row r="309" spans="2:19"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</row>
    <row r="310" spans="2:19"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</row>
    <row r="311" spans="2:19"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A14:XFD1048576 A1:B13 C5:C13 D1:XFD13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668"/>
  <sheetViews>
    <sheetView rightToLeft="1" topLeftCell="C1" zoomScale="85" zoomScaleNormal="85" workbookViewId="0">
      <selection activeCell="M26" sqref="M26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58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147</v>
      </c>
      <c r="C1" s="67" t="s" vm="1">
        <v>233</v>
      </c>
    </row>
    <row r="2" spans="2:19">
      <c r="B2" s="46" t="s">
        <v>146</v>
      </c>
      <c r="C2" s="67" t="s">
        <v>234</v>
      </c>
    </row>
    <row r="3" spans="2:19">
      <c r="B3" s="46" t="s">
        <v>148</v>
      </c>
      <c r="C3" s="67" t="s">
        <v>235</v>
      </c>
    </row>
    <row r="4" spans="2:19">
      <c r="B4" s="46" t="s">
        <v>149</v>
      </c>
      <c r="C4" s="67">
        <v>8803</v>
      </c>
    </row>
    <row r="6" spans="2:19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</row>
    <row r="7" spans="2:19" ht="26.25" customHeight="1">
      <c r="B7" s="158" t="s">
        <v>92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0"/>
    </row>
    <row r="8" spans="2:19" s="3" customFormat="1" ht="78.75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</row>
    <row r="11" spans="2:19" s="4" customFormat="1" ht="18" customHeight="1">
      <c r="B11" s="96" t="s">
        <v>54</v>
      </c>
      <c r="C11" s="69"/>
      <c r="D11" s="69"/>
      <c r="E11" s="69"/>
      <c r="F11" s="69"/>
      <c r="G11" s="69"/>
      <c r="H11" s="69"/>
      <c r="I11" s="69"/>
      <c r="J11" s="79">
        <v>4.6802139609983477</v>
      </c>
      <c r="K11" s="69"/>
      <c r="L11" s="69"/>
      <c r="M11" s="78">
        <v>5.0204532607390544E-2</v>
      </c>
      <c r="N11" s="77"/>
      <c r="O11" s="79"/>
      <c r="P11" s="77">
        <v>22696.688811532003</v>
      </c>
      <c r="Q11" s="69"/>
      <c r="R11" s="78">
        <f>IFERROR(P11/$P$11,0)</f>
        <v>1</v>
      </c>
      <c r="S11" s="78">
        <f>P11/'סכום נכסי הקרן'!$C$42</f>
        <v>7.854297723877815E-3</v>
      </c>
    </row>
    <row r="12" spans="2:19" ht="17.25" customHeight="1">
      <c r="B12" s="97" t="s">
        <v>201</v>
      </c>
      <c r="C12" s="71"/>
      <c r="D12" s="71"/>
      <c r="E12" s="71"/>
      <c r="F12" s="71"/>
      <c r="G12" s="71"/>
      <c r="H12" s="71"/>
      <c r="I12" s="71"/>
      <c r="J12" s="82">
        <v>4.2287747099096533</v>
      </c>
      <c r="K12" s="71"/>
      <c r="L12" s="71"/>
      <c r="M12" s="81">
        <v>4.8987496984759044E-2</v>
      </c>
      <c r="N12" s="80"/>
      <c r="O12" s="82"/>
      <c r="P12" s="80">
        <v>21355.747471742001</v>
      </c>
      <c r="Q12" s="71"/>
      <c r="R12" s="81">
        <f t="shared" ref="R12:R41" si="0">IFERROR(P12/$P$11,0)</f>
        <v>0.94091907630558513</v>
      </c>
      <c r="S12" s="81">
        <f>P12/'סכום נכסי הקרן'!$C$42</f>
        <v>7.3902585593801735E-3</v>
      </c>
    </row>
    <row r="13" spans="2:19">
      <c r="B13" s="98" t="s">
        <v>61</v>
      </c>
      <c r="C13" s="71"/>
      <c r="D13" s="71"/>
      <c r="E13" s="71"/>
      <c r="F13" s="71"/>
      <c r="G13" s="71"/>
      <c r="H13" s="71"/>
      <c r="I13" s="71"/>
      <c r="J13" s="82">
        <v>6.4764085343840447</v>
      </c>
      <c r="K13" s="71"/>
      <c r="L13" s="71"/>
      <c r="M13" s="81">
        <v>3.1258598558195058E-2</v>
      </c>
      <c r="N13" s="80"/>
      <c r="O13" s="82"/>
      <c r="P13" s="80">
        <v>8608.2078248520011</v>
      </c>
      <c r="Q13" s="71"/>
      <c r="R13" s="81">
        <f t="shared" si="0"/>
        <v>0.37927152706425799</v>
      </c>
      <c r="S13" s="81">
        <f>P13/'סכום נכסי הקרן'!$C$42</f>
        <v>2.9789114917524646E-3</v>
      </c>
    </row>
    <row r="14" spans="2:19">
      <c r="B14" s="99" t="s">
        <v>2010</v>
      </c>
      <c r="C14" s="73" t="s">
        <v>2011</v>
      </c>
      <c r="D14" s="107" t="s">
        <v>28</v>
      </c>
      <c r="E14" s="73" t="s">
        <v>322</v>
      </c>
      <c r="F14" s="86" t="s">
        <v>130</v>
      </c>
      <c r="G14" s="73" t="s">
        <v>323</v>
      </c>
      <c r="H14" s="73" t="s">
        <v>324</v>
      </c>
      <c r="I14" s="95">
        <v>39076</v>
      </c>
      <c r="J14" s="85">
        <v>5.7299999999992615</v>
      </c>
      <c r="K14" s="86" t="s">
        <v>134</v>
      </c>
      <c r="L14" s="87">
        <v>4.9000000000000002E-2</v>
      </c>
      <c r="M14" s="84">
        <v>2.7899999999997059E-2</v>
      </c>
      <c r="N14" s="83">
        <v>1266132.4903190003</v>
      </c>
      <c r="O14" s="85">
        <v>156.19</v>
      </c>
      <c r="P14" s="83">
        <v>1977.5722631020003</v>
      </c>
      <c r="Q14" s="84">
        <v>7.8317392759215908E-4</v>
      </c>
      <c r="R14" s="84">
        <f t="shared" si="0"/>
        <v>8.7130430325026612E-2</v>
      </c>
      <c r="S14" s="84">
        <f>P14/'סכום נכסי הקרן'!$C$42</f>
        <v>6.8434834058235115E-4</v>
      </c>
    </row>
    <row r="15" spans="2:19">
      <c r="B15" s="99" t="s">
        <v>2012</v>
      </c>
      <c r="C15" s="73" t="s">
        <v>2013</v>
      </c>
      <c r="D15" s="107" t="s">
        <v>28</v>
      </c>
      <c r="E15" s="73" t="s">
        <v>322</v>
      </c>
      <c r="F15" s="86" t="s">
        <v>130</v>
      </c>
      <c r="G15" s="73" t="s">
        <v>323</v>
      </c>
      <c r="H15" s="73" t="s">
        <v>324</v>
      </c>
      <c r="I15" s="95">
        <v>40738</v>
      </c>
      <c r="J15" s="85">
        <v>10.040000000000456</v>
      </c>
      <c r="K15" s="86" t="s">
        <v>134</v>
      </c>
      <c r="L15" s="87">
        <v>4.0999999999999995E-2</v>
      </c>
      <c r="M15" s="84">
        <v>2.8400000000000244E-2</v>
      </c>
      <c r="N15" s="83">
        <v>2484835.4938750006</v>
      </c>
      <c r="O15" s="85">
        <v>131.04</v>
      </c>
      <c r="P15" s="83">
        <v>3256.1286052880005</v>
      </c>
      <c r="Q15" s="84">
        <v>6.8428582296768637E-4</v>
      </c>
      <c r="R15" s="84">
        <f t="shared" si="0"/>
        <v>0.14346271530292948</v>
      </c>
      <c r="S15" s="84">
        <f>P15/'סכום נכסי הקרן'!$C$42</f>
        <v>1.1267988782651299E-3</v>
      </c>
    </row>
    <row r="16" spans="2:19">
      <c r="B16" s="99" t="s">
        <v>2014</v>
      </c>
      <c r="C16" s="73" t="s">
        <v>2015</v>
      </c>
      <c r="D16" s="107" t="s">
        <v>28</v>
      </c>
      <c r="E16" s="73" t="s">
        <v>2016</v>
      </c>
      <c r="F16" s="86" t="s">
        <v>549</v>
      </c>
      <c r="G16" s="73" t="s">
        <v>316</v>
      </c>
      <c r="H16" s="73" t="s">
        <v>132</v>
      </c>
      <c r="I16" s="95">
        <v>42795</v>
      </c>
      <c r="J16" s="85">
        <v>5.5199999999985359</v>
      </c>
      <c r="K16" s="86" t="s">
        <v>134</v>
      </c>
      <c r="L16" s="87">
        <v>2.1400000000000002E-2</v>
      </c>
      <c r="M16" s="84">
        <v>2.2899999999990733E-2</v>
      </c>
      <c r="N16" s="83">
        <v>779402.04142499994</v>
      </c>
      <c r="O16" s="85">
        <v>112.13</v>
      </c>
      <c r="P16" s="83">
        <v>873.94352488900006</v>
      </c>
      <c r="Q16" s="84">
        <v>1.9985435887010117E-3</v>
      </c>
      <c r="R16" s="84">
        <f t="shared" si="0"/>
        <v>3.8505331422835409E-2</v>
      </c>
      <c r="S16" s="84">
        <f>P16/'סכום נכסי הקרן'!$C$42</f>
        <v>3.0243233695153703E-4</v>
      </c>
    </row>
    <row r="17" spans="2:19">
      <c r="B17" s="99" t="s">
        <v>2017</v>
      </c>
      <c r="C17" s="73" t="s">
        <v>2018</v>
      </c>
      <c r="D17" s="107" t="s">
        <v>28</v>
      </c>
      <c r="E17" s="73" t="s">
        <v>314</v>
      </c>
      <c r="F17" s="86" t="s">
        <v>315</v>
      </c>
      <c r="G17" s="73" t="s">
        <v>346</v>
      </c>
      <c r="H17" s="73" t="s">
        <v>324</v>
      </c>
      <c r="I17" s="95">
        <v>36489</v>
      </c>
      <c r="J17" s="85">
        <v>2.829999998927955</v>
      </c>
      <c r="K17" s="86" t="s">
        <v>134</v>
      </c>
      <c r="L17" s="87">
        <v>6.0499999999999998E-2</v>
      </c>
      <c r="M17" s="84">
        <v>2.0499999994044192E-2</v>
      </c>
      <c r="N17" s="83">
        <v>488.11958000000004</v>
      </c>
      <c r="O17" s="85">
        <v>171.99</v>
      </c>
      <c r="P17" s="83">
        <v>0.8395168300000001</v>
      </c>
      <c r="Q17" s="73"/>
      <c r="R17" s="84">
        <f t="shared" si="0"/>
        <v>3.698851568046562E-5</v>
      </c>
      <c r="S17" s="84">
        <f>P17/'סכום נכסי הקרן'!$C$42</f>
        <v>2.9051881451870002E-7</v>
      </c>
    </row>
    <row r="18" spans="2:19">
      <c r="B18" s="99" t="s">
        <v>2019</v>
      </c>
      <c r="C18" s="73" t="s">
        <v>2020</v>
      </c>
      <c r="D18" s="107" t="s">
        <v>28</v>
      </c>
      <c r="E18" s="73" t="s">
        <v>343</v>
      </c>
      <c r="F18" s="86" t="s">
        <v>130</v>
      </c>
      <c r="G18" s="73" t="s">
        <v>335</v>
      </c>
      <c r="H18" s="73" t="s">
        <v>132</v>
      </c>
      <c r="I18" s="95">
        <v>39084</v>
      </c>
      <c r="J18" s="85">
        <v>1.6699999999988671</v>
      </c>
      <c r="K18" s="86" t="s">
        <v>134</v>
      </c>
      <c r="L18" s="87">
        <v>5.5999999999999994E-2</v>
      </c>
      <c r="M18" s="84">
        <v>2.770000000000656E-2</v>
      </c>
      <c r="N18" s="83">
        <v>234825.33404800002</v>
      </c>
      <c r="O18" s="85">
        <v>142.81</v>
      </c>
      <c r="P18" s="83">
        <v>335.35404541400004</v>
      </c>
      <c r="Q18" s="84">
        <v>5.4481491479384107E-4</v>
      </c>
      <c r="R18" s="84">
        <f t="shared" si="0"/>
        <v>1.4775461222502614E-2</v>
      </c>
      <c r="S18" s="84">
        <f>P18/'סכום נכסי הקרן'!$C$42</f>
        <v>1.1605087144914719E-4</v>
      </c>
    </row>
    <row r="19" spans="2:19">
      <c r="B19" s="99" t="s">
        <v>2021</v>
      </c>
      <c r="C19" s="73" t="s">
        <v>2022</v>
      </c>
      <c r="D19" s="107" t="s">
        <v>28</v>
      </c>
      <c r="E19" s="73" t="s">
        <v>2023</v>
      </c>
      <c r="F19" s="86" t="s">
        <v>130</v>
      </c>
      <c r="G19" s="73" t="s">
        <v>415</v>
      </c>
      <c r="H19" s="73" t="s">
        <v>324</v>
      </c>
      <c r="I19" s="95">
        <v>45152</v>
      </c>
      <c r="J19" s="85">
        <v>3.6499999999987782</v>
      </c>
      <c r="K19" s="86" t="s">
        <v>134</v>
      </c>
      <c r="L19" s="87">
        <v>3.6400000000000002E-2</v>
      </c>
      <c r="M19" s="84">
        <v>3.7199999999976273E-2</v>
      </c>
      <c r="N19" s="83">
        <v>567168.72000000009</v>
      </c>
      <c r="O19" s="85">
        <v>101.05</v>
      </c>
      <c r="P19" s="83">
        <v>573.12400403800018</v>
      </c>
      <c r="Q19" s="84">
        <v>1.1475526563909989E-3</v>
      </c>
      <c r="R19" s="84">
        <f t="shared" si="0"/>
        <v>2.5251436841606627E-2</v>
      </c>
      <c r="S19" s="84">
        <f>P19/'סכום נכסי הקרן'!$C$42</f>
        <v>1.9833230290967535E-4</v>
      </c>
    </row>
    <row r="20" spans="2:19">
      <c r="B20" s="99" t="s">
        <v>2024</v>
      </c>
      <c r="C20" s="73" t="s">
        <v>2025</v>
      </c>
      <c r="D20" s="107" t="s">
        <v>28</v>
      </c>
      <c r="E20" s="73" t="s">
        <v>2026</v>
      </c>
      <c r="F20" s="86" t="s">
        <v>315</v>
      </c>
      <c r="G20" s="73" t="s">
        <v>418</v>
      </c>
      <c r="H20" s="73" t="s">
        <v>132</v>
      </c>
      <c r="I20" s="95">
        <v>44381</v>
      </c>
      <c r="J20" s="85">
        <v>2.7300000000018598</v>
      </c>
      <c r="K20" s="86" t="s">
        <v>134</v>
      </c>
      <c r="L20" s="87">
        <v>8.5000000000000006E-3</v>
      </c>
      <c r="M20" s="84">
        <v>4.3800000000027046E-2</v>
      </c>
      <c r="N20" s="83">
        <v>708960.90000000014</v>
      </c>
      <c r="O20" s="85">
        <v>100.14</v>
      </c>
      <c r="P20" s="83">
        <v>709.95341491600004</v>
      </c>
      <c r="Q20" s="84">
        <v>2.2155028125000003E-3</v>
      </c>
      <c r="R20" s="84">
        <f t="shared" si="0"/>
        <v>3.1280043569847885E-2</v>
      </c>
      <c r="S20" s="84">
        <f>P20/'סכום נכסי הקרן'!$C$42</f>
        <v>2.456827750134551E-4</v>
      </c>
    </row>
    <row r="21" spans="2:19">
      <c r="B21" s="99" t="s">
        <v>2027</v>
      </c>
      <c r="C21" s="73" t="s">
        <v>2028</v>
      </c>
      <c r="D21" s="107" t="s">
        <v>28</v>
      </c>
      <c r="E21" s="73" t="s">
        <v>2029</v>
      </c>
      <c r="F21" s="86" t="s">
        <v>467</v>
      </c>
      <c r="G21" s="73" t="s">
        <v>535</v>
      </c>
      <c r="H21" s="73"/>
      <c r="I21" s="95">
        <v>39104</v>
      </c>
      <c r="J21" s="85">
        <v>2.6600000000334298</v>
      </c>
      <c r="K21" s="86" t="s">
        <v>134</v>
      </c>
      <c r="L21" s="87">
        <v>5.5999999999999994E-2</v>
      </c>
      <c r="M21" s="126">
        <v>0</v>
      </c>
      <c r="N21" s="83">
        <v>300380.77153600007</v>
      </c>
      <c r="O21" s="85">
        <v>13.344352000000001</v>
      </c>
      <c r="P21" s="83">
        <v>40.083866451000006</v>
      </c>
      <c r="Q21" s="84">
        <v>7.9892399522400129E-4</v>
      </c>
      <c r="R21" s="84">
        <f t="shared" si="0"/>
        <v>1.7660667061987351E-3</v>
      </c>
      <c r="S21" s="84">
        <f>P21/'סכום נכסי הקרן'!$C$42</f>
        <v>1.3871213710713114E-5</v>
      </c>
    </row>
    <row r="22" spans="2:19">
      <c r="B22" s="99" t="s">
        <v>2030</v>
      </c>
      <c r="C22" s="73" t="s">
        <v>2031</v>
      </c>
      <c r="D22" s="107" t="s">
        <v>28</v>
      </c>
      <c r="E22" s="73" t="s">
        <v>2032</v>
      </c>
      <c r="F22" s="86" t="s">
        <v>131</v>
      </c>
      <c r="G22" s="73" t="s">
        <v>535</v>
      </c>
      <c r="H22" s="73"/>
      <c r="I22" s="95">
        <v>45132</v>
      </c>
      <c r="J22" s="85">
        <v>2.6200000000001422</v>
      </c>
      <c r="K22" s="86" t="s">
        <v>134</v>
      </c>
      <c r="L22" s="87">
        <v>4.2500000000000003E-2</v>
      </c>
      <c r="M22" s="84">
        <v>4.5699999999991921E-2</v>
      </c>
      <c r="N22" s="83">
        <v>838191.11524700013</v>
      </c>
      <c r="O22" s="85">
        <v>100.36</v>
      </c>
      <c r="P22" s="83">
        <v>841.2085839240001</v>
      </c>
      <c r="Q22" s="84">
        <v>3.6356969262324721E-3</v>
      </c>
      <c r="R22" s="84">
        <f t="shared" si="0"/>
        <v>3.7063053157630151E-2</v>
      </c>
      <c r="S22" s="84">
        <f>P22/'סכום נכסי הקרן'!$C$42</f>
        <v>2.9110425405593697E-4</v>
      </c>
    </row>
    <row r="23" spans="2:19">
      <c r="B23" s="100"/>
      <c r="C23" s="73"/>
      <c r="D23" s="73"/>
      <c r="E23" s="73"/>
      <c r="F23" s="73"/>
      <c r="G23" s="73"/>
      <c r="H23" s="73"/>
      <c r="I23" s="73"/>
      <c r="J23" s="85"/>
      <c r="K23" s="73"/>
      <c r="L23" s="73"/>
      <c r="M23" s="84"/>
      <c r="N23" s="83"/>
      <c r="O23" s="85"/>
      <c r="P23" s="73"/>
      <c r="Q23" s="73"/>
      <c r="R23" s="84"/>
      <c r="S23" s="73"/>
    </row>
    <row r="24" spans="2:19">
      <c r="B24" s="98" t="s">
        <v>62</v>
      </c>
      <c r="C24" s="71"/>
      <c r="D24" s="71"/>
      <c r="E24" s="71"/>
      <c r="F24" s="71"/>
      <c r="G24" s="71"/>
      <c r="H24" s="71"/>
      <c r="I24" s="71"/>
      <c r="J24" s="82">
        <v>2.6068336471563156</v>
      </c>
      <c r="K24" s="71"/>
      <c r="L24" s="71"/>
      <c r="M24" s="81">
        <v>6.1738362163163439E-2</v>
      </c>
      <c r="N24" s="80"/>
      <c r="O24" s="82"/>
      <c r="P24" s="80">
        <f>SUM(P25:P33)</f>
        <v>12709.961944301003</v>
      </c>
      <c r="Q24" s="71"/>
      <c r="R24" s="81">
        <f t="shared" si="0"/>
        <v>0.55999190233613172</v>
      </c>
      <c r="S24" s="81">
        <f>P24/'סכום נכסי הקרן'!$C$42</f>
        <v>4.398343123908687E-3</v>
      </c>
    </row>
    <row r="25" spans="2:19">
      <c r="B25" s="99" t="s">
        <v>2033</v>
      </c>
      <c r="C25" s="73" t="s">
        <v>2034</v>
      </c>
      <c r="D25" s="107" t="s">
        <v>28</v>
      </c>
      <c r="E25" s="73" t="s">
        <v>314</v>
      </c>
      <c r="F25" s="86" t="s">
        <v>315</v>
      </c>
      <c r="G25" s="73" t="s">
        <v>323</v>
      </c>
      <c r="H25" s="73" t="s">
        <v>324</v>
      </c>
      <c r="I25" s="95">
        <v>45141</v>
      </c>
      <c r="J25" s="85">
        <v>2.9000000000003365</v>
      </c>
      <c r="K25" s="86" t="s">
        <v>134</v>
      </c>
      <c r="L25" s="87">
        <v>7.0499999999999993E-2</v>
      </c>
      <c r="M25" s="84">
        <v>6.8099999999999994E-2</v>
      </c>
      <c r="N25" s="83">
        <v>1782018.6552970002</v>
      </c>
      <c r="O25" s="85">
        <v>100.13</v>
      </c>
      <c r="P25" s="83">
        <v>1784.3355166260001</v>
      </c>
      <c r="Q25" s="84">
        <v>3.7039945984954502E-3</v>
      </c>
      <c r="R25" s="84">
        <f t="shared" si="0"/>
        <v>7.8616556425596035E-2</v>
      </c>
      <c r="S25" s="84">
        <f>P25/'סכום נכסי הקרן'!$C$42</f>
        <v>6.1747784019267082E-4</v>
      </c>
    </row>
    <row r="26" spans="2:19">
      <c r="B26" s="99" t="s">
        <v>2035</v>
      </c>
      <c r="C26" s="73" t="s">
        <v>2036</v>
      </c>
      <c r="D26" s="107" t="s">
        <v>28</v>
      </c>
      <c r="E26" s="73" t="s">
        <v>2016</v>
      </c>
      <c r="F26" s="86" t="s">
        <v>549</v>
      </c>
      <c r="G26" s="73" t="s">
        <v>316</v>
      </c>
      <c r="H26" s="73" t="s">
        <v>132</v>
      </c>
      <c r="I26" s="95">
        <v>42795</v>
      </c>
      <c r="J26" s="85">
        <v>5.0899999999990282</v>
      </c>
      <c r="K26" s="86" t="s">
        <v>134</v>
      </c>
      <c r="L26" s="87">
        <v>3.7400000000000003E-2</v>
      </c>
      <c r="M26" s="84">
        <v>5.3899999999988013E-2</v>
      </c>
      <c r="N26" s="83">
        <v>957232.48916700017</v>
      </c>
      <c r="O26" s="85">
        <v>92.43</v>
      </c>
      <c r="P26" s="83">
        <v>884.77001085400013</v>
      </c>
      <c r="Q26" s="84">
        <v>1.5383874674350082E-3</v>
      </c>
      <c r="R26" s="84">
        <f t="shared" si="0"/>
        <v>3.8982338710325699E-2</v>
      </c>
      <c r="S26" s="84">
        <f>P26/'סכום נכסי הקרן'!$C$42</f>
        <v>3.0617889420394515E-4</v>
      </c>
    </row>
    <row r="27" spans="2:19">
      <c r="B27" s="99" t="s">
        <v>2037</v>
      </c>
      <c r="C27" s="73" t="s">
        <v>2038</v>
      </c>
      <c r="D27" s="107" t="s">
        <v>28</v>
      </c>
      <c r="E27" s="73" t="s">
        <v>2016</v>
      </c>
      <c r="F27" s="86" t="s">
        <v>549</v>
      </c>
      <c r="G27" s="73" t="s">
        <v>316</v>
      </c>
      <c r="H27" s="73" t="s">
        <v>132</v>
      </c>
      <c r="I27" s="95">
        <v>42795</v>
      </c>
      <c r="J27" s="85">
        <v>1.420000000000061</v>
      </c>
      <c r="K27" s="86" t="s">
        <v>134</v>
      </c>
      <c r="L27" s="87">
        <v>2.5000000000000001E-2</v>
      </c>
      <c r="M27" s="84">
        <v>5.1900000000009709E-2</v>
      </c>
      <c r="N27" s="83">
        <v>2379948.8772320007</v>
      </c>
      <c r="O27" s="85">
        <v>96.5</v>
      </c>
      <c r="P27" s="83">
        <v>2296.6506931830004</v>
      </c>
      <c r="Q27" s="84">
        <v>5.8325569732592345E-3</v>
      </c>
      <c r="R27" s="84">
        <f t="shared" si="0"/>
        <v>0.10118879948761912</v>
      </c>
      <c r="S27" s="84">
        <f>P27/'סכום נכסי הקרן'!$C$42</f>
        <v>7.947669574975356E-4</v>
      </c>
    </row>
    <row r="28" spans="2:19">
      <c r="B28" s="99" t="s">
        <v>2039</v>
      </c>
      <c r="C28" s="73" t="s">
        <v>2040</v>
      </c>
      <c r="D28" s="107" t="s">
        <v>28</v>
      </c>
      <c r="E28" s="73" t="s">
        <v>2041</v>
      </c>
      <c r="F28" s="86" t="s">
        <v>327</v>
      </c>
      <c r="G28" s="73" t="s">
        <v>354</v>
      </c>
      <c r="H28" s="73" t="s">
        <v>132</v>
      </c>
      <c r="I28" s="95">
        <v>42598</v>
      </c>
      <c r="J28" s="85">
        <v>2.4700000000000433</v>
      </c>
      <c r="K28" s="86" t="s">
        <v>134</v>
      </c>
      <c r="L28" s="87">
        <v>3.1E-2</v>
      </c>
      <c r="M28" s="84">
        <v>5.5600000000001107E-2</v>
      </c>
      <c r="N28" s="83">
        <v>2695169.674631</v>
      </c>
      <c r="O28" s="85">
        <v>94.4</v>
      </c>
      <c r="P28" s="83">
        <v>2544.2401728870004</v>
      </c>
      <c r="Q28" s="84">
        <v>3.8222254958265576E-3</v>
      </c>
      <c r="R28" s="84">
        <f t="shared" si="0"/>
        <v>0.11209741623607637</v>
      </c>
      <c r="S28" s="84">
        <f>P28/'סכום נכסי הקרן'!$C$42</f>
        <v>8.8044648119559867E-4</v>
      </c>
    </row>
    <row r="29" spans="2:19">
      <c r="B29" s="99" t="s">
        <v>2042</v>
      </c>
      <c r="C29" s="73" t="s">
        <v>2043</v>
      </c>
      <c r="D29" s="107" t="s">
        <v>28</v>
      </c>
      <c r="E29" s="73" t="s">
        <v>908</v>
      </c>
      <c r="F29" s="86" t="s">
        <v>542</v>
      </c>
      <c r="G29" s="73" t="s">
        <v>415</v>
      </c>
      <c r="H29" s="73" t="s">
        <v>324</v>
      </c>
      <c r="I29" s="95">
        <v>44007</v>
      </c>
      <c r="J29" s="85">
        <v>3.6799999999990649</v>
      </c>
      <c r="K29" s="86" t="s">
        <v>134</v>
      </c>
      <c r="L29" s="87">
        <v>3.3500000000000002E-2</v>
      </c>
      <c r="M29" s="84">
        <v>6.8399999999982336E-2</v>
      </c>
      <c r="N29" s="83">
        <v>1726762.0387230003</v>
      </c>
      <c r="O29" s="85">
        <v>89.2</v>
      </c>
      <c r="P29" s="83">
        <v>1540.2717193330002</v>
      </c>
      <c r="Q29" s="84">
        <v>2.1584525484037503E-3</v>
      </c>
      <c r="R29" s="84">
        <f t="shared" si="0"/>
        <v>6.7863278741804867E-2</v>
      </c>
      <c r="S29" s="84">
        <f>P29/'סכום נכסי הקרן'!$C$42</f>
        <v>5.3301839575664372E-4</v>
      </c>
    </row>
    <row r="30" spans="2:19">
      <c r="B30" s="99" t="s">
        <v>2044</v>
      </c>
      <c r="C30" s="73" t="s">
        <v>2045</v>
      </c>
      <c r="D30" s="107" t="s">
        <v>28</v>
      </c>
      <c r="E30" s="73" t="s">
        <v>2046</v>
      </c>
      <c r="F30" s="86" t="s">
        <v>327</v>
      </c>
      <c r="G30" s="73" t="s">
        <v>459</v>
      </c>
      <c r="H30" s="73" t="s">
        <v>324</v>
      </c>
      <c r="I30" s="95">
        <v>43310</v>
      </c>
      <c r="J30" s="85">
        <v>1.179999999999958</v>
      </c>
      <c r="K30" s="86" t="s">
        <v>134</v>
      </c>
      <c r="L30" s="87">
        <v>3.5499999999999997E-2</v>
      </c>
      <c r="M30" s="84">
        <v>6.1499999999984789E-2</v>
      </c>
      <c r="N30" s="83">
        <v>1944597.1440000003</v>
      </c>
      <c r="O30" s="85">
        <v>97.99</v>
      </c>
      <c r="P30" s="83">
        <v>1905.5107414060003</v>
      </c>
      <c r="Q30" s="84">
        <v>7.2343643750000016E-3</v>
      </c>
      <c r="R30" s="84">
        <f t="shared" si="0"/>
        <v>8.395545082496024E-2</v>
      </c>
      <c r="S30" s="84">
        <f>P30/'סכום נכסי הקרן'!$C$42</f>
        <v>6.5941110632162104E-4</v>
      </c>
    </row>
    <row r="31" spans="2:19">
      <c r="B31" s="99" t="s">
        <v>2047</v>
      </c>
      <c r="C31" s="73" t="s">
        <v>2048</v>
      </c>
      <c r="D31" s="107" t="s">
        <v>28</v>
      </c>
      <c r="E31" s="73" t="s">
        <v>2049</v>
      </c>
      <c r="F31" s="86" t="s">
        <v>131</v>
      </c>
      <c r="G31" s="73" t="s">
        <v>470</v>
      </c>
      <c r="H31" s="73" t="s">
        <v>132</v>
      </c>
      <c r="I31" s="95">
        <v>45122</v>
      </c>
      <c r="J31" s="85">
        <v>4.1500000000019019</v>
      </c>
      <c r="K31" s="86" t="s">
        <v>134</v>
      </c>
      <c r="L31" s="87">
        <v>7.3300000000000004E-2</v>
      </c>
      <c r="M31" s="84">
        <v>7.8700000000032078E-2</v>
      </c>
      <c r="N31" s="83">
        <v>18.519973000000004</v>
      </c>
      <c r="O31" s="85">
        <v>4967287</v>
      </c>
      <c r="P31" s="83">
        <v>919.94021171500015</v>
      </c>
      <c r="Q31" s="84">
        <v>3.7039946000000006E-3</v>
      </c>
      <c r="R31" s="84">
        <f t="shared" si="0"/>
        <v>4.0531912798116437E-2</v>
      </c>
      <c r="S31" s="84">
        <f>P31/'סכום נכסי הקרן'!$C$42</f>
        <v>3.1834971043466005E-4</v>
      </c>
    </row>
    <row r="32" spans="2:19">
      <c r="B32" s="99" t="s">
        <v>2053</v>
      </c>
      <c r="C32" s="73">
        <v>9555</v>
      </c>
      <c r="D32" s="107" t="s">
        <v>28</v>
      </c>
      <c r="E32" s="73" t="s">
        <v>2054</v>
      </c>
      <c r="F32" s="86" t="s">
        <v>498</v>
      </c>
      <c r="G32" s="73" t="s">
        <v>535</v>
      </c>
      <c r="H32" s="73"/>
      <c r="I32" s="95">
        <v>45046</v>
      </c>
      <c r="J32" s="116">
        <v>0</v>
      </c>
      <c r="K32" s="86" t="s">
        <v>134</v>
      </c>
      <c r="L32" s="87">
        <v>0</v>
      </c>
      <c r="M32" s="126">
        <v>0</v>
      </c>
      <c r="N32" s="83">
        <v>1412420.0271330001</v>
      </c>
      <c r="O32" s="85">
        <v>59</v>
      </c>
      <c r="P32" s="83">
        <v>833.32781597400015</v>
      </c>
      <c r="Q32" s="126">
        <v>2.4379522667365731E-3</v>
      </c>
      <c r="R32" s="84">
        <f>IFERROR(P32/$P$11,0)</f>
        <v>3.6715832115149456E-2</v>
      </c>
      <c r="S32" s="84">
        <f>P32/'סכום נכסי הקרן'!$C$42</f>
        <v>2.8837707661229841E-4</v>
      </c>
    </row>
    <row r="33" spans="2:19">
      <c r="B33" s="99" t="s">
        <v>2055</v>
      </c>
      <c r="C33" s="73">
        <v>9556</v>
      </c>
      <c r="D33" s="107" t="s">
        <v>28</v>
      </c>
      <c r="E33" s="73" t="s">
        <v>2054</v>
      </c>
      <c r="F33" s="86" t="s">
        <v>498</v>
      </c>
      <c r="G33" s="73" t="s">
        <v>535</v>
      </c>
      <c r="H33" s="73"/>
      <c r="I33" s="95">
        <v>45046</v>
      </c>
      <c r="J33" s="116">
        <v>0</v>
      </c>
      <c r="K33" s="86" t="s">
        <v>134</v>
      </c>
      <c r="L33" s="87">
        <v>0</v>
      </c>
      <c r="M33" s="126">
        <v>0</v>
      </c>
      <c r="N33" s="83">
        <v>3110.6240480000006</v>
      </c>
      <c r="O33" s="85">
        <v>29.41732</v>
      </c>
      <c r="P33" s="83">
        <v>0.91506232300000023</v>
      </c>
      <c r="Q33" s="126">
        <v>0</v>
      </c>
      <c r="R33" s="84">
        <f>IFERROR(P33/$P$11,0)</f>
        <v>4.0316996483428215E-5</v>
      </c>
      <c r="S33" s="84">
        <f>P33/'סכום נכסי הקרן'!$C$42</f>
        <v>3.1666169371338007E-7</v>
      </c>
    </row>
    <row r="34" spans="2:19">
      <c r="B34" s="100"/>
      <c r="C34" s="73"/>
      <c r="D34" s="73"/>
      <c r="E34" s="73"/>
      <c r="F34" s="73"/>
      <c r="G34" s="73"/>
      <c r="H34" s="73"/>
      <c r="I34" s="73"/>
      <c r="J34" s="85"/>
      <c r="K34" s="73"/>
      <c r="L34" s="73"/>
      <c r="M34" s="84"/>
      <c r="N34" s="83"/>
      <c r="O34" s="85"/>
      <c r="P34" s="73"/>
      <c r="Q34" s="73"/>
      <c r="R34" s="84"/>
      <c r="S34" s="73"/>
    </row>
    <row r="35" spans="2:19">
      <c r="B35" s="98" t="s">
        <v>49</v>
      </c>
      <c r="C35" s="71"/>
      <c r="D35" s="71"/>
      <c r="E35" s="71"/>
      <c r="F35" s="71"/>
      <c r="G35" s="71"/>
      <c r="H35" s="71"/>
      <c r="I35" s="71"/>
      <c r="J35" s="82">
        <v>1.9300000000061208</v>
      </c>
      <c r="K35" s="71"/>
      <c r="L35" s="71"/>
      <c r="M35" s="81">
        <v>6.1700000000231514E-2</v>
      </c>
      <c r="N35" s="80"/>
      <c r="O35" s="82"/>
      <c r="P35" s="80">
        <f>P36</f>
        <v>37.577702589000005</v>
      </c>
      <c r="Q35" s="71"/>
      <c r="R35" s="81">
        <f t="shared" si="0"/>
        <v>1.6556469051955754E-3</v>
      </c>
      <c r="S35" s="81">
        <f>P35/'סכום נכסי הקרן'!$C$42</f>
        <v>1.3003943719022957E-5</v>
      </c>
    </row>
    <row r="36" spans="2:19">
      <c r="B36" s="99" t="s">
        <v>2050</v>
      </c>
      <c r="C36" s="73" t="s">
        <v>2051</v>
      </c>
      <c r="D36" s="107" t="s">
        <v>28</v>
      </c>
      <c r="E36" s="73" t="s">
        <v>2052</v>
      </c>
      <c r="F36" s="86" t="s">
        <v>467</v>
      </c>
      <c r="G36" s="73" t="s">
        <v>335</v>
      </c>
      <c r="H36" s="73" t="s">
        <v>132</v>
      </c>
      <c r="I36" s="95">
        <v>38118</v>
      </c>
      <c r="J36" s="85">
        <v>1.9300000000061208</v>
      </c>
      <c r="K36" s="86" t="s">
        <v>133</v>
      </c>
      <c r="L36" s="87">
        <v>7.9699999999999993E-2</v>
      </c>
      <c r="M36" s="84">
        <v>6.1700000000231514E-2</v>
      </c>
      <c r="N36" s="83">
        <v>9309.2128150000008</v>
      </c>
      <c r="O36" s="85">
        <v>105.56</v>
      </c>
      <c r="P36" s="83">
        <v>37.577702589000005</v>
      </c>
      <c r="Q36" s="84">
        <v>2.0520835545498198E-4</v>
      </c>
      <c r="R36" s="84">
        <f t="shared" si="0"/>
        <v>1.6556469051955754E-3</v>
      </c>
      <c r="S36" s="84">
        <f>P36/'סכום נכסי הקרן'!$C$42</f>
        <v>1.3003943719022957E-5</v>
      </c>
    </row>
    <row r="37" spans="2:19">
      <c r="B37" s="100"/>
      <c r="C37" s="73"/>
      <c r="D37" s="73"/>
      <c r="E37" s="73"/>
      <c r="F37" s="73"/>
      <c r="G37" s="73"/>
      <c r="H37" s="73"/>
      <c r="I37" s="73"/>
      <c r="J37" s="85"/>
      <c r="K37" s="73"/>
      <c r="L37" s="73"/>
      <c r="M37" s="84"/>
      <c r="N37" s="83"/>
      <c r="O37" s="85"/>
      <c r="P37" s="73"/>
      <c r="Q37" s="73"/>
      <c r="R37" s="84"/>
      <c r="S37" s="73"/>
    </row>
    <row r="38" spans="2:19">
      <c r="B38" s="97" t="s">
        <v>200</v>
      </c>
      <c r="C38" s="71"/>
      <c r="D38" s="71"/>
      <c r="E38" s="71"/>
      <c r="F38" s="71"/>
      <c r="G38" s="71"/>
      <c r="H38" s="71"/>
      <c r="I38" s="71"/>
      <c r="J38" s="82">
        <v>11.588952166003532</v>
      </c>
      <c r="K38" s="71"/>
      <c r="L38" s="71"/>
      <c r="M38" s="81">
        <v>6.8793428248984101E-2</v>
      </c>
      <c r="N38" s="80"/>
      <c r="O38" s="82"/>
      <c r="P38" s="80">
        <v>1340.9413397900003</v>
      </c>
      <c r="Q38" s="71"/>
      <c r="R38" s="81">
        <f t="shared" si="0"/>
        <v>5.908092369441479E-2</v>
      </c>
      <c r="S38" s="81">
        <f>P38/'סכום נכסי הקרן'!$C$42</f>
        <v>4.6403916449764101E-4</v>
      </c>
    </row>
    <row r="39" spans="2:19">
      <c r="B39" s="98" t="s">
        <v>70</v>
      </c>
      <c r="C39" s="71"/>
      <c r="D39" s="71"/>
      <c r="E39" s="71"/>
      <c r="F39" s="71"/>
      <c r="G39" s="71"/>
      <c r="H39" s="71"/>
      <c r="I39" s="71"/>
      <c r="J39" s="82">
        <v>11.588952166003532</v>
      </c>
      <c r="K39" s="71"/>
      <c r="L39" s="71"/>
      <c r="M39" s="81">
        <v>6.8793428248984101E-2</v>
      </c>
      <c r="N39" s="80"/>
      <c r="O39" s="82"/>
      <c r="P39" s="80">
        <v>1340.9413397900003</v>
      </c>
      <c r="Q39" s="71"/>
      <c r="R39" s="81">
        <f t="shared" si="0"/>
        <v>5.908092369441479E-2</v>
      </c>
      <c r="S39" s="81">
        <f>P39/'סכום נכסי הקרן'!$C$42</f>
        <v>4.6403916449764101E-4</v>
      </c>
    </row>
    <row r="40" spans="2:19">
      <c r="B40" s="99" t="s">
        <v>2056</v>
      </c>
      <c r="C40" s="73">
        <v>4824</v>
      </c>
      <c r="D40" s="107" t="s">
        <v>28</v>
      </c>
      <c r="E40" s="73"/>
      <c r="F40" s="86" t="s">
        <v>1465</v>
      </c>
      <c r="G40" s="73" t="s">
        <v>793</v>
      </c>
      <c r="H40" s="73" t="s">
        <v>701</v>
      </c>
      <c r="I40" s="95">
        <v>42206</v>
      </c>
      <c r="J40" s="85">
        <v>13.659999999999824</v>
      </c>
      <c r="K40" s="86" t="s">
        <v>141</v>
      </c>
      <c r="L40" s="87">
        <v>4.555E-2</v>
      </c>
      <c r="M40" s="84">
        <v>7.1899999999998826E-2</v>
      </c>
      <c r="N40" s="83">
        <v>343620.50040000008</v>
      </c>
      <c r="O40" s="85">
        <v>69.59</v>
      </c>
      <c r="P40" s="83">
        <v>679.71427853200009</v>
      </c>
      <c r="Q40" s="84">
        <v>2.06280803942874E-3</v>
      </c>
      <c r="R40" s="84">
        <f t="shared" si="0"/>
        <v>2.9947728683077452E-2</v>
      </c>
      <c r="S40" s="84">
        <f>P40/'סכום נכסי הקרן'!$C$42</f>
        <v>2.352183772308056E-4</v>
      </c>
    </row>
    <row r="41" spans="2:19">
      <c r="B41" s="99" t="s">
        <v>2057</v>
      </c>
      <c r="C41" s="73">
        <v>5168</v>
      </c>
      <c r="D41" s="107" t="s">
        <v>28</v>
      </c>
      <c r="E41" s="73"/>
      <c r="F41" s="86" t="s">
        <v>1465</v>
      </c>
      <c r="G41" s="73" t="s">
        <v>859</v>
      </c>
      <c r="H41" s="73" t="s">
        <v>2058</v>
      </c>
      <c r="I41" s="95">
        <v>42408</v>
      </c>
      <c r="J41" s="85">
        <v>9.4599999999929221</v>
      </c>
      <c r="K41" s="86" t="s">
        <v>141</v>
      </c>
      <c r="L41" s="87">
        <v>3.9510000000000003E-2</v>
      </c>
      <c r="M41" s="84">
        <v>6.5599999999947367E-2</v>
      </c>
      <c r="N41" s="83">
        <v>294943.14376900007</v>
      </c>
      <c r="O41" s="85">
        <v>78.87</v>
      </c>
      <c r="P41" s="83">
        <v>661.22706125800005</v>
      </c>
      <c r="Q41" s="84">
        <v>7.4754881869333709E-4</v>
      </c>
      <c r="R41" s="84">
        <f t="shared" si="0"/>
        <v>2.9133195011337334E-2</v>
      </c>
      <c r="S41" s="84">
        <f>P41/'סכום נכסי הקרן'!$C$42</f>
        <v>2.2882078726683535E-4</v>
      </c>
    </row>
    <row r="42" spans="2:19"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2:19"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</row>
    <row r="44" spans="2:19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</row>
    <row r="45" spans="2:19">
      <c r="B45" s="114" t="s">
        <v>224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</row>
    <row r="46" spans="2:19">
      <c r="B46" s="114" t="s">
        <v>113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</row>
    <row r="47" spans="2:19">
      <c r="B47" s="114" t="s">
        <v>207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</row>
    <row r="48" spans="2:19">
      <c r="B48" s="114" t="s">
        <v>215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</row>
    <row r="49" spans="2:19"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</row>
    <row r="50" spans="2:19"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</row>
    <row r="51" spans="2:19"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</row>
    <row r="52" spans="2:19"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</row>
    <row r="53" spans="2:19"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2:19"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</row>
    <row r="55" spans="2:19"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</row>
    <row r="56" spans="2:19"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</row>
    <row r="57" spans="2:19"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</row>
    <row r="58" spans="2:19"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</row>
    <row r="59" spans="2:19"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</row>
    <row r="60" spans="2:19"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</row>
    <row r="61" spans="2:19"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</row>
    <row r="62" spans="2:19"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</row>
    <row r="63" spans="2:19"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</row>
    <row r="64" spans="2:19">
      <c r="B64" s="109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</row>
    <row r="65" spans="2:19"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</row>
    <row r="66" spans="2:19"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</row>
    <row r="67" spans="2:19"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</row>
    <row r="68" spans="2:19">
      <c r="B68" s="109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</row>
    <row r="69" spans="2:19"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</row>
    <row r="70" spans="2:19"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</row>
    <row r="71" spans="2:19">
      <c r="B71" s="109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</row>
    <row r="72" spans="2:19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</row>
    <row r="73" spans="2:19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</row>
    <row r="74" spans="2:19"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</row>
    <row r="75" spans="2:19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</row>
    <row r="76" spans="2:19"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</row>
    <row r="77" spans="2:19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</row>
    <row r="78" spans="2:19"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</row>
    <row r="79" spans="2:19"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</row>
    <row r="80" spans="2:19"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</row>
    <row r="81" spans="2:19"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</row>
    <row r="82" spans="2:19"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</row>
    <row r="83" spans="2:19">
      <c r="B83" s="109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</row>
    <row r="84" spans="2:19"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</row>
    <row r="85" spans="2:19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</row>
    <row r="86" spans="2:19">
      <c r="B86" s="109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</row>
    <row r="87" spans="2:19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</row>
    <row r="88" spans="2:19">
      <c r="B88" s="10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</row>
    <row r="89" spans="2:19"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</row>
    <row r="90" spans="2:19"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</row>
    <row r="91" spans="2:19"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2:19"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</row>
    <row r="93" spans="2:19"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</row>
    <row r="94" spans="2:19"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</row>
    <row r="95" spans="2:19"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</row>
    <row r="96" spans="2:19"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</row>
    <row r="97" spans="2:19"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</row>
    <row r="98" spans="2:19"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2:19">
      <c r="B99" s="109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</row>
    <row r="100" spans="2:19"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</row>
    <row r="101" spans="2:19"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</row>
    <row r="102" spans="2:19"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</row>
    <row r="103" spans="2:19"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</row>
    <row r="104" spans="2:19"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</row>
    <row r="105" spans="2:19">
      <c r="B105" s="109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</row>
    <row r="106" spans="2:19"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</row>
    <row r="107" spans="2:19"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</row>
    <row r="108" spans="2:19"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</row>
    <row r="109" spans="2:19"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</row>
    <row r="110" spans="2:19"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</row>
    <row r="111" spans="2:19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</row>
    <row r="112" spans="2:19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  <row r="113" spans="2:19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2:19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2:19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</row>
    <row r="116" spans="2:19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</row>
    <row r="117" spans="2:19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</row>
    <row r="118" spans="2:19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</row>
    <row r="119" spans="2:19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2:19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</row>
    <row r="121" spans="2:19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</row>
    <row r="122" spans="2:19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</row>
    <row r="123" spans="2:19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</row>
    <row r="124" spans="2:19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</row>
    <row r="125" spans="2:19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</row>
    <row r="126" spans="2:19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</row>
    <row r="127" spans="2:19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</row>
    <row r="128" spans="2:19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</row>
    <row r="129" spans="2:19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2:19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2:19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</row>
    <row r="132" spans="2:19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2:19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</row>
    <row r="134" spans="2:19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spans="2:19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</row>
    <row r="136" spans="2:19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</row>
    <row r="137" spans="2:19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</row>
    <row r="138" spans="2:19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</row>
    <row r="139" spans="2:19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</row>
    <row r="140" spans="2:19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</row>
    <row r="141" spans="2:19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</row>
    <row r="142" spans="2:19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2:19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</row>
    <row r="144" spans="2:19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</row>
    <row r="145" spans="2:19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2:19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</row>
    <row r="147" spans="2:19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</row>
    <row r="148" spans="2:19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</row>
    <row r="149" spans="2:19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</row>
    <row r="150" spans="2:19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</row>
    <row r="151" spans="2:19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2:19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</row>
    <row r="153" spans="2:19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</row>
    <row r="154" spans="2:19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</row>
    <row r="155" spans="2:19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</row>
    <row r="156" spans="2:19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</row>
    <row r="157" spans="2:19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</row>
    <row r="158" spans="2:19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</row>
    <row r="159" spans="2:19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</row>
    <row r="160" spans="2:19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</row>
    <row r="161" spans="2:19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</row>
    <row r="162" spans="2:19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</row>
    <row r="163" spans="2:19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</row>
    <row r="164" spans="2:19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</row>
    <row r="165" spans="2:19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</row>
    <row r="166" spans="2:19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</row>
    <row r="167" spans="2:19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</row>
    <row r="168" spans="2:19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</row>
    <row r="169" spans="2:19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</row>
    <row r="170" spans="2:19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</row>
    <row r="171" spans="2:19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</row>
    <row r="172" spans="2:19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</row>
    <row r="173" spans="2:19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</row>
    <row r="174" spans="2:19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2:19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  <row r="176" spans="2:19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</row>
    <row r="177" spans="2:19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</row>
    <row r="178" spans="2:19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</row>
    <row r="179" spans="2:19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</row>
    <row r="180" spans="2:19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2:19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</row>
    <row r="182" spans="2:19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</row>
    <row r="183" spans="2:19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</row>
    <row r="184" spans="2:19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</row>
    <row r="185" spans="2:19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</row>
    <row r="186" spans="2:19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</row>
    <row r="187" spans="2:19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</row>
    <row r="188" spans="2:19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</row>
    <row r="189" spans="2:19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</row>
    <row r="190" spans="2:19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</row>
    <row r="191" spans="2:19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</row>
    <row r="192" spans="2:19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</row>
    <row r="193" spans="2:19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</row>
    <row r="194" spans="2:19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</row>
    <row r="195" spans="2:19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</row>
    <row r="196" spans="2:19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</row>
    <row r="197" spans="2:19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</row>
    <row r="198" spans="2:19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</row>
    <row r="199" spans="2:19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</row>
    <row r="200" spans="2:19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</row>
    <row r="201" spans="2:19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</row>
    <row r="202" spans="2:19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</row>
    <row r="203" spans="2:19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</row>
    <row r="204" spans="2:19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</row>
    <row r="205" spans="2:19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</row>
    <row r="206" spans="2:19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</row>
    <row r="207" spans="2:19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</row>
    <row r="208" spans="2:19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</row>
    <row r="209" spans="2:19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</row>
    <row r="210" spans="2:19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</row>
    <row r="211" spans="2:19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</row>
    <row r="212" spans="2:19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</row>
    <row r="213" spans="2:19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2:19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</row>
    <row r="215" spans="2:19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</row>
    <row r="216" spans="2:19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</row>
    <row r="217" spans="2:19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</row>
    <row r="218" spans="2:19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</row>
    <row r="219" spans="2:19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</row>
    <row r="220" spans="2:19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</row>
    <row r="221" spans="2:19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</row>
    <row r="222" spans="2:19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</row>
    <row r="223" spans="2:19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</row>
    <row r="224" spans="2:19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</row>
    <row r="225" spans="2:19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</row>
    <row r="226" spans="2:19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</row>
    <row r="227" spans="2:19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</row>
    <row r="228" spans="2:19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</row>
    <row r="229" spans="2:19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</row>
    <row r="230" spans="2:19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</row>
    <row r="231" spans="2:19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</row>
    <row r="232" spans="2:19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</row>
    <row r="233" spans="2:19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</row>
    <row r="234" spans="2:19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</row>
    <row r="235" spans="2:19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</row>
    <row r="236" spans="2:19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</row>
    <row r="237" spans="2:19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</row>
    <row r="238" spans="2:19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</row>
    <row r="239" spans="2:19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</row>
    <row r="240" spans="2:19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</row>
    <row r="241" spans="2:19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</row>
    <row r="242" spans="2:19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</row>
    <row r="243" spans="2:19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</row>
    <row r="244" spans="2:19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</row>
    <row r="245" spans="2:19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</row>
    <row r="246" spans="2:19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</row>
    <row r="247" spans="2:19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</row>
    <row r="248" spans="2:19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</row>
    <row r="249" spans="2:19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</row>
    <row r="250" spans="2:19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</row>
    <row r="251" spans="2:19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</row>
    <row r="252" spans="2:19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</row>
    <row r="253" spans="2:19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</row>
    <row r="254" spans="2:19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</row>
    <row r="255" spans="2:19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</row>
    <row r="256" spans="2:19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</row>
    <row r="257" spans="2:19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</row>
    <row r="258" spans="2:19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</row>
    <row r="259" spans="2:19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</row>
    <row r="260" spans="2:19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</row>
    <row r="261" spans="2:19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</row>
    <row r="262" spans="2:19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</row>
    <row r="263" spans="2:19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</row>
    <row r="264" spans="2:19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</row>
    <row r="265" spans="2:19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</row>
    <row r="266" spans="2:19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</row>
    <row r="267" spans="2:19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</row>
    <row r="268" spans="2:19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</row>
    <row r="269" spans="2:19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</row>
    <row r="270" spans="2:19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</row>
    <row r="271" spans="2:19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</row>
    <row r="272" spans="2:19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</row>
    <row r="273" spans="2:19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</row>
    <row r="274" spans="2:19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</row>
    <row r="275" spans="2:19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</row>
    <row r="276" spans="2:19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</row>
    <row r="277" spans="2:19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</row>
    <row r="278" spans="2:19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</row>
    <row r="279" spans="2:19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</row>
    <row r="280" spans="2:19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</row>
    <row r="281" spans="2:19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</row>
    <row r="282" spans="2:19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</row>
    <row r="283" spans="2:19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</row>
    <row r="284" spans="2:19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</row>
    <row r="285" spans="2:19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</row>
    <row r="286" spans="2:19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</row>
    <row r="287" spans="2:19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</row>
    <row r="288" spans="2:19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</row>
    <row r="289" spans="2:19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</row>
    <row r="290" spans="2:19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</row>
    <row r="291" spans="2:19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</row>
    <row r="292" spans="2:19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</row>
    <row r="293" spans="2:19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</row>
    <row r="294" spans="2:19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</row>
    <row r="295" spans="2:19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</row>
    <row r="296" spans="2:19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</row>
    <row r="297" spans="2:19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</row>
    <row r="298" spans="2:19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</row>
    <row r="299" spans="2:19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</row>
    <row r="300" spans="2:19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</row>
    <row r="301" spans="2:19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</row>
    <row r="302" spans="2:19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</row>
    <row r="303" spans="2:19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</row>
    <row r="304" spans="2:19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</row>
    <row r="305" spans="2:19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</row>
    <row r="306" spans="2:19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</row>
    <row r="307" spans="2:19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</row>
    <row r="308" spans="2:19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</row>
    <row r="309" spans="2:19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</row>
    <row r="310" spans="2:19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</row>
    <row r="311" spans="2:19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</row>
    <row r="312" spans="2:19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</row>
    <row r="313" spans="2:19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</row>
    <row r="314" spans="2:19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</row>
    <row r="315" spans="2:19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</row>
    <row r="316" spans="2:19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</row>
    <row r="317" spans="2:19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</row>
    <row r="318" spans="2:19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</row>
    <row r="319" spans="2:19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</row>
    <row r="320" spans="2:19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</row>
    <row r="321" spans="2:19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</row>
    <row r="322" spans="2:19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</row>
    <row r="323" spans="2:19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</row>
    <row r="324" spans="2:19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</row>
    <row r="325" spans="2:19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</row>
    <row r="326" spans="2:19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</row>
    <row r="327" spans="2:19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</row>
    <row r="328" spans="2:19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</row>
    <row r="329" spans="2:19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</row>
    <row r="330" spans="2:19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</row>
    <row r="331" spans="2:19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</row>
    <row r="332" spans="2:19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</row>
    <row r="333" spans="2:19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</row>
    <row r="334" spans="2:19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</row>
    <row r="335" spans="2:19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</row>
    <row r="336" spans="2:19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</row>
    <row r="337" spans="2:19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</row>
    <row r="338" spans="2:19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</row>
    <row r="339" spans="2:19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</row>
    <row r="340" spans="2:19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</row>
    <row r="341" spans="2:19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</row>
    <row r="342" spans="2:19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</row>
    <row r="343" spans="2:19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</row>
    <row r="344" spans="2:19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</row>
    <row r="345" spans="2:19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</row>
    <row r="346" spans="2:19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</row>
    <row r="347" spans="2:19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</row>
    <row r="348" spans="2:19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</row>
    <row r="349" spans="2:19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</row>
    <row r="350" spans="2:19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</row>
    <row r="351" spans="2:19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</row>
    <row r="352" spans="2:19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</row>
    <row r="353" spans="2:19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</row>
    <row r="354" spans="2:19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</row>
    <row r="355" spans="2:19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</row>
    <row r="356" spans="2:19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</row>
    <row r="357" spans="2:19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</row>
    <row r="358" spans="2:19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</row>
    <row r="359" spans="2:19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</row>
    <row r="360" spans="2:19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</row>
    <row r="361" spans="2:19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</row>
    <row r="362" spans="2:19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</row>
    <row r="363" spans="2:19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</row>
    <row r="364" spans="2:19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</row>
    <row r="365" spans="2:19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</row>
    <row r="366" spans="2:19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</row>
    <row r="367" spans="2:19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</row>
    <row r="368" spans="2:19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</row>
    <row r="369" spans="2:19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</row>
    <row r="370" spans="2:19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</row>
    <row r="371" spans="2:19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</row>
    <row r="372" spans="2:19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</row>
    <row r="373" spans="2:19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</row>
    <row r="374" spans="2:19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</row>
    <row r="375" spans="2:19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</row>
    <row r="376" spans="2:19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</row>
    <row r="377" spans="2:19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</row>
    <row r="378" spans="2:19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</row>
    <row r="379" spans="2:19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</row>
    <row r="380" spans="2:19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</row>
    <row r="381" spans="2:19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</row>
    <row r="382" spans="2:19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</row>
    <row r="383" spans="2:19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</row>
    <row r="384" spans="2:19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</row>
    <row r="385" spans="2:19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</row>
    <row r="386" spans="2:19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</row>
    <row r="387" spans="2:19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</row>
    <row r="388" spans="2:19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</row>
    <row r="389" spans="2:19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</row>
    <row r="390" spans="2:19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</row>
    <row r="391" spans="2:19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</row>
    <row r="392" spans="2:19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</row>
    <row r="393" spans="2:19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</row>
    <row r="394" spans="2:19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</row>
    <row r="395" spans="2:19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</row>
    <row r="396" spans="2:19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</row>
    <row r="397" spans="2:19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</row>
    <row r="398" spans="2:19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</row>
    <row r="399" spans="2:19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</row>
    <row r="400" spans="2:19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</row>
    <row r="401" spans="2:19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</row>
    <row r="402" spans="2:19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</row>
    <row r="403" spans="2:19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</row>
    <row r="404" spans="2:19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</row>
    <row r="405" spans="2:19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</row>
    <row r="406" spans="2:19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</row>
    <row r="407" spans="2:19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</row>
    <row r="408" spans="2:19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</row>
    <row r="409" spans="2:19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</row>
    <row r="410" spans="2:19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</row>
    <row r="411" spans="2:19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</row>
    <row r="412" spans="2:19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</row>
    <row r="413" spans="2:19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</row>
    <row r="414" spans="2:19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</row>
    <row r="415" spans="2:19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</row>
    <row r="416" spans="2:19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</row>
    <row r="417" spans="2:19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</row>
    <row r="418" spans="2:19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</row>
    <row r="419" spans="2:19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</row>
    <row r="420" spans="2:19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</row>
    <row r="421" spans="2:19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</row>
    <row r="422" spans="2:19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</row>
    <row r="423" spans="2:19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</row>
    <row r="424" spans="2:19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</row>
    <row r="425" spans="2:19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</row>
    <row r="426" spans="2:19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</row>
    <row r="427" spans="2:19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</row>
    <row r="428" spans="2:19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</row>
    <row r="429" spans="2:19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</row>
    <row r="430" spans="2:19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</row>
    <row r="431" spans="2:19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</row>
    <row r="432" spans="2:19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</row>
    <row r="433" spans="2:19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</row>
    <row r="434" spans="2:19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</row>
    <row r="435" spans="2:19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</row>
    <row r="436" spans="2:19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</row>
    <row r="437" spans="2:19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</row>
    <row r="438" spans="2:19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</row>
    <row r="439" spans="2:19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</row>
    <row r="440" spans="2:19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</row>
    <row r="441" spans="2:19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</row>
    <row r="442" spans="2:19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</row>
    <row r="443" spans="2:19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</row>
    <row r="444" spans="2:19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</row>
    <row r="445" spans="2:19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</row>
    <row r="446" spans="2:19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</row>
    <row r="447" spans="2:19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</row>
    <row r="448" spans="2:19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</row>
    <row r="449" spans="2:19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</row>
    <row r="450" spans="2:19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</row>
    <row r="451" spans="2:19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</row>
    <row r="452" spans="2:19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</row>
    <row r="453" spans="2:19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</row>
    <row r="454" spans="2:19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</row>
    <row r="455" spans="2:19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</row>
    <row r="456" spans="2:19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</row>
    <row r="457" spans="2:19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</row>
    <row r="458" spans="2:19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</row>
    <row r="459" spans="2:19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</row>
    <row r="460" spans="2:19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</row>
    <row r="461" spans="2:19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</row>
    <row r="462" spans="2:19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</row>
    <row r="463" spans="2:19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</row>
    <row r="464" spans="2:19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</row>
    <row r="465" spans="2:19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</row>
    <row r="466" spans="2:19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</row>
    <row r="467" spans="2:19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</row>
    <row r="468" spans="2:19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</row>
    <row r="469" spans="2:19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</row>
    <row r="470" spans="2:19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</row>
    <row r="471" spans="2:19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</row>
    <row r="472" spans="2:19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</row>
    <row r="473" spans="2:19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</row>
    <row r="474" spans="2:19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</row>
    <row r="475" spans="2:19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</row>
    <row r="476" spans="2:19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</row>
    <row r="477" spans="2:19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</row>
    <row r="478" spans="2:19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</row>
    <row r="479" spans="2:19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</row>
    <row r="480" spans="2:19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</row>
    <row r="481" spans="2:19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</row>
    <row r="482" spans="2:19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</row>
    <row r="483" spans="2:19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</row>
    <row r="484" spans="2:19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</row>
    <row r="485" spans="2:19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</row>
    <row r="486" spans="2:19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</row>
    <row r="487" spans="2:19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</row>
    <row r="488" spans="2:19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</row>
    <row r="489" spans="2:19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</row>
    <row r="490" spans="2:19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</row>
    <row r="491" spans="2:19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</row>
    <row r="492" spans="2:19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</row>
    <row r="493" spans="2:19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</row>
    <row r="494" spans="2:19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</row>
    <row r="495" spans="2:19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</row>
    <row r="496" spans="2:19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</row>
    <row r="497" spans="2:19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</row>
    <row r="498" spans="2:19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</row>
    <row r="499" spans="2:19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</row>
    <row r="500" spans="2:19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</row>
    <row r="501" spans="2:19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</row>
    <row r="502" spans="2:19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</row>
    <row r="503" spans="2:19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</row>
    <row r="504" spans="2:19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</row>
    <row r="505" spans="2:19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</row>
    <row r="506" spans="2:19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</row>
    <row r="507" spans="2:19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</row>
    <row r="508" spans="2:19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</row>
    <row r="509" spans="2:19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</row>
    <row r="510" spans="2:19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</row>
    <row r="511" spans="2:19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</row>
    <row r="512" spans="2:19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</row>
    <row r="513" spans="2:19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</row>
    <row r="514" spans="2:19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</row>
    <row r="515" spans="2:19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</row>
    <row r="516" spans="2:19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</row>
    <row r="517" spans="2:19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</row>
    <row r="518" spans="2:19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</row>
    <row r="519" spans="2:19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</row>
    <row r="520" spans="2:19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</row>
    <row r="521" spans="2:19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</row>
    <row r="522" spans="2:19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</row>
    <row r="523" spans="2:19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</row>
    <row r="524" spans="2:19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</row>
    <row r="525" spans="2:19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</row>
    <row r="526" spans="2:19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</row>
    <row r="527" spans="2:19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</row>
    <row r="528" spans="2:19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</row>
    <row r="529" spans="2:19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</row>
    <row r="530" spans="2:19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</row>
    <row r="531" spans="2:19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</row>
    <row r="532" spans="2:19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</row>
    <row r="533" spans="2:19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</row>
    <row r="534" spans="2:19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</row>
    <row r="535" spans="2:19">
      <c r="B535" s="109"/>
      <c r="C535" s="109"/>
      <c r="D535" s="109"/>
      <c r="E535" s="109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</row>
    <row r="536" spans="2:19">
      <c r="B536" s="109"/>
      <c r="C536" s="109"/>
      <c r="D536" s="109"/>
      <c r="E536" s="109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</row>
    <row r="537" spans="2:19">
      <c r="B537" s="109"/>
      <c r="C537" s="109"/>
      <c r="D537" s="109"/>
      <c r="E537" s="109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</row>
    <row r="538" spans="2:19">
      <c r="B538" s="117"/>
      <c r="C538" s="109"/>
      <c r="D538" s="109"/>
      <c r="E538" s="109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</row>
    <row r="539" spans="2:19">
      <c r="B539" s="117"/>
      <c r="C539" s="109"/>
      <c r="D539" s="109"/>
      <c r="E539" s="109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</row>
    <row r="540" spans="2:19">
      <c r="B540" s="118"/>
      <c r="C540" s="109"/>
      <c r="D540" s="109"/>
      <c r="E540" s="109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</row>
    <row r="541" spans="2:19">
      <c r="B541" s="109"/>
      <c r="C541" s="109"/>
      <c r="D541" s="109"/>
      <c r="E541" s="109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</row>
    <row r="542" spans="2:19">
      <c r="B542" s="109"/>
      <c r="C542" s="109"/>
      <c r="D542" s="109"/>
      <c r="E542" s="109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</row>
    <row r="543" spans="2:19">
      <c r="B543" s="109"/>
      <c r="C543" s="109"/>
      <c r="D543" s="109"/>
      <c r="E543" s="109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</row>
    <row r="544" spans="2:19">
      <c r="B544" s="109"/>
      <c r="C544" s="109"/>
      <c r="D544" s="109"/>
      <c r="E544" s="109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</row>
    <row r="545" spans="2:19">
      <c r="B545" s="109"/>
      <c r="C545" s="109"/>
      <c r="D545" s="109"/>
      <c r="E545" s="109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</row>
    <row r="546" spans="2:19">
      <c r="B546" s="109"/>
      <c r="C546" s="109"/>
      <c r="D546" s="109"/>
      <c r="E546" s="109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</row>
    <row r="547" spans="2:19">
      <c r="B547" s="109"/>
      <c r="C547" s="109"/>
      <c r="D547" s="109"/>
      <c r="E547" s="109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</row>
    <row r="548" spans="2:19">
      <c r="B548" s="109"/>
      <c r="C548" s="109"/>
      <c r="D548" s="109"/>
      <c r="E548" s="109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</row>
    <row r="549" spans="2:19">
      <c r="B549" s="109"/>
      <c r="C549" s="109"/>
      <c r="D549" s="109"/>
      <c r="E549" s="109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</row>
    <row r="550" spans="2:19">
      <c r="B550" s="109"/>
      <c r="C550" s="109"/>
      <c r="D550" s="109"/>
      <c r="E550" s="109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</row>
    <row r="551" spans="2:19">
      <c r="B551" s="109"/>
      <c r="C551" s="109"/>
      <c r="D551" s="109"/>
      <c r="E551" s="109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</row>
    <row r="552" spans="2:19">
      <c r="B552" s="109"/>
      <c r="C552" s="109"/>
      <c r="D552" s="109"/>
      <c r="E552" s="109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</row>
    <row r="553" spans="2:19">
      <c r="B553" s="109"/>
      <c r="C553" s="109"/>
      <c r="D553" s="109"/>
      <c r="E553" s="109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</row>
    <row r="554" spans="2:19">
      <c r="B554" s="109"/>
      <c r="C554" s="109"/>
      <c r="D554" s="109"/>
      <c r="E554" s="109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</row>
    <row r="555" spans="2:19">
      <c r="B555" s="109"/>
      <c r="C555" s="109"/>
      <c r="D555" s="109"/>
      <c r="E555" s="109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</row>
    <row r="556" spans="2:19">
      <c r="B556" s="109"/>
      <c r="C556" s="109"/>
      <c r="D556" s="109"/>
      <c r="E556" s="109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</row>
    <row r="557" spans="2:19">
      <c r="B557" s="109"/>
      <c r="C557" s="109"/>
      <c r="D557" s="109"/>
      <c r="E557" s="109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</row>
    <row r="558" spans="2:19">
      <c r="B558" s="109"/>
      <c r="C558" s="109"/>
      <c r="D558" s="109"/>
      <c r="E558" s="109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</row>
    <row r="559" spans="2:19">
      <c r="B559" s="109"/>
      <c r="C559" s="109"/>
      <c r="D559" s="109"/>
      <c r="E559" s="109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</row>
    <row r="560" spans="2:19">
      <c r="B560" s="109"/>
      <c r="C560" s="109"/>
      <c r="D560" s="109"/>
      <c r="E560" s="109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</row>
    <row r="561" spans="2:19">
      <c r="B561" s="109"/>
      <c r="C561" s="109"/>
      <c r="D561" s="109"/>
      <c r="E561" s="109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</row>
    <row r="562" spans="2:19">
      <c r="B562" s="109"/>
      <c r="C562" s="109"/>
      <c r="D562" s="109"/>
      <c r="E562" s="109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</row>
    <row r="563" spans="2:19">
      <c r="B563" s="109"/>
      <c r="C563" s="109"/>
      <c r="D563" s="109"/>
      <c r="E563" s="109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</row>
    <row r="564" spans="2:19">
      <c r="B564" s="109"/>
      <c r="C564" s="109"/>
      <c r="D564" s="109"/>
      <c r="E564" s="109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</row>
    <row r="565" spans="2:19">
      <c r="B565" s="109"/>
      <c r="C565" s="109"/>
      <c r="D565" s="109"/>
      <c r="E565" s="109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</row>
    <row r="566" spans="2:19">
      <c r="B566" s="109"/>
      <c r="C566" s="109"/>
      <c r="D566" s="109"/>
      <c r="E566" s="109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</row>
    <row r="567" spans="2:19">
      <c r="B567" s="109"/>
      <c r="C567" s="109"/>
      <c r="D567" s="109"/>
      <c r="E567" s="109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</row>
    <row r="568" spans="2:19">
      <c r="B568" s="109"/>
      <c r="C568" s="109"/>
      <c r="D568" s="109"/>
      <c r="E568" s="109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</row>
    <row r="569" spans="2:19">
      <c r="B569" s="109"/>
      <c r="C569" s="109"/>
      <c r="D569" s="109"/>
      <c r="E569" s="109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</row>
    <row r="570" spans="2:19">
      <c r="B570" s="109"/>
      <c r="C570" s="109"/>
      <c r="D570" s="109"/>
      <c r="E570" s="109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</row>
    <row r="571" spans="2:19">
      <c r="B571" s="109"/>
      <c r="C571" s="109"/>
      <c r="D571" s="109"/>
      <c r="E571" s="109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</row>
    <row r="572" spans="2:19">
      <c r="B572" s="109"/>
      <c r="C572" s="109"/>
      <c r="D572" s="109"/>
      <c r="E572" s="109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</row>
    <row r="573" spans="2:19">
      <c r="B573" s="109"/>
      <c r="C573" s="109"/>
      <c r="D573" s="109"/>
      <c r="E573" s="109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</row>
    <row r="574" spans="2:19">
      <c r="B574" s="109"/>
      <c r="C574" s="109"/>
      <c r="D574" s="109"/>
      <c r="E574" s="109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</row>
    <row r="575" spans="2:19">
      <c r="B575" s="109"/>
      <c r="C575" s="109"/>
      <c r="D575" s="109"/>
      <c r="E575" s="109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</row>
    <row r="576" spans="2:19">
      <c r="B576" s="109"/>
      <c r="C576" s="109"/>
      <c r="D576" s="109"/>
      <c r="E576" s="109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</row>
    <row r="577" spans="2:19">
      <c r="B577" s="109"/>
      <c r="C577" s="109"/>
      <c r="D577" s="109"/>
      <c r="E577" s="109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</row>
    <row r="578" spans="2:19">
      <c r="B578" s="109"/>
      <c r="C578" s="109"/>
      <c r="D578" s="109"/>
      <c r="E578" s="109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</row>
    <row r="579" spans="2:19">
      <c r="B579" s="109"/>
      <c r="C579" s="109"/>
      <c r="D579" s="109"/>
      <c r="E579" s="109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</row>
    <row r="580" spans="2:19">
      <c r="B580" s="109"/>
      <c r="C580" s="109"/>
      <c r="D580" s="109"/>
      <c r="E580" s="109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</row>
    <row r="581" spans="2:19">
      <c r="B581" s="109"/>
      <c r="C581" s="109"/>
      <c r="D581" s="109"/>
      <c r="E581" s="109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</row>
    <row r="582" spans="2:19">
      <c r="B582" s="109"/>
      <c r="C582" s="109"/>
      <c r="D582" s="109"/>
      <c r="E582" s="109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</row>
    <row r="583" spans="2:19">
      <c r="B583" s="109"/>
      <c r="C583" s="109"/>
      <c r="D583" s="109"/>
      <c r="E583" s="109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</row>
    <row r="584" spans="2:19">
      <c r="B584" s="109"/>
      <c r="C584" s="109"/>
      <c r="D584" s="109"/>
      <c r="E584" s="109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</row>
    <row r="585" spans="2:19">
      <c r="B585" s="109"/>
      <c r="C585" s="109"/>
      <c r="D585" s="109"/>
      <c r="E585" s="109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</row>
    <row r="586" spans="2:19">
      <c r="B586" s="109"/>
      <c r="C586" s="109"/>
      <c r="D586" s="109"/>
      <c r="E586" s="109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</row>
    <row r="587" spans="2:19">
      <c r="B587" s="109"/>
      <c r="C587" s="109"/>
      <c r="D587" s="109"/>
      <c r="E587" s="109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</row>
    <row r="588" spans="2:19">
      <c r="B588" s="109"/>
      <c r="C588" s="109"/>
      <c r="D588" s="109"/>
      <c r="E588" s="109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</row>
    <row r="589" spans="2:19">
      <c r="B589" s="109"/>
      <c r="C589" s="109"/>
      <c r="D589" s="109"/>
      <c r="E589" s="109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</row>
    <row r="590" spans="2:19">
      <c r="B590" s="109"/>
      <c r="C590" s="109"/>
      <c r="D590" s="109"/>
      <c r="E590" s="109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</row>
    <row r="591" spans="2:19">
      <c r="B591" s="109"/>
      <c r="C591" s="109"/>
      <c r="D591" s="109"/>
      <c r="E591" s="109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</row>
    <row r="592" spans="2:19">
      <c r="B592" s="109"/>
      <c r="C592" s="109"/>
      <c r="D592" s="109"/>
      <c r="E592" s="109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</row>
    <row r="593" spans="2:19">
      <c r="B593" s="109"/>
      <c r="C593" s="109"/>
      <c r="D593" s="109"/>
      <c r="E593" s="109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</row>
    <row r="594" spans="2:19">
      <c r="B594" s="109"/>
      <c r="C594" s="109"/>
      <c r="D594" s="109"/>
      <c r="E594" s="109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</row>
    <row r="595" spans="2:19">
      <c r="B595" s="109"/>
      <c r="C595" s="109"/>
      <c r="D595" s="109"/>
      <c r="E595" s="109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</row>
    <row r="596" spans="2:19">
      <c r="B596" s="109"/>
      <c r="C596" s="109"/>
      <c r="D596" s="109"/>
      <c r="E596" s="109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</row>
    <row r="597" spans="2:19">
      <c r="B597" s="109"/>
      <c r="C597" s="109"/>
      <c r="D597" s="109"/>
      <c r="E597" s="109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</row>
    <row r="598" spans="2:19">
      <c r="B598" s="109"/>
      <c r="C598" s="109"/>
      <c r="D598" s="109"/>
      <c r="E598" s="109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</row>
    <row r="599" spans="2:19">
      <c r="B599" s="109"/>
      <c r="C599" s="109"/>
      <c r="D599" s="109"/>
      <c r="E599" s="109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</row>
    <row r="600" spans="2:19">
      <c r="B600" s="109"/>
      <c r="C600" s="109"/>
      <c r="D600" s="109"/>
      <c r="E600" s="109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</row>
    <row r="601" spans="2:19">
      <c r="B601" s="109"/>
      <c r="C601" s="109"/>
      <c r="D601" s="109"/>
      <c r="E601" s="109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</row>
    <row r="602" spans="2:19">
      <c r="B602" s="109"/>
      <c r="C602" s="109"/>
      <c r="D602" s="109"/>
      <c r="E602" s="109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</row>
    <row r="603" spans="2:19">
      <c r="B603" s="109"/>
      <c r="C603" s="109"/>
      <c r="D603" s="109"/>
      <c r="E603" s="109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</row>
    <row r="604" spans="2:19">
      <c r="B604" s="109"/>
      <c r="C604" s="109"/>
      <c r="D604" s="109"/>
      <c r="E604" s="109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</row>
    <row r="605" spans="2:19">
      <c r="B605" s="109"/>
      <c r="C605" s="109"/>
      <c r="D605" s="109"/>
      <c r="E605" s="109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</row>
    <row r="606" spans="2:19">
      <c r="B606" s="109"/>
      <c r="C606" s="109"/>
      <c r="D606" s="109"/>
      <c r="E606" s="109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</row>
    <row r="607" spans="2:19">
      <c r="B607" s="109"/>
      <c r="C607" s="109"/>
      <c r="D607" s="109"/>
      <c r="E607" s="109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</row>
    <row r="608" spans="2:19">
      <c r="B608" s="109"/>
      <c r="C608" s="109"/>
      <c r="D608" s="109"/>
      <c r="E608" s="109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</row>
    <row r="609" spans="2:19">
      <c r="B609" s="109"/>
      <c r="C609" s="109"/>
      <c r="D609" s="109"/>
      <c r="E609" s="109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</row>
    <row r="610" spans="2:19">
      <c r="B610" s="109"/>
      <c r="C610" s="109"/>
      <c r="D610" s="109"/>
      <c r="E610" s="109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</row>
    <row r="611" spans="2:19">
      <c r="B611" s="109"/>
      <c r="C611" s="109"/>
      <c r="D611" s="109"/>
      <c r="E611" s="109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</row>
    <row r="612" spans="2:19">
      <c r="B612" s="109"/>
      <c r="C612" s="109"/>
      <c r="D612" s="109"/>
      <c r="E612" s="109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</row>
    <row r="613" spans="2:19">
      <c r="B613" s="109"/>
      <c r="C613" s="109"/>
      <c r="D613" s="109"/>
      <c r="E613" s="109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</row>
    <row r="614" spans="2:19">
      <c r="B614" s="109"/>
      <c r="C614" s="109"/>
      <c r="D614" s="109"/>
      <c r="E614" s="109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</row>
    <row r="615" spans="2:19">
      <c r="B615" s="109"/>
      <c r="C615" s="109"/>
      <c r="D615" s="109"/>
      <c r="E615" s="109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</row>
    <row r="616" spans="2:19">
      <c r="B616" s="109"/>
      <c r="C616" s="109"/>
      <c r="D616" s="109"/>
      <c r="E616" s="109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</row>
    <row r="617" spans="2:19">
      <c r="B617" s="109"/>
      <c r="C617" s="109"/>
      <c r="D617" s="109"/>
      <c r="E617" s="109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</row>
    <row r="618" spans="2:19">
      <c r="B618" s="109"/>
      <c r="C618" s="109"/>
      <c r="D618" s="109"/>
      <c r="E618" s="109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</row>
    <row r="619" spans="2:19">
      <c r="B619" s="109"/>
      <c r="C619" s="109"/>
      <c r="D619" s="109"/>
      <c r="E619" s="109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</row>
    <row r="620" spans="2:19">
      <c r="B620" s="109"/>
      <c r="C620" s="109"/>
      <c r="D620" s="109"/>
      <c r="E620" s="109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</row>
    <row r="621" spans="2:19">
      <c r="B621" s="109"/>
      <c r="C621" s="109"/>
      <c r="D621" s="109"/>
      <c r="E621" s="109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</row>
    <row r="622" spans="2:19">
      <c r="B622" s="109"/>
      <c r="C622" s="109"/>
      <c r="D622" s="109"/>
      <c r="E622" s="109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</row>
    <row r="623" spans="2:19">
      <c r="B623" s="109"/>
      <c r="C623" s="109"/>
      <c r="D623" s="109"/>
      <c r="E623" s="109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</row>
    <row r="624" spans="2:19">
      <c r="B624" s="109"/>
      <c r="C624" s="109"/>
      <c r="D624" s="109"/>
      <c r="E624" s="109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</row>
    <row r="625" spans="2:19">
      <c r="B625" s="109"/>
      <c r="C625" s="109"/>
      <c r="D625" s="109"/>
      <c r="E625" s="109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</row>
    <row r="626" spans="2:19">
      <c r="B626" s="109"/>
      <c r="C626" s="109"/>
      <c r="D626" s="109"/>
      <c r="E626" s="109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</row>
    <row r="627" spans="2:19">
      <c r="B627" s="109"/>
      <c r="C627" s="109"/>
      <c r="D627" s="109"/>
      <c r="E627" s="109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</row>
    <row r="628" spans="2:19">
      <c r="B628" s="109"/>
      <c r="C628" s="109"/>
      <c r="D628" s="109"/>
      <c r="E628" s="109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</row>
    <row r="629" spans="2:19">
      <c r="B629" s="109"/>
      <c r="C629" s="109"/>
      <c r="D629" s="109"/>
      <c r="E629" s="109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</row>
    <row r="630" spans="2:19">
      <c r="B630" s="109"/>
      <c r="C630" s="109"/>
      <c r="D630" s="109"/>
      <c r="E630" s="109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</row>
    <row r="631" spans="2:19">
      <c r="B631" s="109"/>
      <c r="C631" s="109"/>
      <c r="D631" s="109"/>
      <c r="E631" s="109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</row>
    <row r="632" spans="2:19">
      <c r="B632" s="109"/>
      <c r="C632" s="109"/>
      <c r="D632" s="109"/>
      <c r="E632" s="109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</row>
    <row r="633" spans="2:19">
      <c r="B633" s="109"/>
      <c r="C633" s="109"/>
      <c r="D633" s="109"/>
      <c r="E633" s="109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</row>
    <row r="634" spans="2:19">
      <c r="B634" s="109"/>
      <c r="C634" s="109"/>
      <c r="D634" s="109"/>
      <c r="E634" s="109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</row>
    <row r="635" spans="2:19">
      <c r="B635" s="109"/>
      <c r="C635" s="109"/>
      <c r="D635" s="109"/>
      <c r="E635" s="109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</row>
    <row r="636" spans="2:19">
      <c r="B636" s="109"/>
      <c r="C636" s="109"/>
      <c r="D636" s="109"/>
      <c r="E636" s="109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</row>
    <row r="637" spans="2:19">
      <c r="B637" s="109"/>
      <c r="C637" s="109"/>
      <c r="D637" s="109"/>
      <c r="E637" s="109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</row>
    <row r="638" spans="2:19">
      <c r="B638" s="109"/>
      <c r="C638" s="109"/>
      <c r="D638" s="109"/>
      <c r="E638" s="109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</row>
    <row r="639" spans="2:19">
      <c r="B639" s="109"/>
      <c r="C639" s="109"/>
      <c r="D639" s="109"/>
      <c r="E639" s="109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</row>
    <row r="640" spans="2:19">
      <c r="B640" s="109"/>
      <c r="C640" s="109"/>
      <c r="D640" s="109"/>
      <c r="E640" s="109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</row>
    <row r="641" spans="2:19">
      <c r="B641" s="109"/>
      <c r="C641" s="109"/>
      <c r="D641" s="109"/>
      <c r="E641" s="109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</row>
    <row r="642" spans="2:19">
      <c r="B642" s="109"/>
      <c r="C642" s="109"/>
      <c r="D642" s="109"/>
      <c r="E642" s="109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</row>
    <row r="643" spans="2:19">
      <c r="B643" s="109"/>
      <c r="C643" s="109"/>
      <c r="D643" s="109"/>
      <c r="E643" s="109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</row>
    <row r="644" spans="2:19">
      <c r="B644" s="109"/>
      <c r="C644" s="109"/>
      <c r="D644" s="109"/>
      <c r="E644" s="109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</row>
    <row r="645" spans="2:19">
      <c r="B645" s="109"/>
      <c r="C645" s="109"/>
      <c r="D645" s="109"/>
      <c r="E645" s="109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</row>
    <row r="646" spans="2:19">
      <c r="B646" s="109"/>
      <c r="C646" s="109"/>
      <c r="D646" s="109"/>
      <c r="E646" s="109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</row>
    <row r="647" spans="2:19">
      <c r="B647" s="109"/>
      <c r="C647" s="109"/>
      <c r="D647" s="109"/>
      <c r="E647" s="109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</row>
    <row r="648" spans="2:19">
      <c r="B648" s="109"/>
      <c r="C648" s="109"/>
      <c r="D648" s="109"/>
      <c r="E648" s="109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</row>
    <row r="649" spans="2:19">
      <c r="B649" s="109"/>
      <c r="C649" s="109"/>
      <c r="D649" s="109"/>
      <c r="E649" s="109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</row>
    <row r="650" spans="2:19">
      <c r="B650" s="109"/>
      <c r="C650" s="109"/>
      <c r="D650" s="109"/>
      <c r="E650" s="109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</row>
    <row r="651" spans="2:19">
      <c r="B651" s="109"/>
      <c r="C651" s="109"/>
      <c r="D651" s="109"/>
      <c r="E651" s="109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</row>
    <row r="652" spans="2:19">
      <c r="B652" s="109"/>
      <c r="C652" s="109"/>
      <c r="D652" s="109"/>
      <c r="E652" s="109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</row>
    <row r="653" spans="2:19">
      <c r="B653" s="109"/>
      <c r="C653" s="109"/>
      <c r="D653" s="109"/>
      <c r="E653" s="109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</row>
    <row r="654" spans="2:19">
      <c r="B654" s="109"/>
      <c r="C654" s="109"/>
      <c r="D654" s="109"/>
      <c r="E654" s="109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</row>
    <row r="655" spans="2:19">
      <c r="B655" s="109"/>
      <c r="C655" s="109"/>
      <c r="D655" s="109"/>
      <c r="E655" s="109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</row>
    <row r="656" spans="2:19">
      <c r="B656" s="109"/>
      <c r="C656" s="109"/>
      <c r="D656" s="109"/>
      <c r="E656" s="109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</row>
    <row r="657" spans="2:19">
      <c r="B657" s="109"/>
      <c r="C657" s="109"/>
      <c r="D657" s="109"/>
      <c r="E657" s="109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</row>
    <row r="658" spans="2:19">
      <c r="B658" s="109"/>
      <c r="C658" s="109"/>
      <c r="D658" s="109"/>
      <c r="E658" s="109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</row>
    <row r="659" spans="2:19">
      <c r="B659" s="109"/>
      <c r="C659" s="109"/>
      <c r="D659" s="109"/>
      <c r="E659" s="109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</row>
    <row r="660" spans="2:19">
      <c r="B660" s="109"/>
      <c r="C660" s="109"/>
      <c r="D660" s="109"/>
      <c r="E660" s="109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</row>
    <row r="661" spans="2:19">
      <c r="B661" s="109"/>
      <c r="C661" s="109"/>
      <c r="D661" s="109"/>
      <c r="E661" s="109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</row>
    <row r="662" spans="2:19">
      <c r="B662" s="109"/>
      <c r="C662" s="109"/>
      <c r="D662" s="109"/>
      <c r="E662" s="109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</row>
    <row r="663" spans="2:19">
      <c r="B663" s="109"/>
      <c r="C663" s="109"/>
      <c r="D663" s="109"/>
      <c r="E663" s="109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</row>
    <row r="664" spans="2:19">
      <c r="B664" s="109"/>
      <c r="C664" s="109"/>
      <c r="D664" s="109"/>
      <c r="E664" s="109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</row>
    <row r="665" spans="2:19">
      <c r="B665" s="109"/>
      <c r="C665" s="109"/>
      <c r="D665" s="109"/>
      <c r="E665" s="109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</row>
    <row r="666" spans="2:19">
      <c r="B666" s="109"/>
      <c r="C666" s="109"/>
      <c r="D666" s="109"/>
      <c r="E666" s="109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</row>
    <row r="667" spans="2:19">
      <c r="B667" s="109"/>
      <c r="C667" s="109"/>
      <c r="D667" s="109"/>
      <c r="E667" s="109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</row>
    <row r="668" spans="2:19">
      <c r="B668" s="109"/>
      <c r="C668" s="109"/>
      <c r="D668" s="109"/>
      <c r="E668" s="109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</row>
  </sheetData>
  <sheetProtection sheet="1" objects="1" scenarios="1"/>
  <mergeCells count="2">
    <mergeCell ref="B6:S6"/>
    <mergeCell ref="B7:S7"/>
  </mergeCells>
  <phoneticPr fontId="4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36 D1:XFD36 A1:B36 A37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58.1406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7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13">
      <c r="B1" s="46" t="s">
        <v>147</v>
      </c>
      <c r="C1" s="67" t="s" vm="1">
        <v>233</v>
      </c>
    </row>
    <row r="2" spans="2:13">
      <c r="B2" s="46" t="s">
        <v>146</v>
      </c>
      <c r="C2" s="67" t="s">
        <v>234</v>
      </c>
    </row>
    <row r="3" spans="2:13">
      <c r="B3" s="46" t="s">
        <v>148</v>
      </c>
      <c r="C3" s="67" t="s">
        <v>235</v>
      </c>
    </row>
    <row r="4" spans="2:13">
      <c r="B4" s="46" t="s">
        <v>149</v>
      </c>
      <c r="C4" s="67">
        <v>8803</v>
      </c>
    </row>
    <row r="6" spans="2:13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2:13" ht="26.25" customHeight="1">
      <c r="B7" s="158" t="s">
        <v>93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2:13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112</v>
      </c>
      <c r="K8" s="29" t="s">
        <v>60</v>
      </c>
      <c r="L8" s="29" t="s">
        <v>150</v>
      </c>
      <c r="M8" s="30" t="s">
        <v>152</v>
      </c>
    </row>
    <row r="9" spans="2:13" s="3" customFormat="1" ht="14.25" customHeight="1">
      <c r="B9" s="14"/>
      <c r="C9" s="31"/>
      <c r="D9" s="15"/>
      <c r="E9" s="15"/>
      <c r="F9" s="31"/>
      <c r="G9" s="31"/>
      <c r="H9" s="31" t="s">
        <v>216</v>
      </c>
      <c r="I9" s="31"/>
      <c r="J9" s="31" t="s">
        <v>212</v>
      </c>
      <c r="K9" s="31" t="s">
        <v>19</v>
      </c>
      <c r="L9" s="31" t="s">
        <v>19</v>
      </c>
      <c r="M9" s="32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</row>
    <row r="11" spans="2:13" s="4" customFormat="1" ht="18" customHeight="1">
      <c r="B11" s="68" t="s">
        <v>30</v>
      </c>
      <c r="C11" s="69"/>
      <c r="D11" s="69"/>
      <c r="E11" s="69"/>
      <c r="F11" s="69"/>
      <c r="G11" s="69"/>
      <c r="H11" s="77"/>
      <c r="I11" s="77"/>
      <c r="J11" s="77">
        <v>43529.568531329009</v>
      </c>
      <c r="K11" s="69"/>
      <c r="L11" s="78">
        <f>IFERROR(J11/$J$11,0)</f>
        <v>1</v>
      </c>
      <c r="M11" s="78">
        <f>J11/'סכום נכסי הקרן'!$C$42</f>
        <v>1.5063615396766032E-2</v>
      </c>
    </row>
    <row r="12" spans="2:13">
      <c r="B12" s="92" t="s">
        <v>201</v>
      </c>
      <c r="C12" s="71"/>
      <c r="D12" s="71"/>
      <c r="E12" s="71"/>
      <c r="F12" s="71"/>
      <c r="G12" s="71"/>
      <c r="H12" s="80"/>
      <c r="I12" s="80"/>
      <c r="J12" s="80">
        <v>9155.6439119860006</v>
      </c>
      <c r="K12" s="71"/>
      <c r="L12" s="81">
        <f t="shared" ref="L12:L69" si="0">IFERROR(J12/$J$11,0)</f>
        <v>0.21033160265295348</v>
      </c>
      <c r="M12" s="81">
        <f>J12/'סכום נכסי הקרן'!$C$42</f>
        <v>3.1683543681495052E-3</v>
      </c>
    </row>
    <row r="13" spans="2:13">
      <c r="B13" s="76" t="s">
        <v>2059</v>
      </c>
      <c r="C13" s="73">
        <v>9114</v>
      </c>
      <c r="D13" s="86" t="s">
        <v>28</v>
      </c>
      <c r="E13" s="73" t="s">
        <v>2060</v>
      </c>
      <c r="F13" s="86" t="s">
        <v>1176</v>
      </c>
      <c r="G13" s="86" t="s">
        <v>133</v>
      </c>
      <c r="H13" s="83">
        <v>3751.6100000000006</v>
      </c>
      <c r="I13" s="83">
        <v>824.19640000000004</v>
      </c>
      <c r="J13" s="83">
        <v>118.24049000000002</v>
      </c>
      <c r="K13" s="84">
        <v>4.5100400778913925E-4</v>
      </c>
      <c r="L13" s="84">
        <f t="shared" si="0"/>
        <v>2.7163257985178563E-3</v>
      </c>
      <c r="M13" s="84">
        <f>J13/'סכום נכסי הקרן'!$C$42</f>
        <v>4.0917687121186367E-5</v>
      </c>
    </row>
    <row r="14" spans="2:13">
      <c r="B14" s="76" t="s">
        <v>2061</v>
      </c>
      <c r="C14" s="73">
        <v>8423</v>
      </c>
      <c r="D14" s="86" t="s">
        <v>28</v>
      </c>
      <c r="E14" s="73" t="s">
        <v>2062</v>
      </c>
      <c r="F14" s="86" t="s">
        <v>483</v>
      </c>
      <c r="G14" s="86" t="s">
        <v>133</v>
      </c>
      <c r="H14" s="83">
        <v>3320144.5700000008</v>
      </c>
      <c r="I14" s="127">
        <v>0</v>
      </c>
      <c r="J14" s="127">
        <v>0</v>
      </c>
      <c r="K14" s="84">
        <v>6.754054512213048E-4</v>
      </c>
      <c r="L14" s="128">
        <v>0</v>
      </c>
      <c r="M14" s="128">
        <v>0</v>
      </c>
    </row>
    <row r="15" spans="2:13">
      <c r="B15" s="76" t="s">
        <v>2063</v>
      </c>
      <c r="C15" s="73">
        <v>8113</v>
      </c>
      <c r="D15" s="86" t="s">
        <v>28</v>
      </c>
      <c r="E15" s="73" t="s">
        <v>2064</v>
      </c>
      <c r="F15" s="86" t="s">
        <v>156</v>
      </c>
      <c r="G15" s="86" t="s">
        <v>133</v>
      </c>
      <c r="H15" s="83">
        <v>18275.000000000004</v>
      </c>
      <c r="I15" s="83">
        <v>6.9478</v>
      </c>
      <c r="J15" s="83">
        <v>4.8553700000000006</v>
      </c>
      <c r="K15" s="84">
        <v>2.1345199999043741E-4</v>
      </c>
      <c r="L15" s="84">
        <f t="shared" si="0"/>
        <v>1.1154188207736321E-4</v>
      </c>
      <c r="M15" s="84">
        <f>J15/'סכום נכסי הקרן'!$C$42</f>
        <v>1.6802240122448295E-6</v>
      </c>
    </row>
    <row r="16" spans="2:13">
      <c r="B16" s="76" t="s">
        <v>2065</v>
      </c>
      <c r="C16" s="73">
        <v>8460</v>
      </c>
      <c r="D16" s="86" t="s">
        <v>28</v>
      </c>
      <c r="E16" s="73" t="s">
        <v>2066</v>
      </c>
      <c r="F16" s="86" t="s">
        <v>1176</v>
      </c>
      <c r="G16" s="86" t="s">
        <v>133</v>
      </c>
      <c r="H16" s="83">
        <v>13924.880000000003</v>
      </c>
      <c r="I16" s="83">
        <v>322.17919999999998</v>
      </c>
      <c r="J16" s="83">
        <v>171.55638000000005</v>
      </c>
      <c r="K16" s="84">
        <v>1.2180867168173986E-3</v>
      </c>
      <c r="L16" s="84">
        <f t="shared" si="0"/>
        <v>3.9411458874564279E-3</v>
      </c>
      <c r="M16" s="84">
        <f>J16/'סכום נכסי הקרן'!$C$42</f>
        <v>5.9367905871189769E-5</v>
      </c>
    </row>
    <row r="17" spans="2:13">
      <c r="B17" s="76" t="s">
        <v>2067</v>
      </c>
      <c r="C17" s="73">
        <v>8525</v>
      </c>
      <c r="D17" s="86" t="s">
        <v>28</v>
      </c>
      <c r="E17" s="73" t="s">
        <v>2068</v>
      </c>
      <c r="F17" s="86" t="s">
        <v>1176</v>
      </c>
      <c r="G17" s="86" t="s">
        <v>133</v>
      </c>
      <c r="H17" s="83">
        <v>5383.1400000000012</v>
      </c>
      <c r="I17" s="83">
        <v>580.20000000000005</v>
      </c>
      <c r="J17" s="83">
        <v>119.43492000000002</v>
      </c>
      <c r="K17" s="84">
        <v>5.3720772705326389E-4</v>
      </c>
      <c r="L17" s="84">
        <f t="shared" si="0"/>
        <v>2.7437653078054422E-3</v>
      </c>
      <c r="M17" s="84">
        <f>J17/'סכום נכסי הקרן'!$C$42</f>
        <v>4.1331025335770545E-5</v>
      </c>
    </row>
    <row r="18" spans="2:13">
      <c r="B18" s="76" t="s">
        <v>2069</v>
      </c>
      <c r="C18" s="73">
        <v>9326</v>
      </c>
      <c r="D18" s="86" t="s">
        <v>28</v>
      </c>
      <c r="E18" s="73" t="s">
        <v>2070</v>
      </c>
      <c r="F18" s="86" t="s">
        <v>1347</v>
      </c>
      <c r="G18" s="86" t="s">
        <v>133</v>
      </c>
      <c r="H18" s="83">
        <v>13425.642703000001</v>
      </c>
      <c r="I18" s="83">
        <v>100</v>
      </c>
      <c r="J18" s="83">
        <v>51.339657697000007</v>
      </c>
      <c r="K18" s="84">
        <v>6.7128213515000006E-6</v>
      </c>
      <c r="L18" s="84">
        <f t="shared" si="0"/>
        <v>1.1794203211559504E-3</v>
      </c>
      <c r="M18" s="84">
        <f>J18/'סכום נכסי הקרן'!$C$42</f>
        <v>1.7766334109023511E-5</v>
      </c>
    </row>
    <row r="19" spans="2:13">
      <c r="B19" s="76" t="s">
        <v>2071</v>
      </c>
      <c r="C19" s="73">
        <v>8561</v>
      </c>
      <c r="D19" s="86" t="s">
        <v>28</v>
      </c>
      <c r="E19" s="73" t="s">
        <v>2072</v>
      </c>
      <c r="F19" s="86" t="s">
        <v>506</v>
      </c>
      <c r="G19" s="86" t="s">
        <v>134</v>
      </c>
      <c r="H19" s="83">
        <v>1049004.8999999999</v>
      </c>
      <c r="I19" s="83">
        <v>101.422769</v>
      </c>
      <c r="J19" s="83">
        <v>1063.9301399999999</v>
      </c>
      <c r="K19" s="84">
        <v>1.6161668141279576E-3</v>
      </c>
      <c r="L19" s="84">
        <f t="shared" si="0"/>
        <v>2.4441550327664527E-2</v>
      </c>
      <c r="M19" s="84">
        <f>J19/'סכום נכסי הקרן'!$C$42</f>
        <v>3.6817811383663921E-4</v>
      </c>
    </row>
    <row r="20" spans="2:13">
      <c r="B20" s="76" t="s">
        <v>2073</v>
      </c>
      <c r="C20" s="73">
        <v>9398</v>
      </c>
      <c r="D20" s="86" t="s">
        <v>28</v>
      </c>
      <c r="E20" s="73" t="s">
        <v>2074</v>
      </c>
      <c r="F20" s="86" t="s">
        <v>1347</v>
      </c>
      <c r="G20" s="86" t="s">
        <v>133</v>
      </c>
      <c r="H20" s="83">
        <v>13425.642703000001</v>
      </c>
      <c r="I20" s="83">
        <v>100</v>
      </c>
      <c r="J20" s="83">
        <v>51.339657697000007</v>
      </c>
      <c r="K20" s="84">
        <v>6.7128213515000006E-6</v>
      </c>
      <c r="L20" s="84">
        <f t="shared" si="0"/>
        <v>1.1794203211559504E-3</v>
      </c>
      <c r="M20" s="84">
        <f>J20/'סכום נכסי הקרן'!$C$42</f>
        <v>1.7766334109023511E-5</v>
      </c>
    </row>
    <row r="21" spans="2:13">
      <c r="B21" s="76" t="s">
        <v>2075</v>
      </c>
      <c r="C21" s="73">
        <v>9113</v>
      </c>
      <c r="D21" s="86" t="s">
        <v>28</v>
      </c>
      <c r="E21" s="73" t="s">
        <v>2076</v>
      </c>
      <c r="F21" s="86" t="s">
        <v>1404</v>
      </c>
      <c r="G21" s="86" t="s">
        <v>134</v>
      </c>
      <c r="H21" s="83">
        <v>55970.035918000009</v>
      </c>
      <c r="I21" s="83">
        <v>2251.7957999999999</v>
      </c>
      <c r="J21" s="83">
        <v>1260.3309182030002</v>
      </c>
      <c r="K21" s="84">
        <v>1.8655219409415913E-3</v>
      </c>
      <c r="L21" s="84">
        <f t="shared" si="0"/>
        <v>2.8953443848080358E-2</v>
      </c>
      <c r="M21" s="84">
        <f>J21/'סכום נכסי הקרן'!$C$42</f>
        <v>4.3614354253934402E-4</v>
      </c>
    </row>
    <row r="22" spans="2:13">
      <c r="B22" s="76" t="s">
        <v>2077</v>
      </c>
      <c r="C22" s="73">
        <v>9266</v>
      </c>
      <c r="D22" s="86" t="s">
        <v>28</v>
      </c>
      <c r="E22" s="73" t="s">
        <v>2076</v>
      </c>
      <c r="F22" s="86" t="s">
        <v>1404</v>
      </c>
      <c r="G22" s="86" t="s">
        <v>134</v>
      </c>
      <c r="H22" s="83">
        <v>1425862.2707610002</v>
      </c>
      <c r="I22" s="83">
        <v>96.445400000000006</v>
      </c>
      <c r="J22" s="83">
        <v>1375.1785702480004</v>
      </c>
      <c r="K22" s="84">
        <v>2.72105896366841E-3</v>
      </c>
      <c r="L22" s="84">
        <f t="shared" si="0"/>
        <v>3.1591826352660946E-2</v>
      </c>
      <c r="M22" s="84">
        <f>J22/'סכום נכסי הקרן'!$C$42</f>
        <v>4.7588712185790227E-4</v>
      </c>
    </row>
    <row r="23" spans="2:13">
      <c r="B23" s="76" t="s">
        <v>2078</v>
      </c>
      <c r="C23" s="73">
        <v>8652</v>
      </c>
      <c r="D23" s="86" t="s">
        <v>28</v>
      </c>
      <c r="E23" s="73" t="s">
        <v>2079</v>
      </c>
      <c r="F23" s="86" t="s">
        <v>1176</v>
      </c>
      <c r="G23" s="86" t="s">
        <v>133</v>
      </c>
      <c r="H23" s="83">
        <v>18179.500000000004</v>
      </c>
      <c r="I23" s="83">
        <v>704.57380000000001</v>
      </c>
      <c r="J23" s="83">
        <v>489.80847000000011</v>
      </c>
      <c r="K23" s="84">
        <v>9.7523028821117606E-5</v>
      </c>
      <c r="L23" s="84">
        <f t="shared" si="0"/>
        <v>1.1252316219203418E-2</v>
      </c>
      <c r="M23" s="84">
        <f>J23/'סכום נכסי הקרן'!$C$42</f>
        <v>1.6950056384887276E-4</v>
      </c>
    </row>
    <row r="24" spans="2:13">
      <c r="B24" s="76" t="s">
        <v>2080</v>
      </c>
      <c r="C24" s="73">
        <v>9152</v>
      </c>
      <c r="D24" s="86" t="s">
        <v>28</v>
      </c>
      <c r="E24" s="73" t="s">
        <v>2081</v>
      </c>
      <c r="F24" s="86" t="s">
        <v>1347</v>
      </c>
      <c r="G24" s="86" t="s">
        <v>133</v>
      </c>
      <c r="H24" s="83">
        <v>13425.642703000001</v>
      </c>
      <c r="I24" s="83">
        <v>100</v>
      </c>
      <c r="J24" s="83">
        <v>51.339657697000007</v>
      </c>
      <c r="K24" s="84">
        <v>6.7128213515000006E-6</v>
      </c>
      <c r="L24" s="84">
        <f t="shared" si="0"/>
        <v>1.1794203211559504E-3</v>
      </c>
      <c r="M24" s="84">
        <f>J24/'סכום נכסי הקרן'!$C$42</f>
        <v>1.7766334109023511E-5</v>
      </c>
    </row>
    <row r="25" spans="2:13">
      <c r="B25" s="76" t="s">
        <v>2082</v>
      </c>
      <c r="C25" s="73">
        <v>9262</v>
      </c>
      <c r="D25" s="86" t="s">
        <v>28</v>
      </c>
      <c r="E25" s="73" t="s">
        <v>2083</v>
      </c>
      <c r="F25" s="86" t="s">
        <v>1347</v>
      </c>
      <c r="G25" s="86" t="s">
        <v>133</v>
      </c>
      <c r="H25" s="83">
        <v>13425.642703000001</v>
      </c>
      <c r="I25" s="83">
        <v>100</v>
      </c>
      <c r="J25" s="83">
        <v>51.339657697000007</v>
      </c>
      <c r="K25" s="84">
        <v>6.7128213515000006E-6</v>
      </c>
      <c r="L25" s="84">
        <f t="shared" si="0"/>
        <v>1.1794203211559504E-3</v>
      </c>
      <c r="M25" s="84">
        <f>J25/'סכום נכסי הקרן'!$C$42</f>
        <v>1.7766334109023511E-5</v>
      </c>
    </row>
    <row r="26" spans="2:13">
      <c r="B26" s="76" t="s">
        <v>2084</v>
      </c>
      <c r="C26" s="73">
        <v>8838</v>
      </c>
      <c r="D26" s="86" t="s">
        <v>28</v>
      </c>
      <c r="E26" s="73" t="s">
        <v>2085</v>
      </c>
      <c r="F26" s="86" t="s">
        <v>414</v>
      </c>
      <c r="G26" s="86" t="s">
        <v>133</v>
      </c>
      <c r="H26" s="83">
        <v>9621.9111780000021</v>
      </c>
      <c r="I26" s="83">
        <v>1115.5499</v>
      </c>
      <c r="J26" s="83">
        <v>410.45753144300005</v>
      </c>
      <c r="K26" s="84">
        <v>4.0772817671072819E-4</v>
      </c>
      <c r="L26" s="84">
        <f t="shared" si="0"/>
        <v>9.4293958174105595E-3</v>
      </c>
      <c r="M26" s="84">
        <f>J26/'סכום נכסי הקרן'!$C$42</f>
        <v>1.4204079201734693E-4</v>
      </c>
    </row>
    <row r="27" spans="2:13">
      <c r="B27" s="76" t="s">
        <v>2086</v>
      </c>
      <c r="C27" s="73" t="s">
        <v>2087</v>
      </c>
      <c r="D27" s="86" t="s">
        <v>28</v>
      </c>
      <c r="E27" s="73" t="s">
        <v>2088</v>
      </c>
      <c r="F27" s="86" t="s">
        <v>1216</v>
      </c>
      <c r="G27" s="86" t="s">
        <v>134</v>
      </c>
      <c r="H27" s="83">
        <v>270984.00000000006</v>
      </c>
      <c r="I27" s="83">
        <v>183</v>
      </c>
      <c r="J27" s="83">
        <v>495.90072000000009</v>
      </c>
      <c r="K27" s="84">
        <v>4.696694703428418E-4</v>
      </c>
      <c r="L27" s="84">
        <f t="shared" si="0"/>
        <v>1.1392272809758991E-2</v>
      </c>
      <c r="M27" s="84">
        <f>J27/'סכום נכסי הקרן'!$C$42</f>
        <v>1.7160881610124457E-4</v>
      </c>
    </row>
    <row r="28" spans="2:13">
      <c r="B28" s="76" t="s">
        <v>2089</v>
      </c>
      <c r="C28" s="73">
        <v>8726</v>
      </c>
      <c r="D28" s="86" t="s">
        <v>28</v>
      </c>
      <c r="E28" s="73" t="s">
        <v>2090</v>
      </c>
      <c r="F28" s="86" t="s">
        <v>1379</v>
      </c>
      <c r="G28" s="86" t="s">
        <v>133</v>
      </c>
      <c r="H28" s="83">
        <v>18677.230000000003</v>
      </c>
      <c r="I28" s="83">
        <v>334.45</v>
      </c>
      <c r="J28" s="83">
        <v>238.86998000000003</v>
      </c>
      <c r="K28" s="84">
        <v>6.2465982679547165E-6</v>
      </c>
      <c r="L28" s="84">
        <f t="shared" si="0"/>
        <v>5.4875338318155168E-3</v>
      </c>
      <c r="M28" s="84">
        <f>J28/'סכום נכסי הקרן'!$C$42</f>
        <v>8.2662099119210726E-5</v>
      </c>
    </row>
    <row r="29" spans="2:13">
      <c r="B29" s="76" t="s">
        <v>2091</v>
      </c>
      <c r="C29" s="73">
        <v>8631</v>
      </c>
      <c r="D29" s="86" t="s">
        <v>28</v>
      </c>
      <c r="E29" s="73" t="s">
        <v>2092</v>
      </c>
      <c r="F29" s="86" t="s">
        <v>1176</v>
      </c>
      <c r="G29" s="86" t="s">
        <v>133</v>
      </c>
      <c r="H29" s="83">
        <v>14254.730000000003</v>
      </c>
      <c r="I29" s="83">
        <v>369.08190000000002</v>
      </c>
      <c r="J29" s="83">
        <v>201.18687000000003</v>
      </c>
      <c r="K29" s="84">
        <v>2.8030189708674679E-4</v>
      </c>
      <c r="L29" s="84">
        <f t="shared" si="0"/>
        <v>4.6218438819397491E-3</v>
      </c>
      <c r="M29" s="84">
        <f>J29/'סכום נכסי הקרן'!$C$42</f>
        <v>6.96216786614365E-5</v>
      </c>
    </row>
    <row r="30" spans="2:13">
      <c r="B30" s="76" t="s">
        <v>2093</v>
      </c>
      <c r="C30" s="73">
        <v>8603</v>
      </c>
      <c r="D30" s="86" t="s">
        <v>28</v>
      </c>
      <c r="E30" s="73" t="s">
        <v>2094</v>
      </c>
      <c r="F30" s="86" t="s">
        <v>1176</v>
      </c>
      <c r="G30" s="86" t="s">
        <v>133</v>
      </c>
      <c r="H30" s="83">
        <v>83.63</v>
      </c>
      <c r="I30" s="83">
        <v>15266.785099999999</v>
      </c>
      <c r="J30" s="83">
        <v>48.823339999999995</v>
      </c>
      <c r="K30" s="84">
        <v>1.0420172297293509E-3</v>
      </c>
      <c r="L30" s="84">
        <f t="shared" si="0"/>
        <v>1.1216132308975442E-3</v>
      </c>
      <c r="M30" s="84">
        <f>J30/'סכום נכסי הקרן'!$C$42</f>
        <v>1.6895550334164741E-5</v>
      </c>
    </row>
    <row r="31" spans="2:13">
      <c r="B31" s="76" t="s">
        <v>2095</v>
      </c>
      <c r="C31" s="73">
        <v>9151</v>
      </c>
      <c r="D31" s="86" t="s">
        <v>28</v>
      </c>
      <c r="E31" s="73" t="s">
        <v>2096</v>
      </c>
      <c r="F31" s="86" t="s">
        <v>818</v>
      </c>
      <c r="G31" s="86" t="s">
        <v>133</v>
      </c>
      <c r="H31" s="83">
        <v>49973.000000000007</v>
      </c>
      <c r="I31" s="83">
        <v>100</v>
      </c>
      <c r="J31" s="83">
        <v>191.09675000000004</v>
      </c>
      <c r="K31" s="84">
        <v>6.2466250000000005E-6</v>
      </c>
      <c r="L31" s="84">
        <f t="shared" si="0"/>
        <v>4.3900446626863373E-3</v>
      </c>
      <c r="M31" s="84">
        <f>J31/'סכום נכסי הקרן'!$C$42</f>
        <v>6.612994437333244E-5</v>
      </c>
    </row>
    <row r="32" spans="2:13">
      <c r="B32" s="76" t="s">
        <v>2097</v>
      </c>
      <c r="C32" s="73">
        <v>8824</v>
      </c>
      <c r="D32" s="86" t="s">
        <v>28</v>
      </c>
      <c r="E32" s="73" t="s">
        <v>2098</v>
      </c>
      <c r="F32" s="86" t="s">
        <v>1347</v>
      </c>
      <c r="G32" s="86" t="s">
        <v>134</v>
      </c>
      <c r="H32" s="83">
        <v>1342.7072160000002</v>
      </c>
      <c r="I32" s="83">
        <v>3904.375</v>
      </c>
      <c r="J32" s="83">
        <v>52.424324916000003</v>
      </c>
      <c r="K32" s="84">
        <v>1.3427072160000003E-3</v>
      </c>
      <c r="L32" s="84">
        <f t="shared" si="0"/>
        <v>1.2043382621233492E-3</v>
      </c>
      <c r="M32" s="84">
        <f>J32/'סכום נכסי הקרן'!$C$42</f>
        <v>1.8141688388235725E-5</v>
      </c>
    </row>
    <row r="33" spans="2:13">
      <c r="B33" s="76" t="s">
        <v>2099</v>
      </c>
      <c r="C33" s="73">
        <v>9068</v>
      </c>
      <c r="D33" s="86" t="s">
        <v>28</v>
      </c>
      <c r="E33" s="73" t="s">
        <v>2100</v>
      </c>
      <c r="F33" s="86" t="s">
        <v>542</v>
      </c>
      <c r="G33" s="86" t="s">
        <v>134</v>
      </c>
      <c r="H33" s="83">
        <v>1628011.6700000004</v>
      </c>
      <c r="I33" s="83">
        <v>100</v>
      </c>
      <c r="J33" s="83">
        <v>1628.0116700000003</v>
      </c>
      <c r="K33" s="84">
        <v>3.5577970431390285E-3</v>
      </c>
      <c r="L33" s="84">
        <f t="shared" si="0"/>
        <v>3.7400133401926355E-2</v>
      </c>
      <c r="M33" s="84">
        <f>J33/'סכום נכסי הקרן'!$C$42</f>
        <v>5.6338122535436132E-4</v>
      </c>
    </row>
    <row r="34" spans="2:13">
      <c r="B34" s="76" t="s">
        <v>2101</v>
      </c>
      <c r="C34" s="73">
        <v>8803</v>
      </c>
      <c r="D34" s="86" t="s">
        <v>28</v>
      </c>
      <c r="E34" s="73" t="s">
        <v>2102</v>
      </c>
      <c r="F34" s="86" t="s">
        <v>542</v>
      </c>
      <c r="G34" s="86" t="s">
        <v>135</v>
      </c>
      <c r="H34" s="83">
        <v>45234.31</v>
      </c>
      <c r="I34" s="127">
        <v>135.3151</v>
      </c>
      <c r="J34" s="83">
        <v>248.08559000000002</v>
      </c>
      <c r="K34" s="84">
        <v>2.9924590614605795E-3</v>
      </c>
      <c r="L34" s="84">
        <f t="shared" si="0"/>
        <v>5.6992430288264487E-3</v>
      </c>
      <c r="M34" s="84">
        <f>J34/'סכום נכסי הקרן'!$C$42</f>
        <v>8.585120503894157E-5</v>
      </c>
    </row>
    <row r="35" spans="2:13">
      <c r="B35" s="76" t="s">
        <v>2103</v>
      </c>
      <c r="C35" s="73">
        <v>9527</v>
      </c>
      <c r="D35" s="86" t="s">
        <v>28</v>
      </c>
      <c r="E35" s="73" t="s">
        <v>2104</v>
      </c>
      <c r="F35" s="86" t="s">
        <v>542</v>
      </c>
      <c r="G35" s="86" t="s">
        <v>134</v>
      </c>
      <c r="H35" s="83">
        <v>516256.54191800003</v>
      </c>
      <c r="I35" s="83">
        <v>100</v>
      </c>
      <c r="J35" s="83">
        <v>516.25654191800004</v>
      </c>
      <c r="K35" s="84">
        <v>1.3673821899636712E-3</v>
      </c>
      <c r="L35" s="84">
        <f t="shared" si="0"/>
        <v>1.1859904872395898E-2</v>
      </c>
      <c r="M35" s="84">
        <f>J35/'סכום נכסי הקרן'!$C$42</f>
        <v>1.786530456400033E-4</v>
      </c>
    </row>
    <row r="36" spans="2:13">
      <c r="B36" s="76" t="s">
        <v>2105</v>
      </c>
      <c r="C36" s="73">
        <v>9552</v>
      </c>
      <c r="D36" s="86" t="s">
        <v>28</v>
      </c>
      <c r="E36" s="73" t="s">
        <v>2104</v>
      </c>
      <c r="F36" s="86" t="s">
        <v>542</v>
      </c>
      <c r="G36" s="86" t="s">
        <v>134</v>
      </c>
      <c r="H36" s="83">
        <v>315836.70447000006</v>
      </c>
      <c r="I36" s="83">
        <v>100</v>
      </c>
      <c r="J36" s="83">
        <v>315.83670447000003</v>
      </c>
      <c r="K36" s="84">
        <v>8.365404591767746E-4</v>
      </c>
      <c r="L36" s="84">
        <f t="shared" si="0"/>
        <v>7.2556819450826102E-3</v>
      </c>
      <c r="M36" s="84">
        <f>J36/'סכום נכסי הקרן'!$C$42</f>
        <v>1.0929680226198371E-4</v>
      </c>
    </row>
    <row r="37" spans="2:13">
      <c r="B37" s="72"/>
      <c r="C37" s="73"/>
      <c r="D37" s="73"/>
      <c r="E37" s="73"/>
      <c r="F37" s="73"/>
      <c r="G37" s="73"/>
      <c r="H37" s="83"/>
      <c r="I37" s="83"/>
      <c r="J37" s="73"/>
      <c r="K37" s="73"/>
      <c r="L37" s="84"/>
      <c r="M37" s="73"/>
    </row>
    <row r="38" spans="2:13">
      <c r="B38" s="70" t="s">
        <v>200</v>
      </c>
      <c r="C38" s="71"/>
      <c r="D38" s="71"/>
      <c r="E38" s="71"/>
      <c r="F38" s="71"/>
      <c r="G38" s="71"/>
      <c r="H38" s="80"/>
      <c r="I38" s="80"/>
      <c r="J38" s="80">
        <v>34373.924619343015</v>
      </c>
      <c r="K38" s="71"/>
      <c r="L38" s="81">
        <f t="shared" si="0"/>
        <v>0.78966839734704675</v>
      </c>
      <c r="M38" s="81">
        <f>J38/'סכום נכסי הקרן'!$C$42</f>
        <v>1.1895261028616528E-2</v>
      </c>
    </row>
    <row r="39" spans="2:13">
      <c r="B39" s="92" t="s">
        <v>65</v>
      </c>
      <c r="C39" s="71"/>
      <c r="D39" s="71"/>
      <c r="E39" s="71"/>
      <c r="F39" s="71"/>
      <c r="G39" s="71"/>
      <c r="H39" s="80"/>
      <c r="I39" s="80"/>
      <c r="J39" s="80">
        <v>34373.924619343015</v>
      </c>
      <c r="K39" s="71"/>
      <c r="L39" s="81">
        <f t="shared" si="0"/>
        <v>0.78966839734704675</v>
      </c>
      <c r="M39" s="81">
        <f>J39/'סכום נכסי הקרן'!$C$42</f>
        <v>1.1895261028616528E-2</v>
      </c>
    </row>
    <row r="40" spans="2:13">
      <c r="B40" s="76" t="s">
        <v>2106</v>
      </c>
      <c r="C40" s="73">
        <v>6824</v>
      </c>
      <c r="D40" s="86" t="s">
        <v>28</v>
      </c>
      <c r="E40" s="73"/>
      <c r="F40" s="86" t="s">
        <v>722</v>
      </c>
      <c r="G40" s="86" t="s">
        <v>133</v>
      </c>
      <c r="H40" s="83">
        <v>4565.3700000000008</v>
      </c>
      <c r="I40" s="83">
        <v>11242.39</v>
      </c>
      <c r="J40" s="83">
        <v>1962.6936200000002</v>
      </c>
      <c r="K40" s="84">
        <v>2.773276756998001E-3</v>
      </c>
      <c r="L40" s="84">
        <f t="shared" si="0"/>
        <v>4.5088745104087453E-2</v>
      </c>
      <c r="M40" s="84">
        <f>J40/'סכום נכסי הקרן'!$C$42</f>
        <v>6.7919951497079085E-4</v>
      </c>
    </row>
    <row r="41" spans="2:13">
      <c r="B41" s="76" t="s">
        <v>2107</v>
      </c>
      <c r="C41" s="73" t="s">
        <v>2108</v>
      </c>
      <c r="D41" s="86" t="s">
        <v>28</v>
      </c>
      <c r="E41" s="73"/>
      <c r="F41" s="86" t="s">
        <v>722</v>
      </c>
      <c r="G41" s="86" t="s">
        <v>133</v>
      </c>
      <c r="H41" s="83">
        <v>129691.00000000001</v>
      </c>
      <c r="I41" s="127">
        <v>0</v>
      </c>
      <c r="J41" s="127">
        <v>0</v>
      </c>
      <c r="K41" s="84">
        <v>1.1015249459252524E-3</v>
      </c>
      <c r="L41" s="128">
        <v>0</v>
      </c>
      <c r="M41" s="128">
        <v>0</v>
      </c>
    </row>
    <row r="42" spans="2:13">
      <c r="B42" s="76" t="s">
        <v>2109</v>
      </c>
      <c r="C42" s="73">
        <v>6900</v>
      </c>
      <c r="D42" s="86" t="s">
        <v>28</v>
      </c>
      <c r="E42" s="73"/>
      <c r="F42" s="86" t="s">
        <v>722</v>
      </c>
      <c r="G42" s="86" t="s">
        <v>133</v>
      </c>
      <c r="H42" s="83">
        <v>8280.7800000000025</v>
      </c>
      <c r="I42" s="83">
        <v>7851.79</v>
      </c>
      <c r="J42" s="83">
        <v>2486.3251</v>
      </c>
      <c r="K42" s="84">
        <v>2.2788207302099203E-3</v>
      </c>
      <c r="L42" s="84">
        <f t="shared" si="0"/>
        <v>5.7118073619556953E-2</v>
      </c>
      <c r="M42" s="84">
        <f>J42/'סכום נכסי הקרן'!$C$42</f>
        <v>8.6040469320917382E-4</v>
      </c>
    </row>
    <row r="43" spans="2:13">
      <c r="B43" s="76" t="s">
        <v>2110</v>
      </c>
      <c r="C43" s="73">
        <v>7019</v>
      </c>
      <c r="D43" s="86" t="s">
        <v>28</v>
      </c>
      <c r="E43" s="73"/>
      <c r="F43" s="86" t="s">
        <v>722</v>
      </c>
      <c r="G43" s="86" t="s">
        <v>133</v>
      </c>
      <c r="H43" s="83">
        <v>4505.2000000000007</v>
      </c>
      <c r="I43" s="83">
        <v>11369.545599999999</v>
      </c>
      <c r="J43" s="83">
        <v>1958.7322200000001</v>
      </c>
      <c r="K43" s="84">
        <v>3.0688028082692699E-3</v>
      </c>
      <c r="L43" s="84">
        <f t="shared" si="0"/>
        <v>4.4997740296696613E-2</v>
      </c>
      <c r="M43" s="84">
        <f>J43/'סכום נכסי הקרן'!$C$42</f>
        <v>6.778286535529984E-4</v>
      </c>
    </row>
    <row r="44" spans="2:13">
      <c r="B44" s="76" t="s">
        <v>2111</v>
      </c>
      <c r="C44" s="73">
        <v>5771</v>
      </c>
      <c r="D44" s="86" t="s">
        <v>28</v>
      </c>
      <c r="E44" s="73"/>
      <c r="F44" s="86" t="s">
        <v>722</v>
      </c>
      <c r="G44" s="86" t="s">
        <v>135</v>
      </c>
      <c r="H44" s="83">
        <v>125790.26000000002</v>
      </c>
      <c r="I44" s="83">
        <v>108.53570000000001</v>
      </c>
      <c r="J44" s="83">
        <v>553.35896000000002</v>
      </c>
      <c r="K44" s="84">
        <v>1.2103406679806329E-3</v>
      </c>
      <c r="L44" s="84">
        <f t="shared" si="0"/>
        <v>1.271225465057706E-2</v>
      </c>
      <c r="M44" s="84">
        <f>J44/'סכום נכסי הקרן'!$C$42</f>
        <v>1.914925148820432E-4</v>
      </c>
    </row>
    <row r="45" spans="2:13">
      <c r="B45" s="76" t="s">
        <v>2112</v>
      </c>
      <c r="C45" s="73">
        <v>7983</v>
      </c>
      <c r="D45" s="86" t="s">
        <v>28</v>
      </c>
      <c r="E45" s="73"/>
      <c r="F45" s="86" t="s">
        <v>694</v>
      </c>
      <c r="G45" s="86" t="s">
        <v>133</v>
      </c>
      <c r="H45" s="83">
        <v>2902.45</v>
      </c>
      <c r="I45" s="83">
        <v>2257.4877000000001</v>
      </c>
      <c r="J45" s="83">
        <v>250.55788000000004</v>
      </c>
      <c r="K45" s="84">
        <v>1.4378428825586544E-6</v>
      </c>
      <c r="L45" s="84">
        <f t="shared" si="0"/>
        <v>5.7560386756342202E-3</v>
      </c>
      <c r="M45" s="84">
        <f>J45/'סכום נכסי הקרן'!$C$42</f>
        <v>8.6706752818664387E-5</v>
      </c>
    </row>
    <row r="46" spans="2:13">
      <c r="B46" s="76" t="s">
        <v>2113</v>
      </c>
      <c r="C46" s="73">
        <v>9035</v>
      </c>
      <c r="D46" s="86" t="s">
        <v>28</v>
      </c>
      <c r="E46" s="73"/>
      <c r="F46" s="86" t="s">
        <v>682</v>
      </c>
      <c r="G46" s="86" t="s">
        <v>135</v>
      </c>
      <c r="H46" s="83">
        <v>117863.00000000001</v>
      </c>
      <c r="I46" s="83">
        <v>100</v>
      </c>
      <c r="J46" s="83">
        <v>477.71053000000006</v>
      </c>
      <c r="K46" s="84">
        <v>1.607523891247419E-3</v>
      </c>
      <c r="L46" s="84">
        <f t="shared" si="0"/>
        <v>1.0974391571471315E-2</v>
      </c>
      <c r="M46" s="84">
        <f>J46/'סכום נכסי הקרן'!$C$42</f>
        <v>1.6531401384615467E-4</v>
      </c>
    </row>
    <row r="47" spans="2:13">
      <c r="B47" s="76" t="s">
        <v>2114</v>
      </c>
      <c r="C47" s="73">
        <v>8459</v>
      </c>
      <c r="D47" s="86" t="s">
        <v>28</v>
      </c>
      <c r="E47" s="73"/>
      <c r="F47" s="86" t="s">
        <v>682</v>
      </c>
      <c r="G47" s="86" t="s">
        <v>133</v>
      </c>
      <c r="H47" s="83">
        <v>570149.42000000016</v>
      </c>
      <c r="I47" s="83">
        <v>218.5812</v>
      </c>
      <c r="J47" s="83">
        <v>4765.6196200000013</v>
      </c>
      <c r="K47" s="84">
        <v>1.2214127676034819E-3</v>
      </c>
      <c r="L47" s="84">
        <f t="shared" si="0"/>
        <v>0.10948005644875849</v>
      </c>
      <c r="M47" s="84">
        <f>J47/'סכום נכסי הקרן'!$C$42</f>
        <v>1.6491654639603328E-3</v>
      </c>
    </row>
    <row r="48" spans="2:13">
      <c r="B48" s="76" t="s">
        <v>2115</v>
      </c>
      <c r="C48" s="73">
        <v>8564</v>
      </c>
      <c r="D48" s="86" t="s">
        <v>28</v>
      </c>
      <c r="E48" s="73"/>
      <c r="F48" s="86" t="s">
        <v>740</v>
      </c>
      <c r="G48" s="86" t="s">
        <v>133</v>
      </c>
      <c r="H48" s="83">
        <v>718.07000000000016</v>
      </c>
      <c r="I48" s="83">
        <v>14777.717699999999</v>
      </c>
      <c r="J48" s="83">
        <v>405.78131000000008</v>
      </c>
      <c r="K48" s="84">
        <v>1.1290822695346416E-4</v>
      </c>
      <c r="L48" s="84">
        <f t="shared" si="0"/>
        <v>9.321969495469545E-3</v>
      </c>
      <c r="M48" s="84">
        <f>J48/'סכום נכסי הקרן'!$C$42</f>
        <v>1.4042256322013833E-4</v>
      </c>
    </row>
    <row r="49" spans="2:13">
      <c r="B49" s="76" t="s">
        <v>2116</v>
      </c>
      <c r="C49" s="73">
        <v>8568</v>
      </c>
      <c r="D49" s="86" t="s">
        <v>28</v>
      </c>
      <c r="E49" s="73"/>
      <c r="F49" s="86" t="s">
        <v>682</v>
      </c>
      <c r="G49" s="86" t="s">
        <v>133</v>
      </c>
      <c r="H49" s="83">
        <v>548986.82999999996</v>
      </c>
      <c r="I49" s="83">
        <v>96.480900000000005</v>
      </c>
      <c r="J49" s="83">
        <v>2025.4482500000001</v>
      </c>
      <c r="K49" s="84">
        <v>4.0815562091007455E-3</v>
      </c>
      <c r="L49" s="84">
        <f t="shared" si="0"/>
        <v>4.6530400331035879E-2</v>
      </c>
      <c r="M49" s="84">
        <f>J49/'סכום נכסי הקרן'!$C$42</f>
        <v>7.0091605484427929E-4</v>
      </c>
    </row>
    <row r="50" spans="2:13">
      <c r="B50" s="76" t="s">
        <v>2117</v>
      </c>
      <c r="C50" s="73">
        <v>8932</v>
      </c>
      <c r="D50" s="86" t="s">
        <v>28</v>
      </c>
      <c r="E50" s="73"/>
      <c r="F50" s="86" t="s">
        <v>682</v>
      </c>
      <c r="G50" s="86" t="s">
        <v>133</v>
      </c>
      <c r="H50" s="83">
        <v>53762.05000000001</v>
      </c>
      <c r="I50" s="83">
        <v>100</v>
      </c>
      <c r="J50" s="83">
        <v>205.58607999999998</v>
      </c>
      <c r="K50" s="84">
        <v>2.5877549574753254E-3</v>
      </c>
      <c r="L50" s="84">
        <f t="shared" si="0"/>
        <v>4.722906450405912E-3</v>
      </c>
      <c r="M50" s="84">
        <f>J50/'סכום נכסי הקרן'!$C$42</f>
        <v>7.11440463238201E-5</v>
      </c>
    </row>
    <row r="51" spans="2:13">
      <c r="B51" s="76" t="s">
        <v>2118</v>
      </c>
      <c r="C51" s="73">
        <v>8783</v>
      </c>
      <c r="D51" s="86" t="s">
        <v>28</v>
      </c>
      <c r="E51" s="73"/>
      <c r="F51" s="86" t="s">
        <v>722</v>
      </c>
      <c r="G51" s="86" t="s">
        <v>133</v>
      </c>
      <c r="H51" s="83">
        <v>801518.28000000014</v>
      </c>
      <c r="I51" s="83">
        <v>131.72819999999999</v>
      </c>
      <c r="J51" s="83">
        <v>4037.4770900000008</v>
      </c>
      <c r="K51" s="84">
        <v>2.7422347052851212E-3</v>
      </c>
      <c r="L51" s="84">
        <f t="shared" si="0"/>
        <v>9.2752518029076178E-2</v>
      </c>
      <c r="M51" s="84">
        <f>J51/'סכום נכסי הקרן'!$C$42</f>
        <v>1.3971882586716108E-3</v>
      </c>
    </row>
    <row r="52" spans="2:13">
      <c r="B52" s="76" t="s">
        <v>2119</v>
      </c>
      <c r="C52" s="73">
        <v>9116</v>
      </c>
      <c r="D52" s="86" t="s">
        <v>28</v>
      </c>
      <c r="E52" s="73"/>
      <c r="F52" s="86" t="s">
        <v>682</v>
      </c>
      <c r="G52" s="86" t="s">
        <v>135</v>
      </c>
      <c r="H52" s="83">
        <v>295682.01</v>
      </c>
      <c r="I52" s="83">
        <v>83.509799999999998</v>
      </c>
      <c r="J52" s="83">
        <v>1000.8054300000001</v>
      </c>
      <c r="K52" s="84">
        <v>4.3873014098411919E-3</v>
      </c>
      <c r="L52" s="84">
        <f t="shared" si="0"/>
        <v>2.2991393293496639E-2</v>
      </c>
      <c r="M52" s="84">
        <f>J52/'סכום נכסי הקרן'!$C$42</f>
        <v>3.4633350600901924E-4</v>
      </c>
    </row>
    <row r="53" spans="2:13">
      <c r="B53" s="76" t="s">
        <v>2120</v>
      </c>
      <c r="C53" s="73">
        <v>9291</v>
      </c>
      <c r="D53" s="86" t="s">
        <v>28</v>
      </c>
      <c r="E53" s="73"/>
      <c r="F53" s="86" t="s">
        <v>682</v>
      </c>
      <c r="G53" s="86" t="s">
        <v>135</v>
      </c>
      <c r="H53" s="83">
        <v>107623.00000000001</v>
      </c>
      <c r="I53" s="83">
        <v>63.360500000000002</v>
      </c>
      <c r="J53" s="83">
        <v>276.38279</v>
      </c>
      <c r="K53" s="84">
        <v>3.9469379837720458E-3</v>
      </c>
      <c r="L53" s="84">
        <f t="shared" si="0"/>
        <v>6.3493114984836656E-3</v>
      </c>
      <c r="M53" s="84">
        <f>J53/'סכום נכסי הקרן'!$C$42</f>
        <v>9.5643586447422151E-5</v>
      </c>
    </row>
    <row r="54" spans="2:13">
      <c r="B54" s="76" t="s">
        <v>2121</v>
      </c>
      <c r="C54" s="73">
        <v>9300</v>
      </c>
      <c r="D54" s="86" t="s">
        <v>28</v>
      </c>
      <c r="E54" s="73"/>
      <c r="F54" s="86" t="s">
        <v>682</v>
      </c>
      <c r="G54" s="86" t="s">
        <v>135</v>
      </c>
      <c r="H54" s="83">
        <v>50668.430000000008</v>
      </c>
      <c r="I54" s="83">
        <v>100</v>
      </c>
      <c r="J54" s="83">
        <v>205.36421000000004</v>
      </c>
      <c r="K54" s="84">
        <v>6.1070910353571246E-3</v>
      </c>
      <c r="L54" s="84">
        <f t="shared" si="0"/>
        <v>4.7178094552486945E-3</v>
      </c>
      <c r="M54" s="84">
        <f>J54/'סכום נכסי הקרן'!$C$42</f>
        <v>7.1067267149092604E-5</v>
      </c>
    </row>
    <row r="55" spans="2:13">
      <c r="B55" s="76" t="s">
        <v>2122</v>
      </c>
      <c r="C55" s="73">
        <v>9720</v>
      </c>
      <c r="D55" s="86" t="s">
        <v>28</v>
      </c>
      <c r="E55" s="73"/>
      <c r="F55" s="86" t="s">
        <v>740</v>
      </c>
      <c r="G55" s="86" t="s">
        <v>133</v>
      </c>
      <c r="H55" s="83">
        <v>791.71794900000009</v>
      </c>
      <c r="I55" s="83">
        <v>100</v>
      </c>
      <c r="J55" s="83">
        <v>3.0275293430000008</v>
      </c>
      <c r="K55" s="84">
        <v>2.2168102580867244E-4</v>
      </c>
      <c r="L55" s="84">
        <f t="shared" si="0"/>
        <v>6.9551099290612853E-5</v>
      </c>
      <c r="M55" s="84">
        <f>J55/'סכום נכסי הקרן'!$C$42</f>
        <v>1.0476910101360787E-6</v>
      </c>
    </row>
    <row r="56" spans="2:13">
      <c r="B56" s="76" t="s">
        <v>2123</v>
      </c>
      <c r="C56" s="73">
        <v>8215</v>
      </c>
      <c r="D56" s="86" t="s">
        <v>28</v>
      </c>
      <c r="E56" s="73"/>
      <c r="F56" s="86" t="s">
        <v>682</v>
      </c>
      <c r="G56" s="86" t="s">
        <v>133</v>
      </c>
      <c r="H56" s="83">
        <v>629431.32000000007</v>
      </c>
      <c r="I56" s="83">
        <v>142.9796</v>
      </c>
      <c r="J56" s="83">
        <v>3441.4408500000004</v>
      </c>
      <c r="K56" s="84">
        <v>6.3432272659950007E-4</v>
      </c>
      <c r="L56" s="84">
        <f t="shared" si="0"/>
        <v>7.9059842909380867E-2</v>
      </c>
      <c r="M56" s="84">
        <f>J56/'סכום נכסי הקרן'!$C$42</f>
        <v>1.1909270669156534E-3</v>
      </c>
    </row>
    <row r="57" spans="2:13">
      <c r="B57" s="76" t="s">
        <v>2124</v>
      </c>
      <c r="C57" s="73">
        <v>8255</v>
      </c>
      <c r="D57" s="86" t="s">
        <v>28</v>
      </c>
      <c r="E57" s="73"/>
      <c r="F57" s="86" t="s">
        <v>740</v>
      </c>
      <c r="G57" s="86" t="s">
        <v>133</v>
      </c>
      <c r="H57" s="83">
        <v>72529.500000000015</v>
      </c>
      <c r="I57" s="83">
        <v>94.301699999999997</v>
      </c>
      <c r="J57" s="83">
        <v>261.54841000000005</v>
      </c>
      <c r="K57" s="84">
        <v>7.2603510348568604E-5</v>
      </c>
      <c r="L57" s="84">
        <f t="shared" si="0"/>
        <v>6.0085229149872913E-3</v>
      </c>
      <c r="M57" s="84">
        <f>J57/'סכום נכסי הקרן'!$C$42</f>
        <v>9.0510078294024082E-5</v>
      </c>
    </row>
    <row r="58" spans="2:13">
      <c r="B58" s="76" t="s">
        <v>2125</v>
      </c>
      <c r="C58" s="73">
        <v>8735</v>
      </c>
      <c r="D58" s="86" t="s">
        <v>28</v>
      </c>
      <c r="E58" s="73"/>
      <c r="F58" s="86" t="s">
        <v>722</v>
      </c>
      <c r="G58" s="86" t="s">
        <v>135</v>
      </c>
      <c r="H58" s="83">
        <v>87469.26</v>
      </c>
      <c r="I58" s="83">
        <v>97.475800000000007</v>
      </c>
      <c r="J58" s="83">
        <v>345.57282000000009</v>
      </c>
      <c r="K58" s="84">
        <v>3.3743660644009201E-3</v>
      </c>
      <c r="L58" s="84">
        <f t="shared" si="0"/>
        <v>7.9388064632730081E-3</v>
      </c>
      <c r="M58" s="84">
        <f>J58/'סכום נכסי הקרן'!$C$42</f>
        <v>1.1958712727210497E-4</v>
      </c>
    </row>
    <row r="59" spans="2:13">
      <c r="B59" s="76" t="s">
        <v>2126</v>
      </c>
      <c r="C59" s="73" t="s">
        <v>2127</v>
      </c>
      <c r="D59" s="86" t="s">
        <v>28</v>
      </c>
      <c r="E59" s="73"/>
      <c r="F59" s="86" t="s">
        <v>722</v>
      </c>
      <c r="G59" s="86" t="s">
        <v>133</v>
      </c>
      <c r="H59" s="83">
        <v>1434.4100000000003</v>
      </c>
      <c r="I59" s="83">
        <v>2255.5430000000001</v>
      </c>
      <c r="J59" s="83">
        <v>123.72059000000003</v>
      </c>
      <c r="K59" s="84">
        <v>1.7219809370212075E-3</v>
      </c>
      <c r="L59" s="84">
        <f t="shared" si="0"/>
        <v>2.8422195343139251E-3</v>
      </c>
      <c r="M59" s="84">
        <f>J59/'סכום נכסי הקרן'!$C$42</f>
        <v>4.2814101938080427E-5</v>
      </c>
    </row>
    <row r="60" spans="2:13">
      <c r="B60" s="76" t="s">
        <v>2128</v>
      </c>
      <c r="C60" s="73" t="s">
        <v>2129</v>
      </c>
      <c r="D60" s="86" t="s">
        <v>28</v>
      </c>
      <c r="E60" s="73"/>
      <c r="F60" s="86" t="s">
        <v>722</v>
      </c>
      <c r="G60" s="86" t="s">
        <v>135</v>
      </c>
      <c r="H60" s="83">
        <v>216178.41000000003</v>
      </c>
      <c r="I60" s="83">
        <v>118.33110000000001</v>
      </c>
      <c r="J60" s="83">
        <v>1036.8084700000002</v>
      </c>
      <c r="K60" s="84">
        <v>3.8334133853157428E-3</v>
      </c>
      <c r="L60" s="84">
        <f t="shared" si="0"/>
        <v>2.381848717966939E-2</v>
      </c>
      <c r="M60" s="84">
        <f>J60/'סכום נכסי הקרן'!$C$42</f>
        <v>3.587925302073422E-4</v>
      </c>
    </row>
    <row r="61" spans="2:13">
      <c r="B61" s="76" t="s">
        <v>2130</v>
      </c>
      <c r="C61" s="73">
        <v>5691</v>
      </c>
      <c r="D61" s="86" t="s">
        <v>28</v>
      </c>
      <c r="E61" s="73"/>
      <c r="F61" s="86" t="s">
        <v>722</v>
      </c>
      <c r="G61" s="86" t="s">
        <v>133</v>
      </c>
      <c r="H61" s="83">
        <v>98188.250000000015</v>
      </c>
      <c r="I61" s="83">
        <v>81.126099999999994</v>
      </c>
      <c r="J61" s="83">
        <v>304.60569000000004</v>
      </c>
      <c r="K61" s="84">
        <v>1.0123000438353733E-3</v>
      </c>
      <c r="L61" s="84">
        <f t="shared" si="0"/>
        <v>6.9976730823961622E-3</v>
      </c>
      <c r="M61" s="84">
        <f>J61/'סכום נכסי הקרן'!$C$42</f>
        <v>1.0541025598551804E-4</v>
      </c>
    </row>
    <row r="62" spans="2:13">
      <c r="B62" s="76" t="s">
        <v>2131</v>
      </c>
      <c r="C62" s="73">
        <v>8773</v>
      </c>
      <c r="D62" s="86" t="s">
        <v>28</v>
      </c>
      <c r="E62" s="73"/>
      <c r="F62" s="86" t="s">
        <v>694</v>
      </c>
      <c r="G62" s="86" t="s">
        <v>133</v>
      </c>
      <c r="H62" s="83">
        <v>5442.73</v>
      </c>
      <c r="I62" s="83">
        <v>2472.2510000000002</v>
      </c>
      <c r="J62" s="83">
        <v>514.54960000000005</v>
      </c>
      <c r="K62" s="84">
        <v>2.6962705962853675E-6</v>
      </c>
      <c r="L62" s="84">
        <f t="shared" si="0"/>
        <v>1.1820691483070168E-2</v>
      </c>
      <c r="M62" s="84">
        <f>J62/'סכום נכסי הקרן'!$C$42</f>
        <v>1.7806235022479688E-4</v>
      </c>
    </row>
    <row r="63" spans="2:13">
      <c r="B63" s="76" t="s">
        <v>2132</v>
      </c>
      <c r="C63" s="73">
        <v>8432</v>
      </c>
      <c r="D63" s="86" t="s">
        <v>28</v>
      </c>
      <c r="E63" s="73"/>
      <c r="F63" s="86" t="s">
        <v>773</v>
      </c>
      <c r="G63" s="86" t="s">
        <v>133</v>
      </c>
      <c r="H63" s="83">
        <v>7503.1800000000012</v>
      </c>
      <c r="I63" s="83">
        <v>3362.7687999999998</v>
      </c>
      <c r="J63" s="83">
        <v>964.85103000000015</v>
      </c>
      <c r="K63" s="84">
        <v>1.8305035414318142E-4</v>
      </c>
      <c r="L63" s="84">
        <f t="shared" si="0"/>
        <v>2.2165416808705089E-2</v>
      </c>
      <c r="M63" s="84">
        <f>J63/'סכום נכסי הקרן'!$C$42</f>
        <v>3.3389131391534658E-4</v>
      </c>
    </row>
    <row r="64" spans="2:13">
      <c r="B64" s="76" t="s">
        <v>2133</v>
      </c>
      <c r="C64" s="73">
        <v>6629</v>
      </c>
      <c r="D64" s="86" t="s">
        <v>28</v>
      </c>
      <c r="E64" s="73"/>
      <c r="F64" s="86" t="s">
        <v>722</v>
      </c>
      <c r="G64" s="86" t="s">
        <v>136</v>
      </c>
      <c r="H64" s="83">
        <v>3185.4000000000005</v>
      </c>
      <c r="I64" s="83">
        <v>9236.6561000000002</v>
      </c>
      <c r="J64" s="83">
        <v>1376.3531599999999</v>
      </c>
      <c r="K64" s="84">
        <v>4.6982300884955757E-3</v>
      </c>
      <c r="L64" s="84">
        <f t="shared" si="0"/>
        <v>3.1618810074108911E-2</v>
      </c>
      <c r="M64" s="84">
        <f>J64/'סכום נכסי הקרן'!$C$42</f>
        <v>4.7629359425976789E-4</v>
      </c>
    </row>
    <row r="65" spans="2:13">
      <c r="B65" s="76" t="s">
        <v>2134</v>
      </c>
      <c r="C65" s="73">
        <v>7943</v>
      </c>
      <c r="D65" s="86" t="s">
        <v>28</v>
      </c>
      <c r="E65" s="73"/>
      <c r="F65" s="86" t="s">
        <v>722</v>
      </c>
      <c r="G65" s="86" t="s">
        <v>133</v>
      </c>
      <c r="H65" s="83">
        <v>774450.2200000002</v>
      </c>
      <c r="I65" s="83">
        <v>52.2575</v>
      </c>
      <c r="J65" s="83">
        <v>1547.6046100000003</v>
      </c>
      <c r="K65" s="84">
        <v>1.0538003182256441E-2</v>
      </c>
      <c r="L65" s="84">
        <f t="shared" si="0"/>
        <v>3.5552950838144914E-2</v>
      </c>
      <c r="M65" s="84">
        <f>J65/'סכום נכסי הקרן'!$C$42</f>
        <v>5.3555597764594559E-4</v>
      </c>
    </row>
    <row r="66" spans="2:13">
      <c r="B66" s="76" t="s">
        <v>2135</v>
      </c>
      <c r="C66" s="73">
        <v>5356</v>
      </c>
      <c r="D66" s="86" t="s">
        <v>28</v>
      </c>
      <c r="E66" s="73"/>
      <c r="F66" s="86" t="s">
        <v>722</v>
      </c>
      <c r="G66" s="86" t="s">
        <v>133</v>
      </c>
      <c r="H66" s="83">
        <v>26128.940000000006</v>
      </c>
      <c r="I66" s="83">
        <v>220.06729999999999</v>
      </c>
      <c r="J66" s="83">
        <v>219.88478000000003</v>
      </c>
      <c r="K66" s="84">
        <v>1.1022470443646311E-3</v>
      </c>
      <c r="L66" s="84">
        <f t="shared" si="0"/>
        <v>5.0513889160593226E-3</v>
      </c>
      <c r="M66" s="84">
        <f>J66/'סכום נכסי הקרן'!$C$42</f>
        <v>7.609217985100448E-5</v>
      </c>
    </row>
    <row r="67" spans="2:13">
      <c r="B67" s="76" t="s">
        <v>2136</v>
      </c>
      <c r="C67" s="73" t="s">
        <v>2137</v>
      </c>
      <c r="D67" s="86" t="s">
        <v>28</v>
      </c>
      <c r="E67" s="73"/>
      <c r="F67" s="86" t="s">
        <v>722</v>
      </c>
      <c r="G67" s="86" t="s">
        <v>133</v>
      </c>
      <c r="H67" s="83">
        <v>359720.20000000007</v>
      </c>
      <c r="I67" s="83">
        <v>137.5727</v>
      </c>
      <c r="J67" s="83">
        <v>1892.4088500000003</v>
      </c>
      <c r="K67" s="84">
        <v>1.7020933287499344E-3</v>
      </c>
      <c r="L67" s="84">
        <f t="shared" si="0"/>
        <v>4.3474100797438409E-2</v>
      </c>
      <c r="M67" s="84">
        <f>J67/'סכום נכסי הקרן'!$C$42</f>
        <v>6.5487713413285163E-4</v>
      </c>
    </row>
    <row r="68" spans="2:13">
      <c r="B68" s="76" t="s">
        <v>2138</v>
      </c>
      <c r="C68" s="73">
        <v>8372</v>
      </c>
      <c r="D68" s="86" t="s">
        <v>28</v>
      </c>
      <c r="E68" s="73"/>
      <c r="F68" s="86" t="s">
        <v>773</v>
      </c>
      <c r="G68" s="86" t="s">
        <v>133</v>
      </c>
      <c r="H68" s="83">
        <v>2378.3800000000006</v>
      </c>
      <c r="I68" s="83">
        <v>4245.3095000000003</v>
      </c>
      <c r="J68" s="83">
        <v>386.10771000000005</v>
      </c>
      <c r="K68" s="84">
        <v>1.2594078641963363E-4</v>
      </c>
      <c r="L68" s="84">
        <f t="shared" si="0"/>
        <v>8.8700100420731585E-3</v>
      </c>
      <c r="M68" s="84">
        <f>J68/'סכום נכסי הקרן'!$C$42</f>
        <v>1.3361441983924255E-4</v>
      </c>
    </row>
    <row r="69" spans="2:13">
      <c r="B69" s="76" t="s">
        <v>2139</v>
      </c>
      <c r="C69" s="73">
        <v>7425</v>
      </c>
      <c r="D69" s="86" t="s">
        <v>28</v>
      </c>
      <c r="E69" s="73"/>
      <c r="F69" s="86" t="s">
        <v>722</v>
      </c>
      <c r="G69" s="86" t="s">
        <v>133</v>
      </c>
      <c r="H69" s="83">
        <v>314725.43000000005</v>
      </c>
      <c r="I69" s="83">
        <v>111.6399</v>
      </c>
      <c r="J69" s="83">
        <v>1343.59743</v>
      </c>
      <c r="K69" s="84">
        <v>3.1817765758479508E-3</v>
      </c>
      <c r="L69" s="84">
        <f t="shared" si="0"/>
        <v>3.0866316284136584E-2</v>
      </c>
      <c r="M69" s="84">
        <f>J69/'סכום נכסי הקרן'!$C$42</f>
        <v>4.6495831721916995E-4</v>
      </c>
    </row>
    <row r="70" spans="2:13"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2:13">
      <c r="B71" s="109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</row>
    <row r="72" spans="2:13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2:13">
      <c r="B73" s="114" t="s">
        <v>224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</row>
    <row r="74" spans="2:13">
      <c r="B74" s="114" t="s">
        <v>113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</row>
    <row r="75" spans="2:13">
      <c r="B75" s="114" t="s">
        <v>207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</row>
    <row r="76" spans="2:13">
      <c r="B76" s="114" t="s">
        <v>215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</row>
    <row r="77" spans="2:13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</row>
    <row r="78" spans="2:13"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2:13"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</row>
    <row r="80" spans="2:13"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2:13"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2:13"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2:13">
      <c r="B83" s="109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2:13"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2:13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2:13">
      <c r="B86" s="109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2:13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2:13">
      <c r="B88" s="10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2:13"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</row>
    <row r="90" spans="2:13"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2:13"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2:13"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</row>
    <row r="93" spans="2:13"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2:13"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2:13"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2:13"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2:13"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</row>
    <row r="98" spans="2:13"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</row>
    <row r="99" spans="2:13">
      <c r="B99" s="109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2:13"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2:13"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  <row r="102" spans="2:13"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</row>
    <row r="103" spans="2:13"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</row>
    <row r="104" spans="2:13"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2:13">
      <c r="B105" s="109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</row>
    <row r="106" spans="2:13"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</row>
    <row r="107" spans="2:13"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</row>
    <row r="108" spans="2:13"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</row>
    <row r="109" spans="2:13"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</row>
    <row r="110" spans="2:13"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</row>
    <row r="111" spans="2:13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</row>
    <row r="112" spans="2:13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2:13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2:13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2:13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2:13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2:13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2:13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2:13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2:13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pans="2:13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</row>
    <row r="122" spans="2:13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</row>
    <row r="123" spans="2:13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</row>
    <row r="124" spans="2:13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2:13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</row>
    <row r="126" spans="2:13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</row>
    <row r="127" spans="2:13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2:13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2:13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</row>
    <row r="130" spans="2:13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</row>
    <row r="131" spans="2:13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</row>
    <row r="132" spans="2:13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</row>
    <row r="133" spans="2:13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2:13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</row>
    <row r="135" spans="2:13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2:13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  <row r="137" spans="2:13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</row>
    <row r="138" spans="2:13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2:13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2:13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</row>
    <row r="141" spans="2:13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</row>
    <row r="142" spans="2:13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</row>
    <row r="143" spans="2:13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</row>
    <row r="144" spans="2:13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</row>
    <row r="145" spans="2:13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</row>
    <row r="146" spans="2:13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</row>
    <row r="147" spans="2:13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</row>
    <row r="148" spans="2:13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</row>
    <row r="149" spans="2:13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  <row r="150" spans="2:13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</row>
    <row r="151" spans="2:13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</row>
    <row r="152" spans="2:13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2:13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</row>
    <row r="154" spans="2:13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</row>
    <row r="155" spans="2:13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</row>
    <row r="156" spans="2:13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</row>
    <row r="157" spans="2:13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</row>
    <row r="158" spans="2:13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</row>
    <row r="159" spans="2:13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</row>
    <row r="160" spans="2:13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</row>
    <row r="161" spans="2:13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2:13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2:13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2:13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</row>
    <row r="165" spans="2:13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</row>
    <row r="166" spans="2:13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</row>
    <row r="167" spans="2:13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</row>
    <row r="168" spans="2:13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</row>
    <row r="169" spans="2:13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</row>
    <row r="170" spans="2:13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</row>
    <row r="171" spans="2:13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</row>
    <row r="172" spans="2:13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</row>
    <row r="173" spans="2:13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</row>
    <row r="174" spans="2:13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</row>
    <row r="175" spans="2:13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</row>
    <row r="176" spans="2:13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</row>
    <row r="177" spans="2:13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2:13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pans="2:13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2:13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</row>
    <row r="181" spans="2:13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</row>
    <row r="182" spans="2:13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2:13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</row>
    <row r="184" spans="2:13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</row>
    <row r="185" spans="2:13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2:13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</row>
    <row r="187" spans="2:13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</row>
    <row r="188" spans="2:13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</row>
    <row r="189" spans="2:13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</row>
    <row r="190" spans="2:13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</row>
    <row r="191" spans="2:13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</row>
    <row r="192" spans="2:13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</row>
    <row r="193" spans="2:13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</row>
    <row r="194" spans="2:13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</row>
    <row r="195" spans="2:13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</row>
    <row r="196" spans="2:13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</row>
    <row r="197" spans="2:13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</row>
    <row r="198" spans="2:13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</row>
    <row r="199" spans="2:13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</row>
    <row r="200" spans="2:13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</row>
    <row r="201" spans="2:13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</row>
    <row r="202" spans="2:13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</row>
    <row r="203" spans="2:13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</row>
    <row r="204" spans="2:13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</row>
    <row r="205" spans="2:13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</row>
    <row r="206" spans="2:13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</row>
    <row r="207" spans="2:13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</row>
    <row r="208" spans="2:13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</row>
    <row r="209" spans="2:13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</row>
    <row r="210" spans="2:13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</row>
    <row r="211" spans="2:13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</row>
    <row r="212" spans="2:13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</row>
    <row r="213" spans="2:13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</row>
    <row r="214" spans="2:13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</row>
    <row r="215" spans="2:13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</row>
    <row r="216" spans="2:13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</row>
    <row r="217" spans="2:13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</row>
    <row r="218" spans="2:13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</row>
    <row r="219" spans="2:13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</row>
    <row r="220" spans="2:13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</row>
    <row r="221" spans="2:13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2:13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</row>
    <row r="223" spans="2:13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</row>
    <row r="224" spans="2:13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</row>
    <row r="225" spans="2:13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</row>
    <row r="226" spans="2:13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2:13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</row>
    <row r="228" spans="2:13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2:13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</row>
    <row r="230" spans="2:13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</row>
    <row r="231" spans="2:13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</row>
    <row r="232" spans="2:13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</row>
    <row r="233" spans="2:13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</row>
    <row r="234" spans="2:13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</row>
    <row r="235" spans="2:13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</row>
    <row r="236" spans="2:13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</row>
    <row r="237" spans="2:13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</row>
    <row r="238" spans="2:13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</row>
    <row r="239" spans="2:13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</row>
    <row r="240" spans="2:13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</row>
    <row r="241" spans="2:13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</row>
    <row r="242" spans="2:13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</row>
    <row r="243" spans="2:13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</row>
    <row r="244" spans="2:13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</row>
    <row r="245" spans="2:13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</row>
    <row r="246" spans="2:13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</row>
    <row r="247" spans="2:13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</row>
    <row r="248" spans="2:13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</row>
    <row r="249" spans="2:13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</row>
    <row r="250" spans="2:13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</row>
    <row r="251" spans="2:13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</row>
    <row r="252" spans="2:13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</row>
    <row r="253" spans="2:13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</row>
    <row r="254" spans="2:13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</row>
    <row r="255" spans="2:13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</row>
    <row r="256" spans="2:13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</row>
    <row r="257" spans="2:13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</row>
    <row r="258" spans="2:13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</row>
    <row r="259" spans="2:13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</row>
    <row r="260" spans="2:13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</row>
    <row r="261" spans="2:13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</row>
    <row r="262" spans="2:13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</row>
    <row r="263" spans="2:13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</row>
    <row r="264" spans="2:13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</row>
    <row r="265" spans="2:13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</row>
    <row r="266" spans="2:13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</row>
    <row r="267" spans="2:13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</row>
    <row r="268" spans="2:13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</row>
    <row r="269" spans="2:13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</row>
    <row r="270" spans="2:13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</row>
    <row r="271" spans="2:13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</row>
    <row r="272" spans="2:13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</row>
    <row r="273" spans="2:13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</row>
    <row r="274" spans="2:13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</row>
    <row r="275" spans="2:13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</row>
    <row r="276" spans="2:13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</row>
    <row r="277" spans="2:13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</row>
    <row r="278" spans="2:13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</row>
    <row r="279" spans="2:13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</row>
    <row r="280" spans="2:13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</row>
    <row r="281" spans="2:13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</row>
    <row r="282" spans="2:13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</row>
    <row r="283" spans="2:13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</row>
    <row r="284" spans="2:13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</row>
    <row r="285" spans="2:13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</row>
    <row r="286" spans="2:13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</row>
    <row r="287" spans="2:13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</row>
    <row r="288" spans="2:13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</row>
    <row r="289" spans="2:13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</row>
    <row r="290" spans="2:13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</row>
    <row r="291" spans="2:13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</row>
    <row r="292" spans="2:13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</row>
    <row r="293" spans="2:13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</row>
    <row r="294" spans="2:13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</row>
    <row r="295" spans="2:13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</row>
    <row r="296" spans="2:13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</row>
    <row r="297" spans="2:13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</row>
    <row r="298" spans="2:13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</row>
    <row r="299" spans="2:13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</row>
    <row r="300" spans="2:13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</row>
    <row r="301" spans="2:13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</row>
    <row r="302" spans="2:13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0"/>
  <sheetViews>
    <sheetView rightToLeft="1" zoomScale="85" zoomScaleNormal="85" workbookViewId="0">
      <selection activeCell="A14" sqref="A14"/>
    </sheetView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58.140625" style="2" bestFit="1" customWidth="1"/>
    <col min="4" max="4" width="12.28515625" style="1" bestFit="1" customWidth="1"/>
    <col min="5" max="5" width="11.28515625" style="1" bestFit="1" customWidth="1"/>
    <col min="6" max="7" width="13.140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147</v>
      </c>
      <c r="C1" s="67" t="s" vm="1">
        <v>233</v>
      </c>
    </row>
    <row r="2" spans="2:11">
      <c r="B2" s="46" t="s">
        <v>146</v>
      </c>
      <c r="C2" s="67" t="s">
        <v>234</v>
      </c>
    </row>
    <row r="3" spans="2:11">
      <c r="B3" s="46" t="s">
        <v>148</v>
      </c>
      <c r="C3" s="67" t="s">
        <v>235</v>
      </c>
    </row>
    <row r="4" spans="2:11">
      <c r="B4" s="46" t="s">
        <v>149</v>
      </c>
      <c r="C4" s="67">
        <v>8803</v>
      </c>
    </row>
    <row r="6" spans="2:11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11" ht="26.25" customHeight="1">
      <c r="B7" s="158" t="s">
        <v>99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2:11" s="3" customFormat="1" ht="78.75">
      <c r="B8" s="21" t="s">
        <v>117</v>
      </c>
      <c r="C8" s="29" t="s">
        <v>46</v>
      </c>
      <c r="D8" s="29" t="s">
        <v>104</v>
      </c>
      <c r="E8" s="29" t="s">
        <v>105</v>
      </c>
      <c r="F8" s="29" t="s">
        <v>209</v>
      </c>
      <c r="G8" s="29" t="s">
        <v>208</v>
      </c>
      <c r="H8" s="29" t="s">
        <v>112</v>
      </c>
      <c r="I8" s="29" t="s">
        <v>60</v>
      </c>
      <c r="J8" s="29" t="s">
        <v>150</v>
      </c>
      <c r="K8" s="30" t="s">
        <v>152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216</v>
      </c>
      <c r="G9" s="31"/>
      <c r="H9" s="31" t="s">
        <v>212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2140</v>
      </c>
      <c r="C11" s="69"/>
      <c r="D11" s="69"/>
      <c r="E11" s="69"/>
      <c r="F11" s="77"/>
      <c r="G11" s="79"/>
      <c r="H11" s="77">
        <f>H12+H51</f>
        <v>217553.44928244519</v>
      </c>
      <c r="I11" s="69"/>
      <c r="J11" s="78">
        <f>IFERROR(H11/$H$11,0)</f>
        <v>1</v>
      </c>
      <c r="K11" s="78">
        <f>H11/'סכום נכסי הקרן'!$C$42</f>
        <v>7.5285411705194871E-2</v>
      </c>
    </row>
    <row r="12" spans="2:11" ht="21" customHeight="1">
      <c r="B12" s="70" t="s">
        <v>2141</v>
      </c>
      <c r="C12" s="71"/>
      <c r="D12" s="71"/>
      <c r="E12" s="71"/>
      <c r="F12" s="80"/>
      <c r="G12" s="82"/>
      <c r="H12" s="80">
        <f>H13+H22+H25+H29</f>
        <v>14190.127717907002</v>
      </c>
      <c r="I12" s="71"/>
      <c r="J12" s="81">
        <f t="shared" ref="J12:J70" si="0">IFERROR(H12/$H$11,0)</f>
        <v>6.5225937647553675E-2</v>
      </c>
      <c r="K12" s="81">
        <f>H12/'סכום נכסי הקרן'!$C$42</f>
        <v>4.9105615696534485E-3</v>
      </c>
    </row>
    <row r="13" spans="2:11">
      <c r="B13" s="92" t="s">
        <v>195</v>
      </c>
      <c r="C13" s="71"/>
      <c r="D13" s="71"/>
      <c r="E13" s="71"/>
      <c r="F13" s="80"/>
      <c r="G13" s="82"/>
      <c r="H13" s="80">
        <f>SUM(H14:H20)</f>
        <v>1242.4449562890002</v>
      </c>
      <c r="I13" s="71"/>
      <c r="J13" s="81">
        <f t="shared" si="0"/>
        <v>5.7109871637841024E-3</v>
      </c>
      <c r="K13" s="81">
        <f>H13/'סכום נכסי הקרן'!$C$42</f>
        <v>4.2995401986856932E-4</v>
      </c>
    </row>
    <row r="14" spans="2:11">
      <c r="B14" s="76" t="s">
        <v>2142</v>
      </c>
      <c r="C14" s="73">
        <v>7034</v>
      </c>
      <c r="D14" s="86" t="s">
        <v>133</v>
      </c>
      <c r="E14" s="95">
        <v>43850</v>
      </c>
      <c r="F14" s="83">
        <v>97877.119999999995</v>
      </c>
      <c r="G14" s="85">
        <v>69.561099999999996</v>
      </c>
      <c r="H14" s="83">
        <v>260.35475000000002</v>
      </c>
      <c r="I14" s="84">
        <v>1.328329357142857E-3</v>
      </c>
      <c r="J14" s="84">
        <f t="shared" si="0"/>
        <v>1.1967392420516706E-3</v>
      </c>
      <c r="K14" s="84">
        <f>H14/'סכום נכסי הקרן'!$C$42</f>
        <v>9.009700654162289E-5</v>
      </c>
    </row>
    <row r="15" spans="2:11" ht="18" customHeight="1">
      <c r="B15" s="76" t="s">
        <v>2143</v>
      </c>
      <c r="C15" s="73">
        <v>83021</v>
      </c>
      <c r="D15" s="86" t="s">
        <v>133</v>
      </c>
      <c r="E15" s="95">
        <v>44255</v>
      </c>
      <c r="F15" s="83">
        <v>31791.270929999999</v>
      </c>
      <c r="G15" s="85">
        <v>100</v>
      </c>
      <c r="H15" s="83">
        <v>121.56982000000001</v>
      </c>
      <c r="I15" s="84">
        <v>7.3189999999999996E-5</v>
      </c>
      <c r="J15" s="84">
        <f t="shared" si="0"/>
        <v>5.5880437842274061E-4</v>
      </c>
      <c r="K15" s="84">
        <f>H15/'סכום נכסי הקרן'!$C$42</f>
        <v>4.2069817692221543E-5</v>
      </c>
    </row>
    <row r="16" spans="2:11">
      <c r="B16" s="76" t="s">
        <v>2144</v>
      </c>
      <c r="C16" s="73">
        <v>8401</v>
      </c>
      <c r="D16" s="86" t="s">
        <v>133</v>
      </c>
      <c r="E16" s="95">
        <v>44621</v>
      </c>
      <c r="F16" s="83">
        <v>38337.571060000009</v>
      </c>
      <c r="G16" s="85">
        <v>80.816400000000002</v>
      </c>
      <c r="H16" s="83">
        <v>118.47916302500002</v>
      </c>
      <c r="I16" s="84">
        <v>1.1359280814251067E-3</v>
      </c>
      <c r="J16" s="84">
        <f t="shared" si="0"/>
        <v>5.4459795243779819E-4</v>
      </c>
      <c r="K16" s="84">
        <f>H16/'סכום נכסי הקרן'!$C$42</f>
        <v>4.100028106308577E-5</v>
      </c>
    </row>
    <row r="17" spans="2:11">
      <c r="B17" s="76" t="s">
        <v>2145</v>
      </c>
      <c r="C17" s="73">
        <v>8507</v>
      </c>
      <c r="D17" s="86" t="s">
        <v>133</v>
      </c>
      <c r="E17" s="95">
        <v>44621</v>
      </c>
      <c r="F17" s="83">
        <v>32714.725503000009</v>
      </c>
      <c r="G17" s="85">
        <v>89.819299999999998</v>
      </c>
      <c r="H17" s="83">
        <v>112.36494119700002</v>
      </c>
      <c r="I17" s="84">
        <v>6.8155681884021335E-4</v>
      </c>
      <c r="J17" s="84">
        <f t="shared" si="0"/>
        <v>5.1649349420849187E-4</v>
      </c>
      <c r="K17" s="84">
        <f>H17/'סכום נכסי הקרן'!$C$42</f>
        <v>3.8884425354540987E-5</v>
      </c>
    </row>
    <row r="18" spans="2:11">
      <c r="B18" s="76" t="s">
        <v>2146</v>
      </c>
      <c r="C18" s="73">
        <v>7992</v>
      </c>
      <c r="D18" s="86" t="s">
        <v>133</v>
      </c>
      <c r="E18" s="95">
        <v>44196</v>
      </c>
      <c r="F18" s="83">
        <v>108916.63000000002</v>
      </c>
      <c r="G18" s="85">
        <v>109.684</v>
      </c>
      <c r="H18" s="83">
        <v>456.83076000000005</v>
      </c>
      <c r="I18" s="84">
        <v>1.548988888888889E-3</v>
      </c>
      <c r="J18" s="84">
        <f t="shared" si="0"/>
        <v>2.0998552838705216E-3</v>
      </c>
      <c r="K18" s="84">
        <f>H18/'סכום נכסי הקרן'!$C$42</f>
        <v>1.5808846956752106E-4</v>
      </c>
    </row>
    <row r="19" spans="2:11">
      <c r="B19" s="76" t="s">
        <v>2147</v>
      </c>
      <c r="C19" s="73">
        <v>8402</v>
      </c>
      <c r="D19" s="86" t="s">
        <v>133</v>
      </c>
      <c r="E19" s="95">
        <v>44560</v>
      </c>
      <c r="F19" s="83">
        <v>20945.353285000005</v>
      </c>
      <c r="G19" s="85">
        <v>102.7159</v>
      </c>
      <c r="H19" s="83">
        <v>82.270332067000012</v>
      </c>
      <c r="I19" s="84">
        <v>6.7348492505042669E-4</v>
      </c>
      <c r="J19" s="84">
        <f t="shared" si="0"/>
        <v>3.7816146946119031E-4</v>
      </c>
      <c r="K19" s="84">
        <f>H19/'סכום נכסי הקרן'!$C$42</f>
        <v>2.8470041919427192E-5</v>
      </c>
    </row>
    <row r="20" spans="2:11">
      <c r="B20" s="76" t="s">
        <v>2148</v>
      </c>
      <c r="C20" s="73">
        <v>8291</v>
      </c>
      <c r="D20" s="86" t="s">
        <v>133</v>
      </c>
      <c r="E20" s="95">
        <v>44279</v>
      </c>
      <c r="F20" s="83">
        <v>23424.35</v>
      </c>
      <c r="G20" s="85">
        <v>101.1169</v>
      </c>
      <c r="H20" s="83">
        <v>90.575190000000021</v>
      </c>
      <c r="I20" s="84">
        <v>2.9651073197578424E-3</v>
      </c>
      <c r="J20" s="84">
        <f t="shared" si="0"/>
        <v>4.1633534333168908E-4</v>
      </c>
      <c r="K20" s="84">
        <f>H20/'סכום נכסי הקרן'!$C$42</f>
        <v>3.1343977730149868E-5</v>
      </c>
    </row>
    <row r="21" spans="2:11">
      <c r="B21" s="72"/>
      <c r="C21" s="73"/>
      <c r="D21" s="73"/>
      <c r="E21" s="73"/>
      <c r="F21" s="83"/>
      <c r="G21" s="85"/>
      <c r="H21" s="73"/>
      <c r="I21" s="73"/>
      <c r="J21" s="84"/>
      <c r="K21" s="73"/>
    </row>
    <row r="22" spans="2:11" ht="16.5" customHeight="1">
      <c r="B22" s="72" t="s">
        <v>197</v>
      </c>
      <c r="C22" s="73"/>
      <c r="D22" s="73"/>
      <c r="E22" s="73"/>
      <c r="F22" s="83"/>
      <c r="G22" s="85"/>
      <c r="H22" s="83">
        <v>267.21303441700002</v>
      </c>
      <c r="I22" s="73"/>
      <c r="J22" s="84">
        <f t="shared" si="0"/>
        <v>1.2282638372241243E-3</v>
      </c>
      <c r="K22" s="84">
        <f>H22/'סכום נכסי הקרן'!$C$42</f>
        <v>9.2470348668020644E-5</v>
      </c>
    </row>
    <row r="23" spans="2:11" ht="16.5" customHeight="1">
      <c r="B23" s="76" t="s">
        <v>2149</v>
      </c>
      <c r="C23" s="73">
        <v>992880</v>
      </c>
      <c r="D23" s="86" t="s">
        <v>134</v>
      </c>
      <c r="E23" s="129">
        <v>45158</v>
      </c>
      <c r="F23" s="83">
        <v>149.20805200000004</v>
      </c>
      <c r="G23" s="116">
        <v>179087.5435</v>
      </c>
      <c r="H23" s="83">
        <v>267.21303441700002</v>
      </c>
      <c r="I23" s="84">
        <v>1.0742979743140564E-7</v>
      </c>
      <c r="J23" s="84">
        <f t="shared" si="0"/>
        <v>1.2282638372241243E-3</v>
      </c>
      <c r="K23" s="84">
        <f>H23/'סכום נכסי הקרן'!$C$42</f>
        <v>9.2470348668020644E-5</v>
      </c>
    </row>
    <row r="24" spans="2:11" ht="16.5" customHeight="1">
      <c r="B24" s="72"/>
      <c r="C24" s="73"/>
      <c r="D24" s="73"/>
      <c r="E24" s="73"/>
      <c r="F24" s="83"/>
      <c r="G24" s="85"/>
      <c r="H24" s="73"/>
      <c r="I24" s="73"/>
      <c r="J24" s="84"/>
      <c r="K24" s="73"/>
    </row>
    <row r="25" spans="2:11">
      <c r="B25" s="92" t="s">
        <v>198</v>
      </c>
      <c r="C25" s="73"/>
      <c r="D25" s="73"/>
      <c r="E25" s="73"/>
      <c r="F25" s="83"/>
      <c r="G25" s="85"/>
      <c r="H25" s="83">
        <v>2940.822630000001</v>
      </c>
      <c r="I25" s="73"/>
      <c r="J25" s="84">
        <f t="shared" si="0"/>
        <v>1.3517701694455743E-2</v>
      </c>
      <c r="K25" s="84">
        <f>H25/'סכום נכסי הקרן'!$C$42</f>
        <v>1.017685737375111E-3</v>
      </c>
    </row>
    <row r="26" spans="2:11">
      <c r="B26" s="76" t="s">
        <v>2150</v>
      </c>
      <c r="C26" s="73">
        <v>8510</v>
      </c>
      <c r="D26" s="86" t="s">
        <v>134</v>
      </c>
      <c r="E26" s="95">
        <v>44655</v>
      </c>
      <c r="F26" s="83">
        <v>1299101.4000000001</v>
      </c>
      <c r="G26" s="85">
        <v>96.624375999999998</v>
      </c>
      <c r="H26" s="83">
        <v>1255.2489400000002</v>
      </c>
      <c r="I26" s="84">
        <v>1.3300741761904762E-3</v>
      </c>
      <c r="J26" s="84">
        <f t="shared" si="0"/>
        <v>5.7698415912971167E-3</v>
      </c>
      <c r="K26" s="84">
        <f>H26/'סכום נכסי הקרן'!$C$42</f>
        <v>4.3438489967456017E-4</v>
      </c>
    </row>
    <row r="27" spans="2:11">
      <c r="B27" s="76" t="s">
        <v>2151</v>
      </c>
      <c r="C27" s="73">
        <v>7004</v>
      </c>
      <c r="D27" s="86" t="s">
        <v>134</v>
      </c>
      <c r="E27" s="95">
        <v>43614</v>
      </c>
      <c r="F27" s="83">
        <v>1766859.8400000003</v>
      </c>
      <c r="G27" s="85">
        <v>95.399420000000006</v>
      </c>
      <c r="H27" s="83">
        <v>1685.5736900000004</v>
      </c>
      <c r="I27" s="84">
        <v>1.5232184400000002E-3</v>
      </c>
      <c r="J27" s="84">
        <f t="shared" si="0"/>
        <v>7.7478601031586245E-3</v>
      </c>
      <c r="K27" s="84">
        <f>H27/'סכום נכסי הקרן'!$C$42</f>
        <v>5.8330083770055067E-4</v>
      </c>
    </row>
    <row r="28" spans="2:11">
      <c r="B28" s="72"/>
      <c r="C28" s="73"/>
      <c r="D28" s="73"/>
      <c r="E28" s="73"/>
      <c r="F28" s="83"/>
      <c r="G28" s="85"/>
      <c r="H28" s="73"/>
      <c r="I28" s="73"/>
      <c r="J28" s="84"/>
      <c r="K28" s="73"/>
    </row>
    <row r="29" spans="2:11">
      <c r="B29" s="92" t="s">
        <v>199</v>
      </c>
      <c r="C29" s="71"/>
      <c r="D29" s="71"/>
      <c r="E29" s="71"/>
      <c r="F29" s="80"/>
      <c r="G29" s="82"/>
      <c r="H29" s="80">
        <f>SUM(H30:H49)</f>
        <v>9739.6470972010011</v>
      </c>
      <c r="I29" s="71"/>
      <c r="J29" s="81">
        <f t="shared" si="0"/>
        <v>4.476898495208971E-2</v>
      </c>
      <c r="K29" s="81">
        <f>H29/'סכום נכסי הקרן'!$C$42</f>
        <v>3.3704514637417481E-3</v>
      </c>
    </row>
    <row r="30" spans="2:11" ht="18" customHeight="1">
      <c r="B30" s="76" t="s">
        <v>2152</v>
      </c>
      <c r="C30" s="73">
        <v>91381</v>
      </c>
      <c r="D30" s="86" t="s">
        <v>133</v>
      </c>
      <c r="E30" s="95">
        <v>44742</v>
      </c>
      <c r="F30" s="83">
        <v>56712.821980000001</v>
      </c>
      <c r="G30" s="85">
        <v>100</v>
      </c>
      <c r="H30" s="83">
        <v>216.86983129999999</v>
      </c>
      <c r="I30" s="84">
        <v>4.4475515000000002E-4</v>
      </c>
      <c r="J30" s="84">
        <f t="shared" si="0"/>
        <v>9.9685770101692254E-4</v>
      </c>
      <c r="K30" s="84">
        <f>H30/'סכום נכסי הקרן'!$C$42</f>
        <v>7.5048842432553082E-5</v>
      </c>
    </row>
    <row r="31" spans="2:11" ht="18" customHeight="1">
      <c r="B31" s="76" t="s">
        <v>2153</v>
      </c>
      <c r="C31" s="73">
        <v>72111</v>
      </c>
      <c r="D31" s="86" t="s">
        <v>133</v>
      </c>
      <c r="E31" s="95">
        <v>43466</v>
      </c>
      <c r="F31" s="83">
        <v>33726.324760000003</v>
      </c>
      <c r="G31" s="85">
        <v>100</v>
      </c>
      <c r="H31" s="83">
        <v>128.96946589999999</v>
      </c>
      <c r="I31" s="84">
        <v>2.8712968E-4</v>
      </c>
      <c r="J31" s="84">
        <f t="shared" si="0"/>
        <v>5.9281738039722635E-4</v>
      </c>
      <c r="K31" s="84">
        <f>H31/'סכום נכסי הקרן'!$C$42</f>
        <v>4.4630500549200299E-5</v>
      </c>
    </row>
    <row r="32" spans="2:11">
      <c r="B32" s="76" t="s">
        <v>2154</v>
      </c>
      <c r="C32" s="73">
        <v>5272</v>
      </c>
      <c r="D32" s="86" t="s">
        <v>133</v>
      </c>
      <c r="E32" s="95">
        <v>42403</v>
      </c>
      <c r="F32" s="83">
        <v>258237.56205800004</v>
      </c>
      <c r="G32" s="85">
        <v>121.0806</v>
      </c>
      <c r="H32" s="83">
        <v>1195.671454365</v>
      </c>
      <c r="I32" s="84">
        <v>2.6297102118181821E-4</v>
      </c>
      <c r="J32" s="84">
        <f t="shared" si="0"/>
        <v>5.4959894145952346E-3</v>
      </c>
      <c r="K32" s="84">
        <f>H32/'סכום נכסי הקרן'!$C$42</f>
        <v>4.1376782580519522E-4</v>
      </c>
    </row>
    <row r="33" spans="2:11">
      <c r="B33" s="76" t="s">
        <v>2155</v>
      </c>
      <c r="C33" s="73">
        <v>8292</v>
      </c>
      <c r="D33" s="86" t="s">
        <v>133</v>
      </c>
      <c r="E33" s="95">
        <v>44317</v>
      </c>
      <c r="F33" s="83">
        <v>60330.69000000001</v>
      </c>
      <c r="G33" s="85">
        <v>124.2444</v>
      </c>
      <c r="H33" s="83">
        <v>286.63748000000004</v>
      </c>
      <c r="I33" s="84">
        <v>1.6088182399999999E-4</v>
      </c>
      <c r="J33" s="84">
        <f t="shared" si="0"/>
        <v>1.3175496915604609E-3</v>
      </c>
      <c r="K33" s="84">
        <f>H33/'סכום נכסי הקרן'!$C$42</f>
        <v>9.9192270971181821E-5</v>
      </c>
    </row>
    <row r="34" spans="2:11">
      <c r="B34" s="76" t="s">
        <v>2156</v>
      </c>
      <c r="C34" s="73">
        <v>7038</v>
      </c>
      <c r="D34" s="86" t="s">
        <v>133</v>
      </c>
      <c r="E34" s="95">
        <v>43556</v>
      </c>
      <c r="F34" s="83">
        <v>166967.26000000004</v>
      </c>
      <c r="G34" s="85">
        <v>118.49630000000001</v>
      </c>
      <c r="H34" s="83">
        <v>756.57848000000013</v>
      </c>
      <c r="I34" s="84">
        <v>2.8946666153846154E-4</v>
      </c>
      <c r="J34" s="84">
        <f t="shared" si="0"/>
        <v>3.4776671318952511E-3</v>
      </c>
      <c r="K34" s="84">
        <f>H34/'סכום נכסי הקרן'!$C$42</f>
        <v>2.6181760179835823E-4</v>
      </c>
    </row>
    <row r="35" spans="2:11" ht="18" customHeight="1">
      <c r="B35" s="76" t="s">
        <v>2157</v>
      </c>
      <c r="C35" s="73">
        <v>83791</v>
      </c>
      <c r="D35" s="86" t="s">
        <v>134</v>
      </c>
      <c r="E35" s="95">
        <v>44308</v>
      </c>
      <c r="F35" s="83">
        <v>341565.90889999998</v>
      </c>
      <c r="G35" s="85">
        <v>100</v>
      </c>
      <c r="H35" s="83">
        <v>341.56590889999995</v>
      </c>
      <c r="I35" s="84">
        <v>1.462034E-4</v>
      </c>
      <c r="J35" s="84">
        <f t="shared" si="0"/>
        <v>1.5700321462453668E-3</v>
      </c>
      <c r="K35" s="84">
        <f>H35/'סכום נכסי הקרן'!$C$42</f>
        <v>1.1820051652047316E-4</v>
      </c>
    </row>
    <row r="36" spans="2:11">
      <c r="B36" s="76" t="s">
        <v>2158</v>
      </c>
      <c r="C36" s="73">
        <v>7079</v>
      </c>
      <c r="D36" s="86" t="s">
        <v>134</v>
      </c>
      <c r="E36" s="95">
        <v>44166</v>
      </c>
      <c r="F36" s="83">
        <v>760611.24000000011</v>
      </c>
      <c r="G36" s="85">
        <v>50.583084999999997</v>
      </c>
      <c r="H36" s="83">
        <v>384.74075000000005</v>
      </c>
      <c r="I36" s="84">
        <v>1.9837635953177256E-3</v>
      </c>
      <c r="J36" s="84">
        <f t="shared" si="0"/>
        <v>1.7684883933993573E-3</v>
      </c>
      <c r="K36" s="84">
        <f>H36/'סכום נכסי הקרן'!$C$42</f>
        <v>1.3314137679292925E-4</v>
      </c>
    </row>
    <row r="37" spans="2:11">
      <c r="B37" s="76" t="s">
        <v>2159</v>
      </c>
      <c r="C37" s="73">
        <v>8279</v>
      </c>
      <c r="D37" s="86" t="s">
        <v>134</v>
      </c>
      <c r="E37" s="95">
        <v>44308</v>
      </c>
      <c r="F37" s="83">
        <v>76071.460000000021</v>
      </c>
      <c r="G37" s="85">
        <v>100.90159300000001</v>
      </c>
      <c r="H37" s="83">
        <v>76.757320000000021</v>
      </c>
      <c r="I37" s="84">
        <v>1.1886165625000001E-3</v>
      </c>
      <c r="J37" s="84">
        <f t="shared" si="0"/>
        <v>3.5282051492710448E-4</v>
      </c>
      <c r="K37" s="84">
        <f>H37/'סכום נכסי הקרן'!$C$42</f>
        <v>2.6562237724325912E-5</v>
      </c>
    </row>
    <row r="38" spans="2:11">
      <c r="B38" s="76" t="s">
        <v>2160</v>
      </c>
      <c r="C38" s="73">
        <v>6662</v>
      </c>
      <c r="D38" s="86" t="s">
        <v>133</v>
      </c>
      <c r="E38" s="95">
        <v>43556</v>
      </c>
      <c r="F38" s="83">
        <v>139570.82</v>
      </c>
      <c r="G38" s="85">
        <v>139.68279999999999</v>
      </c>
      <c r="H38" s="83">
        <v>745.51342000000011</v>
      </c>
      <c r="I38" s="84">
        <v>9.9340333043478253E-4</v>
      </c>
      <c r="J38" s="84">
        <f t="shared" si="0"/>
        <v>3.4268057916752004E-3</v>
      </c>
      <c r="K38" s="84">
        <f>H38/'סכום נכסי הקרן'!$C$42</f>
        <v>2.5798848486001369E-4</v>
      </c>
    </row>
    <row r="39" spans="2:11">
      <c r="B39" s="76" t="s">
        <v>2161</v>
      </c>
      <c r="C39" s="73">
        <v>8283</v>
      </c>
      <c r="D39" s="86" t="s">
        <v>134</v>
      </c>
      <c r="E39" s="95">
        <v>44317</v>
      </c>
      <c r="F39" s="83">
        <v>922777.05000000016</v>
      </c>
      <c r="G39" s="85">
        <v>105.353357</v>
      </c>
      <c r="H39" s="83">
        <v>972.17700000000013</v>
      </c>
      <c r="I39" s="84">
        <v>8.107765045454546E-4</v>
      </c>
      <c r="J39" s="84">
        <f t="shared" si="0"/>
        <v>4.4686811595335482E-3</v>
      </c>
      <c r="K39" s="84">
        <f>H39/'סכום נכסי הקרן'!$C$42</f>
        <v>3.3642650087473076E-4</v>
      </c>
    </row>
    <row r="40" spans="2:11" ht="18" customHeight="1">
      <c r="B40" s="76" t="s">
        <v>2162</v>
      </c>
      <c r="C40" s="73">
        <v>85741</v>
      </c>
      <c r="D40" s="86" t="s">
        <v>133</v>
      </c>
      <c r="E40" s="95">
        <v>44404</v>
      </c>
      <c r="F40" s="83">
        <v>31274.811689999999</v>
      </c>
      <c r="G40" s="85">
        <v>100</v>
      </c>
      <c r="H40" s="83">
        <v>119.5948799</v>
      </c>
      <c r="I40" s="84">
        <v>1.8114971999999999E-4</v>
      </c>
      <c r="J40" s="84">
        <f t="shared" si="0"/>
        <v>5.4972642490596605E-4</v>
      </c>
      <c r="K40" s="84">
        <f>H40/'סכום נכסי הקרן'!$C$42</f>
        <v>4.1386380224270546E-5</v>
      </c>
    </row>
    <row r="41" spans="2:11" ht="18" customHeight="1">
      <c r="B41" s="76" t="s">
        <v>2163</v>
      </c>
      <c r="C41" s="73">
        <v>72112</v>
      </c>
      <c r="D41" s="86" t="s">
        <v>133</v>
      </c>
      <c r="E41" s="95">
        <v>43466</v>
      </c>
      <c r="F41" s="83">
        <v>13899.75353</v>
      </c>
      <c r="G41" s="85">
        <v>100</v>
      </c>
      <c r="H41" s="83">
        <v>53.152657489999996</v>
      </c>
      <c r="I41" s="84">
        <v>7.4671960000000003E-5</v>
      </c>
      <c r="J41" s="84">
        <f t="shared" si="0"/>
        <v>2.4431999430628651E-4</v>
      </c>
      <c r="K41" s="84">
        <f>H41/'סכום נכסי הקרן'!$C$42</f>
        <v>1.8393731359159647E-5</v>
      </c>
    </row>
    <row r="42" spans="2:11">
      <c r="B42" s="76" t="s">
        <v>2164</v>
      </c>
      <c r="C42" s="73">
        <v>7067</v>
      </c>
      <c r="D42" s="86" t="s">
        <v>134</v>
      </c>
      <c r="E42" s="95">
        <v>44048</v>
      </c>
      <c r="F42" s="83">
        <v>573331.87000000011</v>
      </c>
      <c r="G42" s="85">
        <v>139.687434</v>
      </c>
      <c r="H42" s="83">
        <v>800.87238000000013</v>
      </c>
      <c r="I42" s="84">
        <v>1.8809937086092716E-3</v>
      </c>
      <c r="J42" s="84">
        <f t="shared" si="0"/>
        <v>3.6812672133745114E-3</v>
      </c>
      <c r="K42" s="84">
        <f>H42/'סכום נכסי הקרן'!$C$42</f>
        <v>2.7714571775573556E-4</v>
      </c>
    </row>
    <row r="43" spans="2:11">
      <c r="B43" s="76" t="s">
        <v>2165</v>
      </c>
      <c r="C43" s="73">
        <v>5289</v>
      </c>
      <c r="D43" s="86" t="s">
        <v>133</v>
      </c>
      <c r="E43" s="95">
        <v>42736</v>
      </c>
      <c r="F43" s="83">
        <v>186402.25247800004</v>
      </c>
      <c r="G43" s="85">
        <v>115.08450000000001</v>
      </c>
      <c r="H43" s="83">
        <v>820.3248633930001</v>
      </c>
      <c r="I43" s="84">
        <v>1.100901844095238E-3</v>
      </c>
      <c r="J43" s="84">
        <f t="shared" si="0"/>
        <v>3.7706819455111886E-3</v>
      </c>
      <c r="K43" s="84">
        <f>H43/'סכום נכסי הקרן'!$C$42</f>
        <v>2.8387734267715502E-4</v>
      </c>
    </row>
    <row r="44" spans="2:11">
      <c r="B44" s="76" t="s">
        <v>2166</v>
      </c>
      <c r="C44" s="73">
        <v>8405</v>
      </c>
      <c r="D44" s="86" t="s">
        <v>133</v>
      </c>
      <c r="E44" s="95">
        <v>44581</v>
      </c>
      <c r="F44" s="83">
        <v>10576.652212000003</v>
      </c>
      <c r="G44" s="85">
        <v>111.79519999999999</v>
      </c>
      <c r="H44" s="83">
        <v>45.215700027000011</v>
      </c>
      <c r="I44" s="84">
        <v>9.6212127862225149E-4</v>
      </c>
      <c r="J44" s="84">
        <f t="shared" si="0"/>
        <v>2.0783720127690275E-4</v>
      </c>
      <c r="K44" s="84">
        <f>H44/'סכום נכסי הקרן'!$C$42</f>
        <v>1.5647109265787076E-5</v>
      </c>
    </row>
    <row r="45" spans="2:11">
      <c r="B45" s="76" t="s">
        <v>2167</v>
      </c>
      <c r="C45" s="73">
        <v>5230</v>
      </c>
      <c r="D45" s="86" t="s">
        <v>133</v>
      </c>
      <c r="E45" s="95">
        <v>40372</v>
      </c>
      <c r="F45" s="83">
        <v>100777.11072600001</v>
      </c>
      <c r="G45" s="85">
        <v>18.601400000000002</v>
      </c>
      <c r="H45" s="83">
        <v>71.68452592600002</v>
      </c>
      <c r="I45" s="84">
        <v>1.0294727743902438E-3</v>
      </c>
      <c r="J45" s="84">
        <f t="shared" si="0"/>
        <v>3.2950305390439232E-4</v>
      </c>
      <c r="K45" s="84">
        <f>H45/'סכום נכסי הקרן'!$C$42</f>
        <v>2.4806773071311196E-5</v>
      </c>
    </row>
    <row r="46" spans="2:11">
      <c r="B46" s="76" t="s">
        <v>2168</v>
      </c>
      <c r="C46" s="73">
        <v>5310</v>
      </c>
      <c r="D46" s="86" t="s">
        <v>133</v>
      </c>
      <c r="E46" s="95">
        <v>42979</v>
      </c>
      <c r="F46" s="83">
        <v>88463.440000000017</v>
      </c>
      <c r="G46" s="85">
        <v>120.38979999999999</v>
      </c>
      <c r="H46" s="83">
        <v>407.25967000000009</v>
      </c>
      <c r="I46" s="84">
        <v>2.3430738880918223E-4</v>
      </c>
      <c r="J46" s="84">
        <f t="shared" si="0"/>
        <v>1.8719982208660051E-3</v>
      </c>
      <c r="K46" s="84">
        <f>H46/'סכום נכסי הקרן'!$C$42</f>
        <v>1.4093415676928953E-4</v>
      </c>
    </row>
    <row r="47" spans="2:11">
      <c r="B47" s="76" t="s">
        <v>2169</v>
      </c>
      <c r="C47" s="73">
        <v>6645</v>
      </c>
      <c r="D47" s="86" t="s">
        <v>133</v>
      </c>
      <c r="E47" s="95">
        <v>43466</v>
      </c>
      <c r="F47" s="83">
        <v>111573.59000000003</v>
      </c>
      <c r="G47" s="85">
        <v>159.9</v>
      </c>
      <c r="H47" s="83">
        <v>682.22519</v>
      </c>
      <c r="I47" s="84">
        <v>1.7306692500000001E-3</v>
      </c>
      <c r="J47" s="84">
        <f t="shared" si="0"/>
        <v>3.1358969129203786E-3</v>
      </c>
      <c r="K47" s="84">
        <f>H47/'סכום נכסי הקרן'!$C$42</f>
        <v>2.3608729015426032E-4</v>
      </c>
    </row>
    <row r="48" spans="2:11">
      <c r="B48" s="76" t="s">
        <v>2170</v>
      </c>
      <c r="C48" s="73">
        <v>7029</v>
      </c>
      <c r="D48" s="86" t="s">
        <v>134</v>
      </c>
      <c r="E48" s="95">
        <v>43739</v>
      </c>
      <c r="F48" s="83">
        <v>1060787.8</v>
      </c>
      <c r="G48" s="85">
        <v>105.961427</v>
      </c>
      <c r="H48" s="83">
        <v>1124.0256000000004</v>
      </c>
      <c r="I48" s="84">
        <v>7.9458418604651162E-4</v>
      </c>
      <c r="J48" s="84">
        <f t="shared" si="0"/>
        <v>5.1666641172887174E-3</v>
      </c>
      <c r="K48" s="84">
        <f>H48/'סכום נכסי הקרן'!$C$42</f>
        <v>3.8897443521253831E-4</v>
      </c>
    </row>
    <row r="49" spans="2:11">
      <c r="B49" s="76" t="s">
        <v>2171</v>
      </c>
      <c r="C49" s="73">
        <v>7076</v>
      </c>
      <c r="D49" s="86" t="s">
        <v>134</v>
      </c>
      <c r="E49" s="95">
        <v>44104</v>
      </c>
      <c r="F49" s="83">
        <v>735639.27000000014</v>
      </c>
      <c r="G49" s="85">
        <v>69.301680000000005</v>
      </c>
      <c r="H49" s="83">
        <v>509.81052000000005</v>
      </c>
      <c r="I49" s="84">
        <v>1.4424299804113613E-3</v>
      </c>
      <c r="J49" s="84">
        <f t="shared" si="0"/>
        <v>2.343380542489692E-3</v>
      </c>
      <c r="K49" s="84">
        <f>H49/'סכום נכסי הקרן'!$C$42</f>
        <v>1.7642236892327935E-4</v>
      </c>
    </row>
    <row r="50" spans="2:11">
      <c r="B50" s="72"/>
      <c r="C50" s="73"/>
      <c r="D50" s="73"/>
      <c r="E50" s="73"/>
      <c r="F50" s="83"/>
      <c r="G50" s="85"/>
      <c r="H50" s="73"/>
      <c r="I50" s="73"/>
      <c r="J50" s="84"/>
      <c r="K50" s="73"/>
    </row>
    <row r="51" spans="2:11">
      <c r="B51" s="70" t="s">
        <v>2172</v>
      </c>
      <c r="C51" s="71"/>
      <c r="D51" s="71"/>
      <c r="E51" s="71"/>
      <c r="F51" s="80"/>
      <c r="G51" s="82"/>
      <c r="H51" s="80">
        <f>H52+H69+H74+H85</f>
        <v>203363.32156453817</v>
      </c>
      <c r="I51" s="71"/>
      <c r="J51" s="81">
        <f t="shared" si="0"/>
        <v>0.9347740623524462</v>
      </c>
      <c r="K51" s="81">
        <f>H51/'סכום נכסי הקרן'!$C$42</f>
        <v>7.0374850135541414E-2</v>
      </c>
    </row>
    <row r="52" spans="2:11">
      <c r="B52" s="92" t="s">
        <v>195</v>
      </c>
      <c r="C52" s="71"/>
      <c r="D52" s="71"/>
      <c r="E52" s="71"/>
      <c r="F52" s="80"/>
      <c r="G52" s="82"/>
      <c r="H52" s="80">
        <f>SUM(H53:H67)</f>
        <v>8733.659762999001</v>
      </c>
      <c r="I52" s="71"/>
      <c r="J52" s="81">
        <f t="shared" si="0"/>
        <v>4.0144892171579724E-2</v>
      </c>
      <c r="K52" s="81">
        <f>H52/'סכום נכסי הקרן'!$C$42</f>
        <v>3.0223247349980345E-3</v>
      </c>
    </row>
    <row r="53" spans="2:11" ht="18" customHeight="1">
      <c r="B53" s="76" t="s">
        <v>2173</v>
      </c>
      <c r="C53" s="73">
        <v>84032</v>
      </c>
      <c r="D53" s="86" t="s">
        <v>133</v>
      </c>
      <c r="E53" s="95">
        <v>44314</v>
      </c>
      <c r="F53" s="83">
        <v>92219.500069999995</v>
      </c>
      <c r="G53" s="85">
        <v>100</v>
      </c>
      <c r="H53" s="83">
        <v>352.64736829999998</v>
      </c>
      <c r="I53" s="84">
        <v>6.5603479999999995E-5</v>
      </c>
      <c r="J53" s="84">
        <f t="shared" si="0"/>
        <v>1.6209688674812281E-3</v>
      </c>
      <c r="K53" s="84">
        <f>H53/'סכום נכסי הקרן'!$C$42</f>
        <v>1.2203530854962772E-4</v>
      </c>
    </row>
    <row r="54" spans="2:11" ht="18" customHeight="1">
      <c r="B54" s="76" t="s">
        <v>2174</v>
      </c>
      <c r="C54" s="73">
        <v>84034</v>
      </c>
      <c r="D54" s="86" t="s">
        <v>133</v>
      </c>
      <c r="E54" s="95">
        <v>44314</v>
      </c>
      <c r="F54" s="83">
        <v>53065.804790000002</v>
      </c>
      <c r="G54" s="85">
        <v>100</v>
      </c>
      <c r="H54" s="83">
        <v>202.92363750000001</v>
      </c>
      <c r="I54" s="84">
        <v>4.7380290000000004E-5</v>
      </c>
      <c r="J54" s="84">
        <f t="shared" si="0"/>
        <v>9.3275302308146082E-4</v>
      </c>
      <c r="K54" s="84">
        <f>H54/'סכום נכסי הקרן'!$C$42</f>
        <v>7.0222695361952907E-5</v>
      </c>
    </row>
    <row r="55" spans="2:11">
      <c r="B55" s="76" t="s">
        <v>2175</v>
      </c>
      <c r="C55" s="73">
        <v>9239</v>
      </c>
      <c r="D55" s="86" t="s">
        <v>133</v>
      </c>
      <c r="E55" s="95">
        <v>44742</v>
      </c>
      <c r="F55" s="83">
        <v>48830.151600000005</v>
      </c>
      <c r="G55" s="85">
        <v>108.958</v>
      </c>
      <c r="H55" s="83">
        <v>203.45345937799999</v>
      </c>
      <c r="I55" s="84">
        <v>2.0862632934043332E-4</v>
      </c>
      <c r="J55" s="84">
        <f t="shared" si="0"/>
        <v>9.3518838726321704E-4</v>
      </c>
      <c r="K55" s="84">
        <f>H55/'סכום נכסי הקרן'!$C$42</f>
        <v>7.0406042757028512E-5</v>
      </c>
    </row>
    <row r="56" spans="2:11" ht="18" customHeight="1">
      <c r="B56" s="76" t="s">
        <v>2176</v>
      </c>
      <c r="C56" s="73">
        <v>97211</v>
      </c>
      <c r="D56" s="86" t="s">
        <v>133</v>
      </c>
      <c r="E56" s="95">
        <v>45166</v>
      </c>
      <c r="F56" s="83">
        <v>33873.532930000001</v>
      </c>
      <c r="G56" s="85">
        <v>100</v>
      </c>
      <c r="H56" s="83">
        <v>129.5323899</v>
      </c>
      <c r="I56" s="84">
        <v>3.0184336000000001E-4</v>
      </c>
      <c r="J56" s="84">
        <f t="shared" si="0"/>
        <v>5.9540490085188561E-4</v>
      </c>
      <c r="K56" s="84">
        <f>H56/'סכום נכסי הקרן'!$C$42</f>
        <v>4.4825303091924943E-5</v>
      </c>
    </row>
    <row r="57" spans="2:11">
      <c r="B57" s="76" t="s">
        <v>2177</v>
      </c>
      <c r="C57" s="73">
        <v>9616</v>
      </c>
      <c r="D57" s="86" t="s">
        <v>133</v>
      </c>
      <c r="E57" s="95">
        <v>45093</v>
      </c>
      <c r="F57" s="83">
        <v>10701.68245</v>
      </c>
      <c r="G57" s="85">
        <v>125.0609</v>
      </c>
      <c r="H57" s="83">
        <v>51.178964640000004</v>
      </c>
      <c r="I57" s="84">
        <v>2.1403345389367067E-3</v>
      </c>
      <c r="J57" s="84">
        <f t="shared" si="0"/>
        <v>2.3524777386340311E-4</v>
      </c>
      <c r="K57" s="84">
        <f>H57/'סכום נכסי הקרן'!$C$42</f>
        <v>1.7710725508036885E-5</v>
      </c>
    </row>
    <row r="58" spans="2:11">
      <c r="B58" s="76" t="s">
        <v>2178</v>
      </c>
      <c r="C58" s="73">
        <v>8287</v>
      </c>
      <c r="D58" s="86" t="s">
        <v>133</v>
      </c>
      <c r="E58" s="95">
        <v>43800</v>
      </c>
      <c r="F58" s="83">
        <v>142635.07</v>
      </c>
      <c r="G58" s="85">
        <v>210.83539999999999</v>
      </c>
      <c r="H58" s="83">
        <v>1149.9732500000002</v>
      </c>
      <c r="I58" s="84">
        <v>1.0877801515151516E-3</v>
      </c>
      <c r="J58" s="84">
        <f t="shared" si="0"/>
        <v>5.2859343475957186E-3</v>
      </c>
      <c r="K58" s="84">
        <f>H58/'סכום נכסי הקרן'!$C$42</f>
        <v>3.9795374360537437E-4</v>
      </c>
    </row>
    <row r="59" spans="2:11">
      <c r="B59" s="76" t="s">
        <v>2179</v>
      </c>
      <c r="C59" s="73">
        <v>1181106</v>
      </c>
      <c r="D59" s="86" t="s">
        <v>133</v>
      </c>
      <c r="E59" s="95">
        <v>44287</v>
      </c>
      <c r="F59" s="83">
        <v>100353.50000000001</v>
      </c>
      <c r="G59" s="85">
        <v>121.6288</v>
      </c>
      <c r="H59" s="83">
        <v>466.75270000000006</v>
      </c>
      <c r="I59" s="84">
        <v>6.9704506666666663E-4</v>
      </c>
      <c r="J59" s="84">
        <f t="shared" si="0"/>
        <v>2.145462191197091E-3</v>
      </c>
      <c r="K59" s="84">
        <f>H59/'סכום נכסי הקרן'!$C$42</f>
        <v>1.6152200436220251E-4</v>
      </c>
    </row>
    <row r="60" spans="2:11">
      <c r="B60" s="76" t="s">
        <v>2180</v>
      </c>
      <c r="C60" s="73">
        <v>7046</v>
      </c>
      <c r="D60" s="86" t="s">
        <v>133</v>
      </c>
      <c r="E60" s="95">
        <v>43795</v>
      </c>
      <c r="F60" s="83">
        <v>263797.33</v>
      </c>
      <c r="G60" s="85">
        <v>147.65119999999999</v>
      </c>
      <c r="H60" s="83">
        <v>1489.4477000000002</v>
      </c>
      <c r="I60" s="84">
        <v>3.0427777777777779E-5</v>
      </c>
      <c r="J60" s="84">
        <f t="shared" si="0"/>
        <v>6.8463529533208216E-3</v>
      </c>
      <c r="K60" s="84">
        <f>H60/'סכום נכסי הקרן'!$C$42</f>
        <v>5.1543050076983488E-4</v>
      </c>
    </row>
    <row r="61" spans="2:11">
      <c r="B61" s="76" t="s">
        <v>2181</v>
      </c>
      <c r="C61" s="73">
        <v>8315</v>
      </c>
      <c r="D61" s="86" t="s">
        <v>133</v>
      </c>
      <c r="E61" s="95">
        <v>44337</v>
      </c>
      <c r="F61" s="83">
        <v>709697.29000000015</v>
      </c>
      <c r="G61" s="85">
        <v>91.851900000000001</v>
      </c>
      <c r="H61" s="83">
        <v>2492.7526000000007</v>
      </c>
      <c r="I61" s="84">
        <v>1.3225116188157895E-4</v>
      </c>
      <c r="J61" s="84">
        <f t="shared" si="0"/>
        <v>1.1458115733038602E-2</v>
      </c>
      <c r="K61" s="84">
        <f>H61/'סכום נכסי הקרן'!$C$42</f>
        <v>8.6262896032758183E-4</v>
      </c>
    </row>
    <row r="62" spans="2:11">
      <c r="B62" s="76" t="s">
        <v>2182</v>
      </c>
      <c r="C62" s="73">
        <v>8338</v>
      </c>
      <c r="D62" s="86" t="s">
        <v>133</v>
      </c>
      <c r="E62" s="95">
        <v>44561</v>
      </c>
      <c r="F62" s="83">
        <v>33880.16313600001</v>
      </c>
      <c r="G62" s="85">
        <v>67.068899999999999</v>
      </c>
      <c r="H62" s="83">
        <v>86.892953511000016</v>
      </c>
      <c r="I62" s="84">
        <v>1.1293387366294032E-3</v>
      </c>
      <c r="J62" s="84">
        <f t="shared" si="0"/>
        <v>3.9940967977110153E-4</v>
      </c>
      <c r="K62" s="84">
        <f>H62/'סכום נכסי הקרן'!$C$42</f>
        <v>3.0069722180607426E-5</v>
      </c>
    </row>
    <row r="63" spans="2:11" ht="18" customHeight="1">
      <c r="B63" s="76" t="s">
        <v>2183</v>
      </c>
      <c r="C63" s="73">
        <v>84031</v>
      </c>
      <c r="D63" s="86" t="s">
        <v>133</v>
      </c>
      <c r="E63" s="95">
        <v>44314</v>
      </c>
      <c r="F63" s="83">
        <v>55502.251300000004</v>
      </c>
      <c r="G63" s="85">
        <v>100</v>
      </c>
      <c r="H63" s="83">
        <v>212.24060900000001</v>
      </c>
      <c r="I63" s="84">
        <v>5.466957E-5</v>
      </c>
      <c r="J63" s="84">
        <f t="shared" si="0"/>
        <v>9.7557914939998204E-4</v>
      </c>
      <c r="K63" s="84">
        <f>H63/'סכום נכסי הקרן'!$C$42</f>
        <v>7.344687791358146E-5</v>
      </c>
    </row>
    <row r="64" spans="2:11" ht="18" customHeight="1">
      <c r="B64" s="76" t="s">
        <v>2184</v>
      </c>
      <c r="C64" s="73">
        <v>84033</v>
      </c>
      <c r="D64" s="86" t="s">
        <v>133</v>
      </c>
      <c r="E64" s="95">
        <v>44314</v>
      </c>
      <c r="F64" s="83">
        <v>54375.394789999998</v>
      </c>
      <c r="G64" s="85">
        <v>100</v>
      </c>
      <c r="H64" s="83">
        <v>207.93150969999999</v>
      </c>
      <c r="I64" s="84">
        <v>2.9764539999999999E-5</v>
      </c>
      <c r="J64" s="84">
        <f t="shared" si="0"/>
        <v>9.5577206606385157E-4</v>
      </c>
      <c r="K64" s="84">
        <f>H64/'סכום נכסי הקרן'!$C$42</f>
        <v>7.195569348994178E-5</v>
      </c>
    </row>
    <row r="65" spans="2:11" ht="18" customHeight="1">
      <c r="B65" s="76" t="s">
        <v>2185</v>
      </c>
      <c r="C65" s="73">
        <v>84036</v>
      </c>
      <c r="D65" s="86" t="s">
        <v>133</v>
      </c>
      <c r="E65" s="95">
        <v>44314</v>
      </c>
      <c r="F65" s="83">
        <v>82991.45895</v>
      </c>
      <c r="G65" s="85">
        <v>100</v>
      </c>
      <c r="H65" s="83">
        <v>317.35933899999998</v>
      </c>
      <c r="I65" s="84">
        <v>7.4715069999999997E-5</v>
      </c>
      <c r="J65" s="84">
        <f t="shared" si="0"/>
        <v>1.4587649152277005E-3</v>
      </c>
      <c r="K65" s="84">
        <f>H65/'סכום נכסי הקרן'!$C$42</f>
        <v>1.0982371722401112E-4</v>
      </c>
    </row>
    <row r="66" spans="2:11" ht="18" customHeight="1">
      <c r="B66" s="76" t="s">
        <v>2186</v>
      </c>
      <c r="C66" s="73">
        <v>84035</v>
      </c>
      <c r="D66" s="86" t="s">
        <v>133</v>
      </c>
      <c r="E66" s="95">
        <v>44314</v>
      </c>
      <c r="F66" s="83">
        <v>23054.875019999999</v>
      </c>
      <c r="G66" s="85">
        <v>100</v>
      </c>
      <c r="H66" s="83">
        <v>88.161842070000006</v>
      </c>
      <c r="I66" s="84">
        <v>4.6165409999999997E-5</v>
      </c>
      <c r="J66" s="84">
        <f t="shared" si="0"/>
        <v>4.0524221684732422E-4</v>
      </c>
      <c r="K66" s="84">
        <f>H66/'סכום נכסי הקרן'!$C$42</f>
        <v>3.0508827135676662E-5</v>
      </c>
    </row>
    <row r="67" spans="2:11">
      <c r="B67" s="76" t="s">
        <v>2187</v>
      </c>
      <c r="C67" s="73">
        <v>8316</v>
      </c>
      <c r="D67" s="86" t="s">
        <v>133</v>
      </c>
      <c r="E67" s="95">
        <v>44378</v>
      </c>
      <c r="F67" s="83">
        <v>357172.6</v>
      </c>
      <c r="G67" s="85">
        <v>93.892600000000002</v>
      </c>
      <c r="H67" s="83">
        <v>1282.4114400000001</v>
      </c>
      <c r="I67" s="84">
        <v>2.3159189638709676E-3</v>
      </c>
      <c r="J67" s="84">
        <f t="shared" si="0"/>
        <v>5.8946959665763408E-3</v>
      </c>
      <c r="K67" s="84">
        <f>H67/'סכום נכסי הקרן'!$C$42</f>
        <v>4.4378461272065142E-4</v>
      </c>
    </row>
    <row r="68" spans="2:11">
      <c r="B68" s="72"/>
      <c r="C68" s="73"/>
      <c r="D68" s="73"/>
      <c r="E68" s="73"/>
      <c r="F68" s="83"/>
      <c r="G68" s="85"/>
      <c r="H68" s="73"/>
      <c r="I68" s="73"/>
      <c r="J68" s="84"/>
      <c r="K68" s="73"/>
    </row>
    <row r="69" spans="2:11">
      <c r="B69" s="92" t="s">
        <v>2188</v>
      </c>
      <c r="C69" s="73"/>
      <c r="D69" s="73"/>
      <c r="E69" s="73"/>
      <c r="F69" s="83"/>
      <c r="G69" s="85"/>
      <c r="H69" s="83">
        <v>431.81779300100004</v>
      </c>
      <c r="I69" s="73"/>
      <c r="J69" s="84">
        <f t="shared" si="0"/>
        <v>1.984881390873191E-3</v>
      </c>
      <c r="K69" s="84">
        <f>H69/'סכום נכסי הקרן'!$C$42</f>
        <v>1.4943261269786802E-4</v>
      </c>
    </row>
    <row r="70" spans="2:11">
      <c r="B70" s="76" t="s">
        <v>2189</v>
      </c>
      <c r="C70" s="73" t="s">
        <v>2190</v>
      </c>
      <c r="D70" s="86" t="s">
        <v>133</v>
      </c>
      <c r="E70" s="95">
        <v>44616</v>
      </c>
      <c r="F70" s="83">
        <v>64.131119999999996</v>
      </c>
      <c r="G70" s="85">
        <v>98026.36</v>
      </c>
      <c r="H70" s="83">
        <v>240.39729941900003</v>
      </c>
      <c r="I70" s="84">
        <v>8.5247269297517749E-5</v>
      </c>
      <c r="J70" s="84">
        <f t="shared" si="0"/>
        <v>1.1050033920946807E-3</v>
      </c>
      <c r="K70" s="84">
        <f>H70/'סכום נכסי הקרן'!$C$42</f>
        <v>8.3190635309484919E-5</v>
      </c>
    </row>
    <row r="71" spans="2:11">
      <c r="B71" s="76" t="s">
        <v>2191</v>
      </c>
      <c r="C71" s="73">
        <v>9628</v>
      </c>
      <c r="D71" s="86" t="s">
        <v>133</v>
      </c>
      <c r="E71" s="95">
        <v>45103</v>
      </c>
      <c r="F71" s="83">
        <v>21.648956000000002</v>
      </c>
      <c r="G71" s="85">
        <v>126473.8</v>
      </c>
      <c r="H71" s="83">
        <v>104.70204691700003</v>
      </c>
      <c r="I71" s="84">
        <v>7.1117101634560339E-4</v>
      </c>
      <c r="J71" s="84">
        <f t="shared" ref="J71:J134" si="1">IFERROR(H71/$H$11,0)</f>
        <v>4.8127045221456132E-4</v>
      </c>
      <c r="K71" s="84">
        <f>H71/'סכום נכסי הקרן'!$C$42</f>
        <v>3.6232644136518566E-5</v>
      </c>
    </row>
    <row r="72" spans="2:11">
      <c r="B72" s="76" t="s">
        <v>2192</v>
      </c>
      <c r="C72" s="73">
        <v>9768</v>
      </c>
      <c r="D72" s="86" t="s">
        <v>133</v>
      </c>
      <c r="E72" s="95">
        <v>45103</v>
      </c>
      <c r="F72" s="83">
        <v>17.947094000000003</v>
      </c>
      <c r="G72" s="85">
        <v>126356.95</v>
      </c>
      <c r="H72" s="83">
        <v>86.718446665000002</v>
      </c>
      <c r="I72" s="84">
        <v>5.8902044101915912E-4</v>
      </c>
      <c r="J72" s="84">
        <f t="shared" si="1"/>
        <v>3.9860754656394909E-4</v>
      </c>
      <c r="K72" s="84">
        <f>H72/'סכום נכסי הקרן'!$C$42</f>
        <v>3.000933325186454E-5</v>
      </c>
    </row>
    <row r="73" spans="2:11">
      <c r="B73" s="72"/>
      <c r="C73" s="73"/>
      <c r="D73" s="73"/>
      <c r="E73" s="73"/>
      <c r="F73" s="83"/>
      <c r="G73" s="85"/>
      <c r="H73" s="73"/>
      <c r="I73" s="73"/>
      <c r="J73" s="84"/>
      <c r="K73" s="73"/>
    </row>
    <row r="74" spans="2:11">
      <c r="B74" s="92" t="s">
        <v>198</v>
      </c>
      <c r="C74" s="71"/>
      <c r="D74" s="71"/>
      <c r="E74" s="71"/>
      <c r="F74" s="80"/>
      <c r="G74" s="82"/>
      <c r="H74" s="80">
        <v>10031.767760000004</v>
      </c>
      <c r="I74" s="71"/>
      <c r="J74" s="81">
        <f t="shared" si="1"/>
        <v>4.6111738485819023E-2</v>
      </c>
      <c r="K74" s="81">
        <f>H74/'סכום נכסי הקרן'!$C$42</f>
        <v>3.471541216347164E-3</v>
      </c>
    </row>
    <row r="75" spans="2:11">
      <c r="B75" s="76" t="s">
        <v>2193</v>
      </c>
      <c r="C75" s="73">
        <v>7064</v>
      </c>
      <c r="D75" s="86" t="s">
        <v>133</v>
      </c>
      <c r="E75" s="95">
        <v>43466</v>
      </c>
      <c r="F75" s="83">
        <v>362606.07000000007</v>
      </c>
      <c r="G75" s="85">
        <v>116.00320000000001</v>
      </c>
      <c r="H75" s="83">
        <v>1608.5068700000004</v>
      </c>
      <c r="I75" s="84">
        <v>1.9636378333333334E-5</v>
      </c>
      <c r="J75" s="84">
        <f t="shared" si="1"/>
        <v>7.3936169493305018E-3</v>
      </c>
      <c r="K75" s="84">
        <f>H75/'סכום נכסי הקרן'!$C$42</f>
        <v>5.5663149602085376E-4</v>
      </c>
    </row>
    <row r="76" spans="2:11">
      <c r="B76" s="76" t="s">
        <v>2194</v>
      </c>
      <c r="C76" s="73">
        <v>7031</v>
      </c>
      <c r="D76" s="86" t="s">
        <v>133</v>
      </c>
      <c r="E76" s="95">
        <v>43090</v>
      </c>
      <c r="F76" s="83">
        <v>343765.57000000007</v>
      </c>
      <c r="G76" s="85">
        <v>114.60169999999999</v>
      </c>
      <c r="H76" s="83">
        <v>1506.5075900000004</v>
      </c>
      <c r="I76" s="84">
        <v>2.4382178666666668E-5</v>
      </c>
      <c r="J76" s="84">
        <f t="shared" si="1"/>
        <v>6.9247699586878642E-3</v>
      </c>
      <c r="K76" s="84">
        <f>H76/'סכום נכסי הקרן'!$C$42</f>
        <v>5.2133415730358111E-4</v>
      </c>
    </row>
    <row r="77" spans="2:11">
      <c r="B77" s="76" t="s">
        <v>2195</v>
      </c>
      <c r="C77" s="73">
        <v>5344</v>
      </c>
      <c r="D77" s="86" t="s">
        <v>133</v>
      </c>
      <c r="E77" s="95">
        <v>43431</v>
      </c>
      <c r="F77" s="83">
        <v>276168.42000000004</v>
      </c>
      <c r="G77" s="85">
        <v>84.913899999999998</v>
      </c>
      <c r="H77" s="83">
        <v>896.74854000000016</v>
      </c>
      <c r="I77" s="84">
        <v>5.2499824017065533E-5</v>
      </c>
      <c r="J77" s="84">
        <f t="shared" si="1"/>
        <v>4.1219688447033994E-3</v>
      </c>
      <c r="K77" s="84">
        <f>H77/'סכום נכסי הקרן'!$C$42</f>
        <v>3.103241215094819E-4</v>
      </c>
    </row>
    <row r="78" spans="2:11">
      <c r="B78" s="76" t="s">
        <v>2196</v>
      </c>
      <c r="C78" s="73">
        <v>7989</v>
      </c>
      <c r="D78" s="86" t="s">
        <v>133</v>
      </c>
      <c r="E78" s="95">
        <v>43830</v>
      </c>
      <c r="F78" s="83">
        <v>217811.09000000003</v>
      </c>
      <c r="G78" s="85">
        <v>131.00360000000001</v>
      </c>
      <c r="H78" s="83">
        <v>1091.14157</v>
      </c>
      <c r="I78" s="84">
        <v>2.7226387499999999E-4</v>
      </c>
      <c r="J78" s="84">
        <f t="shared" si="1"/>
        <v>5.0155103198726726E-3</v>
      </c>
      <c r="K78" s="84">
        <f>H78/'סכום נכסי הקרן'!$C$42</f>
        <v>3.7759475934326782E-4</v>
      </c>
    </row>
    <row r="79" spans="2:11">
      <c r="B79" s="76" t="s">
        <v>2197</v>
      </c>
      <c r="C79" s="73">
        <v>8404</v>
      </c>
      <c r="D79" s="86" t="s">
        <v>133</v>
      </c>
      <c r="E79" s="95">
        <v>44469</v>
      </c>
      <c r="F79" s="83">
        <v>555942.09000000008</v>
      </c>
      <c r="G79" s="85">
        <v>107.7688</v>
      </c>
      <c r="H79" s="83">
        <v>2291.0812300000002</v>
      </c>
      <c r="I79" s="84">
        <v>1.6519907201428571E-3</v>
      </c>
      <c r="J79" s="84">
        <f t="shared" si="1"/>
        <v>1.0531118847146094E-2</v>
      </c>
      <c r="K79" s="84">
        <f>H79/'סכום נכסי הקרן'!$C$42</f>
        <v>7.9283961812373085E-4</v>
      </c>
    </row>
    <row r="80" spans="2:11">
      <c r="B80" s="76" t="s">
        <v>2198</v>
      </c>
      <c r="C80" s="73">
        <v>9489</v>
      </c>
      <c r="D80" s="86" t="s">
        <v>133</v>
      </c>
      <c r="E80" s="95">
        <v>44665</v>
      </c>
      <c r="F80" s="83">
        <v>441650.77000000008</v>
      </c>
      <c r="G80" s="85">
        <v>102.0502</v>
      </c>
      <c r="H80" s="83">
        <v>1723.4978300000002</v>
      </c>
      <c r="I80" s="84">
        <v>7.8025965495999992E-4</v>
      </c>
      <c r="J80" s="84">
        <f t="shared" si="1"/>
        <v>7.9221811269120281E-3</v>
      </c>
      <c r="K80" s="84">
        <f>H80/'סכום נכסי הקרן'!$C$42</f>
        <v>5.9642466774269666E-4</v>
      </c>
    </row>
    <row r="81" spans="2:11">
      <c r="B81" s="76" t="s">
        <v>2199</v>
      </c>
      <c r="C81" s="73">
        <v>5343</v>
      </c>
      <c r="D81" s="86" t="s">
        <v>133</v>
      </c>
      <c r="E81" s="95">
        <v>43382</v>
      </c>
      <c r="F81" s="83">
        <v>44426.460000000006</v>
      </c>
      <c r="G81" s="85">
        <v>177.60820000000001</v>
      </c>
      <c r="H81" s="83">
        <v>301.73287000000005</v>
      </c>
      <c r="I81" s="84">
        <v>3.4731770451421426E-4</v>
      </c>
      <c r="J81" s="84">
        <f t="shared" si="1"/>
        <v>1.3869367320775798E-3</v>
      </c>
      <c r="K81" s="84">
        <f>H81/'סכום נכסי הקרן'!$C$42</f>
        <v>1.0441610288351816E-4</v>
      </c>
    </row>
    <row r="82" spans="2:11">
      <c r="B82" s="76" t="s">
        <v>2200</v>
      </c>
      <c r="C82" s="73">
        <v>5299</v>
      </c>
      <c r="D82" s="86" t="s">
        <v>133</v>
      </c>
      <c r="E82" s="95">
        <v>42831</v>
      </c>
      <c r="F82" s="83">
        <v>112126.63000000002</v>
      </c>
      <c r="G82" s="85">
        <v>142.0685</v>
      </c>
      <c r="H82" s="83">
        <v>609.15026999999998</v>
      </c>
      <c r="I82" s="84">
        <v>1.5132000000000001E-4</v>
      </c>
      <c r="J82" s="84">
        <f t="shared" si="1"/>
        <v>2.8000028131438754E-3</v>
      </c>
      <c r="K82" s="84">
        <f>H82/'סכום נכסי הקרן'!$C$42</f>
        <v>2.107993645632405E-4</v>
      </c>
    </row>
    <row r="83" spans="2:11">
      <c r="B83" s="76" t="s">
        <v>2201</v>
      </c>
      <c r="C83" s="73">
        <v>53431</v>
      </c>
      <c r="D83" s="86" t="s">
        <v>133</v>
      </c>
      <c r="E83" s="95">
        <v>43382</v>
      </c>
      <c r="F83" s="83">
        <v>338.16000000000008</v>
      </c>
      <c r="G83" s="85">
        <v>263.0086</v>
      </c>
      <c r="H83" s="83">
        <v>3.4009899999999997</v>
      </c>
      <c r="I83" s="84">
        <v>3.4731762683721634E-4</v>
      </c>
      <c r="J83" s="84">
        <f t="shared" si="1"/>
        <v>1.5632893944993556E-5</v>
      </c>
      <c r="K83" s="84">
        <f>H83/'סכום נכסי הקרן'!$C$42</f>
        <v>1.1769288567924878E-6</v>
      </c>
    </row>
    <row r="84" spans="2:11">
      <c r="B84" s="72"/>
      <c r="C84" s="73"/>
      <c r="D84" s="73"/>
      <c r="E84" s="73"/>
      <c r="F84" s="83"/>
      <c r="G84" s="85"/>
      <c r="H84" s="73"/>
      <c r="I84" s="73"/>
      <c r="J84" s="84"/>
      <c r="K84" s="73"/>
    </row>
    <row r="85" spans="2:11">
      <c r="B85" s="92" t="s">
        <v>199</v>
      </c>
      <c r="C85" s="71"/>
      <c r="D85" s="71"/>
      <c r="E85" s="71"/>
      <c r="F85" s="80"/>
      <c r="G85" s="82"/>
      <c r="H85" s="80">
        <f>SUM(H86:H265)</f>
        <v>184166.07624853816</v>
      </c>
      <c r="I85" s="71"/>
      <c r="J85" s="81">
        <f t="shared" si="1"/>
        <v>0.84653255030417429</v>
      </c>
      <c r="K85" s="81">
        <f>H85/'סכום נכסי הקרן'!$C$42</f>
        <v>6.3731551571498346E-2</v>
      </c>
    </row>
    <row r="86" spans="2:11" ht="18" customHeight="1">
      <c r="B86" s="76" t="s">
        <v>2202</v>
      </c>
      <c r="C86" s="73">
        <v>76203</v>
      </c>
      <c r="D86" s="86" t="s">
        <v>133</v>
      </c>
      <c r="E86" s="95">
        <v>43466</v>
      </c>
      <c r="F86" s="83">
        <v>33766.286890000003</v>
      </c>
      <c r="G86" s="85">
        <v>100</v>
      </c>
      <c r="H86" s="83">
        <v>129.12228109999998</v>
      </c>
      <c r="I86" s="84">
        <v>3.2013473000000003E-4</v>
      </c>
      <c r="J86" s="84">
        <f t="shared" si="1"/>
        <v>5.935198064010613E-4</v>
      </c>
      <c r="K86" s="84">
        <f>H86/'סכום נכסי הקרן'!$C$42</f>
        <v>4.4683382980091453E-5</v>
      </c>
    </row>
    <row r="87" spans="2:11">
      <c r="B87" s="76" t="s">
        <v>2203</v>
      </c>
      <c r="C87" s="73">
        <v>7055</v>
      </c>
      <c r="D87" s="86" t="s">
        <v>133</v>
      </c>
      <c r="E87" s="95">
        <v>43914</v>
      </c>
      <c r="F87" s="83">
        <v>176230.71</v>
      </c>
      <c r="G87" s="85">
        <v>108.56829999999999</v>
      </c>
      <c r="H87" s="83">
        <v>731.6485600000002</v>
      </c>
      <c r="I87" s="84">
        <v>8.6684502499999999E-4</v>
      </c>
      <c r="J87" s="84">
        <f t="shared" si="1"/>
        <v>3.363074970372526E-3</v>
      </c>
      <c r="K87" s="84">
        <f>H87/'סכום נכסי הקרן'!$C$42</f>
        <v>2.5319048373993166E-4</v>
      </c>
    </row>
    <row r="88" spans="2:11">
      <c r="B88" s="76" t="s">
        <v>2204</v>
      </c>
      <c r="C88" s="73">
        <v>5238</v>
      </c>
      <c r="D88" s="86" t="s">
        <v>135</v>
      </c>
      <c r="E88" s="95">
        <v>43221</v>
      </c>
      <c r="F88" s="83">
        <v>561666.79282300011</v>
      </c>
      <c r="G88" s="85">
        <v>92.749899999999997</v>
      </c>
      <c r="H88" s="83">
        <v>2111.4437544490006</v>
      </c>
      <c r="I88" s="84">
        <v>1.1703020224099283E-4</v>
      </c>
      <c r="J88" s="84">
        <f t="shared" si="1"/>
        <v>9.705402334061624E-3</v>
      </c>
      <c r="K88" s="84">
        <f>H88/'סכום נכסי הקרן'!$C$42</f>
        <v>7.3067521048438857E-4</v>
      </c>
    </row>
    <row r="89" spans="2:11">
      <c r="B89" s="76" t="s">
        <v>2205</v>
      </c>
      <c r="C89" s="73">
        <v>7070</v>
      </c>
      <c r="D89" s="86" t="s">
        <v>135</v>
      </c>
      <c r="E89" s="95">
        <v>44075</v>
      </c>
      <c r="F89" s="83">
        <v>1361869.0878949999</v>
      </c>
      <c r="G89" s="85">
        <v>101.9179</v>
      </c>
      <c r="H89" s="83">
        <v>5625.6556835740002</v>
      </c>
      <c r="I89" s="84">
        <v>1.8645708436550585E-4</v>
      </c>
      <c r="J89" s="84">
        <f t="shared" si="1"/>
        <v>2.5858728979609634E-2</v>
      </c>
      <c r="K89" s="84">
        <f>H89/'סכום נכסי הקרן'!$C$42</f>
        <v>1.9467850574029651E-3</v>
      </c>
    </row>
    <row r="90" spans="2:11">
      <c r="B90" s="76" t="s">
        <v>2206</v>
      </c>
      <c r="C90" s="73">
        <v>5339</v>
      </c>
      <c r="D90" s="86" t="s">
        <v>133</v>
      </c>
      <c r="E90" s="95">
        <v>42916</v>
      </c>
      <c r="F90" s="83">
        <v>802164.96315100009</v>
      </c>
      <c r="G90" s="85">
        <v>77.658199999999994</v>
      </c>
      <c r="H90" s="83">
        <v>2382.1488363120006</v>
      </c>
      <c r="I90" s="84">
        <v>5.4620527560274778E-4</v>
      </c>
      <c r="J90" s="84">
        <f t="shared" si="1"/>
        <v>1.0949717617298292E-2</v>
      </c>
      <c r="K90" s="84">
        <f>H90/'סכום נכסי הקרן'!$C$42</f>
        <v>8.2435399887392736E-4</v>
      </c>
    </row>
    <row r="91" spans="2:11">
      <c r="B91" s="76" t="s">
        <v>2207</v>
      </c>
      <c r="C91" s="73">
        <v>7006</v>
      </c>
      <c r="D91" s="86" t="s">
        <v>135</v>
      </c>
      <c r="E91" s="95">
        <v>43617</v>
      </c>
      <c r="F91" s="83">
        <v>243877.78000000003</v>
      </c>
      <c r="G91" s="85">
        <v>144.85249999999999</v>
      </c>
      <c r="H91" s="83">
        <v>1431.8105100000002</v>
      </c>
      <c r="I91" s="84">
        <v>1.5177771428571429E-5</v>
      </c>
      <c r="J91" s="84">
        <f t="shared" si="1"/>
        <v>6.5814194843728264E-3</v>
      </c>
      <c r="K91" s="84">
        <f>H91/'סכום נכסי הקרן'!$C$42</f>
        <v>4.9548487548559963E-4</v>
      </c>
    </row>
    <row r="92" spans="2:11">
      <c r="B92" s="76" t="s">
        <v>2208</v>
      </c>
      <c r="C92" s="73">
        <v>8417</v>
      </c>
      <c r="D92" s="86" t="s">
        <v>135</v>
      </c>
      <c r="E92" s="95">
        <v>44713</v>
      </c>
      <c r="F92" s="83">
        <v>150392.34000000003</v>
      </c>
      <c r="G92" s="85">
        <v>104.7882</v>
      </c>
      <c r="H92" s="83">
        <v>638.74194</v>
      </c>
      <c r="I92" s="84">
        <v>2.2014840000000001E-5</v>
      </c>
      <c r="J92" s="84">
        <f t="shared" si="1"/>
        <v>2.9360230421846103E-3</v>
      </c>
      <c r="K92" s="84">
        <f>H92/'סכום נכסי הקרן'!$C$42</f>
        <v>2.2103970350680711E-4</v>
      </c>
    </row>
    <row r="93" spans="2:11">
      <c r="B93" s="76" t="s">
        <v>2209</v>
      </c>
      <c r="C93" s="73">
        <v>9282</v>
      </c>
      <c r="D93" s="86" t="s">
        <v>133</v>
      </c>
      <c r="E93" s="95">
        <v>44848</v>
      </c>
      <c r="F93" s="83">
        <v>151165.6</v>
      </c>
      <c r="G93" s="85">
        <v>105.3516</v>
      </c>
      <c r="H93" s="83">
        <v>608.99257</v>
      </c>
      <c r="I93" s="84">
        <v>1.2215809199999999E-3</v>
      </c>
      <c r="J93" s="84">
        <f t="shared" si="1"/>
        <v>2.799277933807234E-3</v>
      </c>
      <c r="K93" s="84">
        <f>H93/'סכום נכסי הקרן'!$C$42</f>
        <v>2.1074479172394483E-4</v>
      </c>
    </row>
    <row r="94" spans="2:11">
      <c r="B94" s="76" t="s">
        <v>2210</v>
      </c>
      <c r="C94" s="73">
        <v>8400</v>
      </c>
      <c r="D94" s="86" t="s">
        <v>133</v>
      </c>
      <c r="E94" s="95">
        <v>44544</v>
      </c>
      <c r="F94" s="83">
        <v>117947.44434500001</v>
      </c>
      <c r="G94" s="85">
        <v>112.6778</v>
      </c>
      <c r="H94" s="83">
        <v>508.21183879300003</v>
      </c>
      <c r="I94" s="84">
        <v>3.0200700649254356E-4</v>
      </c>
      <c r="J94" s="84">
        <f t="shared" si="1"/>
        <v>2.3360320899035668E-3</v>
      </c>
      <c r="K94" s="84">
        <f>H94/'סכום נכסי הקרן'!$C$42</f>
        <v>1.7586913764493681E-4</v>
      </c>
    </row>
    <row r="95" spans="2:11" ht="18" customHeight="1">
      <c r="B95" s="76" t="s">
        <v>2211</v>
      </c>
      <c r="C95" s="73">
        <v>79692</v>
      </c>
      <c r="D95" s="86" t="s">
        <v>133</v>
      </c>
      <c r="E95" s="95">
        <v>43466</v>
      </c>
      <c r="F95" s="83">
        <v>14997.75899</v>
      </c>
      <c r="G95" s="85">
        <v>100</v>
      </c>
      <c r="H95" s="83">
        <v>57.351430390000004</v>
      </c>
      <c r="I95" s="84">
        <v>9.4414799999999996E-6</v>
      </c>
      <c r="J95" s="84">
        <f t="shared" si="1"/>
        <v>2.6361995444871948E-4</v>
      </c>
      <c r="K95" s="84">
        <f>H95/'סכום נכסי הקרן'!$C$42</f>
        <v>1.9846736804376564E-5</v>
      </c>
    </row>
    <row r="96" spans="2:11">
      <c r="B96" s="76" t="s">
        <v>2212</v>
      </c>
      <c r="C96" s="73">
        <v>87255</v>
      </c>
      <c r="D96" s="86" t="s">
        <v>133</v>
      </c>
      <c r="E96" s="95">
        <v>44469</v>
      </c>
      <c r="F96" s="83">
        <v>8204.3585149999999</v>
      </c>
      <c r="G96" s="85">
        <v>100</v>
      </c>
      <c r="H96" s="83">
        <v>31.373466960000002</v>
      </c>
      <c r="I96" s="84">
        <v>1.0132590000000001E-5</v>
      </c>
      <c r="J96" s="84">
        <f t="shared" si="1"/>
        <v>1.4421038629117974E-4</v>
      </c>
      <c r="K96" s="84">
        <f>H96/'סכום נכסי הקרן'!$C$42</f>
        <v>1.0856938304096658E-5</v>
      </c>
    </row>
    <row r="97" spans="2:11" ht="18" customHeight="1">
      <c r="B97" s="76" t="s">
        <v>2213</v>
      </c>
      <c r="C97" s="73">
        <v>79694</v>
      </c>
      <c r="D97" s="86" t="s">
        <v>133</v>
      </c>
      <c r="E97" s="95">
        <v>43466</v>
      </c>
      <c r="F97" s="83">
        <v>23569.214309999999</v>
      </c>
      <c r="G97" s="85">
        <v>100</v>
      </c>
      <c r="H97" s="83">
        <v>90.128675540000003</v>
      </c>
      <c r="I97" s="84">
        <v>7.8678999999999997E-6</v>
      </c>
      <c r="J97" s="84">
        <f t="shared" si="1"/>
        <v>4.1428290765910952E-4</v>
      </c>
      <c r="K97" s="84">
        <f>H97/'סכום נכסי הקרן'!$C$42</f>
        <v>3.118945926554129E-5</v>
      </c>
    </row>
    <row r="98" spans="2:11" ht="18" customHeight="1">
      <c r="B98" s="76" t="s">
        <v>2214</v>
      </c>
      <c r="C98" s="73">
        <v>87254</v>
      </c>
      <c r="D98" s="86" t="s">
        <v>133</v>
      </c>
      <c r="E98" s="95">
        <v>44469</v>
      </c>
      <c r="F98" s="83">
        <v>28865.279709999999</v>
      </c>
      <c r="G98" s="85">
        <v>100</v>
      </c>
      <c r="H98" s="83">
        <v>110.3808296</v>
      </c>
      <c r="I98" s="84">
        <v>1.0134759999999999E-5</v>
      </c>
      <c r="J98" s="84">
        <f t="shared" si="1"/>
        <v>5.0737338324934956E-4</v>
      </c>
      <c r="K98" s="84">
        <f>H98/'סכום נכסי הקרן'!$C$42</f>
        <v>3.8197814046184906E-5</v>
      </c>
    </row>
    <row r="99" spans="2:11">
      <c r="B99" s="76" t="s">
        <v>2215</v>
      </c>
      <c r="C99" s="73">
        <v>8843</v>
      </c>
      <c r="D99" s="86" t="s">
        <v>133</v>
      </c>
      <c r="E99" s="95">
        <v>44562</v>
      </c>
      <c r="F99" s="83">
        <v>72503.958363000012</v>
      </c>
      <c r="G99" s="85">
        <v>107.17489999999999</v>
      </c>
      <c r="H99" s="83">
        <v>297.14791551700006</v>
      </c>
      <c r="I99" s="84">
        <v>1.443181995580724E-4</v>
      </c>
      <c r="J99" s="84">
        <f t="shared" si="1"/>
        <v>1.3658616606497423E-3</v>
      </c>
      <c r="K99" s="84">
        <f>H99/'סכום נכסי הקרן'!$C$42</f>
        <v>1.0282945745435702E-4</v>
      </c>
    </row>
    <row r="100" spans="2:11">
      <c r="B100" s="76" t="s">
        <v>2216</v>
      </c>
      <c r="C100" s="73">
        <v>5291</v>
      </c>
      <c r="D100" s="86" t="s">
        <v>133</v>
      </c>
      <c r="E100" s="95">
        <v>42787</v>
      </c>
      <c r="F100" s="83">
        <v>139282.62000000002</v>
      </c>
      <c r="G100" s="85">
        <v>63.126199999999997</v>
      </c>
      <c r="H100" s="83">
        <v>336.22073</v>
      </c>
      <c r="I100" s="84">
        <v>5.2510654738906887E-5</v>
      </c>
      <c r="J100" s="84">
        <f t="shared" si="1"/>
        <v>1.5454626488752726E-3</v>
      </c>
      <c r="K100" s="84">
        <f>H100/'סכום נכסי הקרן'!$C$42</f>
        <v>1.1635079179557592E-4</v>
      </c>
    </row>
    <row r="101" spans="2:11">
      <c r="B101" s="76" t="s">
        <v>2217</v>
      </c>
      <c r="C101" s="73">
        <v>5302</v>
      </c>
      <c r="D101" s="86" t="s">
        <v>133</v>
      </c>
      <c r="E101" s="95">
        <v>42948</v>
      </c>
      <c r="F101" s="83">
        <v>141199.75000000003</v>
      </c>
      <c r="G101" s="85">
        <v>112.2777</v>
      </c>
      <c r="H101" s="83">
        <v>606.2410500000002</v>
      </c>
      <c r="I101" s="84">
        <v>7.1658804255319146E-6</v>
      </c>
      <c r="J101" s="84">
        <f t="shared" si="1"/>
        <v>2.7866303752000264E-3</v>
      </c>
      <c r="K101" s="84">
        <f>H101/'סכום נכסי הקרן'!$C$42</f>
        <v>2.0979261506713566E-4</v>
      </c>
    </row>
    <row r="102" spans="2:11">
      <c r="B102" s="76" t="s">
        <v>2218</v>
      </c>
      <c r="C102" s="73">
        <v>7025</v>
      </c>
      <c r="D102" s="86" t="s">
        <v>133</v>
      </c>
      <c r="E102" s="95">
        <v>43556</v>
      </c>
      <c r="F102" s="83">
        <v>186315.8</v>
      </c>
      <c r="G102" s="85">
        <v>91.127099999999999</v>
      </c>
      <c r="H102" s="83">
        <v>649.25470000000007</v>
      </c>
      <c r="I102" s="84">
        <v>8.1246559792592585E-5</v>
      </c>
      <c r="J102" s="84">
        <f t="shared" si="1"/>
        <v>2.9843456959263649E-3</v>
      </c>
      <c r="K102" s="84">
        <f>H102/'סכום נכסי הקרן'!$C$42</f>
        <v>2.2467769438844272E-4</v>
      </c>
    </row>
    <row r="103" spans="2:11">
      <c r="B103" s="76" t="s">
        <v>2219</v>
      </c>
      <c r="C103" s="73">
        <v>9386</v>
      </c>
      <c r="D103" s="86" t="s">
        <v>133</v>
      </c>
      <c r="E103" s="95">
        <v>44896</v>
      </c>
      <c r="F103" s="83">
        <v>5619.8700000000008</v>
      </c>
      <c r="G103" s="85">
        <v>122.3484</v>
      </c>
      <c r="H103" s="83">
        <v>26.293130000000005</v>
      </c>
      <c r="I103" s="84">
        <v>1.6826060302376793E-4</v>
      </c>
      <c r="J103" s="84">
        <f t="shared" si="1"/>
        <v>1.2085825385312174E-4</v>
      </c>
      <c r="K103" s="84">
        <f>H103/'סכום נכסי הקרן'!$C$42</f>
        <v>9.0988633993032244E-6</v>
      </c>
    </row>
    <row r="104" spans="2:11">
      <c r="B104" s="76" t="s">
        <v>2220</v>
      </c>
      <c r="C104" s="73">
        <v>7045</v>
      </c>
      <c r="D104" s="86" t="s">
        <v>135</v>
      </c>
      <c r="E104" s="95">
        <v>43909</v>
      </c>
      <c r="F104" s="83">
        <v>491385.53000000009</v>
      </c>
      <c r="G104" s="85">
        <v>97.807599999999994</v>
      </c>
      <c r="H104" s="83">
        <v>1947.9701200000004</v>
      </c>
      <c r="I104" s="84">
        <v>1.6366858749999999E-4</v>
      </c>
      <c r="J104" s="84">
        <f t="shared" si="1"/>
        <v>8.9539840734540171E-3</v>
      </c>
      <c r="K104" s="84">
        <f>H104/'סכום נכסי הקרן'!$C$42</f>
        <v>6.7410437737174347E-4</v>
      </c>
    </row>
    <row r="105" spans="2:11">
      <c r="B105" s="76" t="s">
        <v>2221</v>
      </c>
      <c r="C105" s="73">
        <v>7086</v>
      </c>
      <c r="D105" s="86" t="s">
        <v>133</v>
      </c>
      <c r="E105" s="95">
        <v>44160</v>
      </c>
      <c r="F105" s="83">
        <v>386204.47</v>
      </c>
      <c r="G105" s="85">
        <v>99.089299999999994</v>
      </c>
      <c r="H105" s="83">
        <v>1463.3962800000002</v>
      </c>
      <c r="I105" s="84">
        <v>1.4491931500000001E-4</v>
      </c>
      <c r="J105" s="84">
        <f t="shared" si="1"/>
        <v>6.7266057367819654E-3</v>
      </c>
      <c r="K105" s="84">
        <f>H105/'סכום נכסי הקרן'!$C$42</f>
        <v>5.0641528227215592E-4</v>
      </c>
    </row>
    <row r="106" spans="2:11" ht="18" customHeight="1">
      <c r="B106" s="76" t="s">
        <v>2222</v>
      </c>
      <c r="C106" s="73">
        <v>87952</v>
      </c>
      <c r="D106" s="86" t="s">
        <v>135</v>
      </c>
      <c r="E106" s="95">
        <v>44819</v>
      </c>
      <c r="F106" s="83">
        <v>10345.097959999999</v>
      </c>
      <c r="G106" s="85">
        <v>100</v>
      </c>
      <c r="H106" s="83">
        <v>41.92971653</v>
      </c>
      <c r="I106" s="84">
        <v>2.157646E-5</v>
      </c>
      <c r="J106" s="84">
        <f t="shared" si="1"/>
        <v>1.9273294295400257E-4</v>
      </c>
      <c r="K106" s="84">
        <f>H106/'סכום נכסי הקרן'!$C$42</f>
        <v>1.450997895944592E-5</v>
      </c>
    </row>
    <row r="107" spans="2:11">
      <c r="B107" s="76" t="s">
        <v>2223</v>
      </c>
      <c r="C107" s="73">
        <v>8318</v>
      </c>
      <c r="D107" s="86" t="s">
        <v>135</v>
      </c>
      <c r="E107" s="95">
        <v>44256</v>
      </c>
      <c r="F107" s="83">
        <v>113796.60000000002</v>
      </c>
      <c r="G107" s="85">
        <v>103.7397</v>
      </c>
      <c r="H107" s="83">
        <v>478.4775800000001</v>
      </c>
      <c r="I107" s="84">
        <v>3.076923076923077E-4</v>
      </c>
      <c r="J107" s="84">
        <f t="shared" si="1"/>
        <v>2.1993564412706806E-3</v>
      </c>
      <c r="K107" s="84">
        <f>H107/'סכום נכסי הקרן'!$C$42</f>
        <v>1.6557945516753543E-4</v>
      </c>
    </row>
    <row r="108" spans="2:11">
      <c r="B108" s="76" t="s">
        <v>2224</v>
      </c>
      <c r="C108" s="73">
        <v>6650</v>
      </c>
      <c r="D108" s="86" t="s">
        <v>135</v>
      </c>
      <c r="E108" s="95">
        <v>43466</v>
      </c>
      <c r="F108" s="83">
        <v>435713.28000000009</v>
      </c>
      <c r="G108" s="85">
        <v>142.20169999999999</v>
      </c>
      <c r="H108" s="83">
        <v>2511.2671200000004</v>
      </c>
      <c r="I108" s="84">
        <v>1.2318418250000001E-4</v>
      </c>
      <c r="J108" s="84">
        <f t="shared" si="1"/>
        <v>1.1543219049308998E-2</v>
      </c>
      <c r="K108" s="84">
        <f>H108/'סכום נכסי הקרן'!$C$42</f>
        <v>8.6903599853047607E-4</v>
      </c>
    </row>
    <row r="109" spans="2:11">
      <c r="B109" s="76" t="s">
        <v>2225</v>
      </c>
      <c r="C109" s="73">
        <v>7035</v>
      </c>
      <c r="D109" s="86" t="s">
        <v>135</v>
      </c>
      <c r="E109" s="95">
        <v>43847</v>
      </c>
      <c r="F109" s="83">
        <v>118661.94000000002</v>
      </c>
      <c r="G109" s="85">
        <v>152.5829</v>
      </c>
      <c r="H109" s="83">
        <v>733.84544999999991</v>
      </c>
      <c r="I109" s="84">
        <v>2.9665485E-4</v>
      </c>
      <c r="J109" s="84">
        <f t="shared" si="1"/>
        <v>3.3731731324896778E-3</v>
      </c>
      <c r="K109" s="84">
        <f>H109/'סכום נכסי הקרן'!$C$42</f>
        <v>2.5395072803238727E-4</v>
      </c>
    </row>
    <row r="110" spans="2:11">
      <c r="B110" s="76" t="s">
        <v>2226</v>
      </c>
      <c r="C110" s="73">
        <v>7040</v>
      </c>
      <c r="D110" s="86" t="s">
        <v>135</v>
      </c>
      <c r="E110" s="95">
        <v>43891</v>
      </c>
      <c r="F110" s="83">
        <v>36152.040000000008</v>
      </c>
      <c r="G110" s="85">
        <v>139.03790000000001</v>
      </c>
      <c r="H110" s="83">
        <v>203.72920000000005</v>
      </c>
      <c r="I110" s="84">
        <v>1.12975125E-4</v>
      </c>
      <c r="J110" s="84">
        <f t="shared" si="1"/>
        <v>9.3645584876708894E-4</v>
      </c>
      <c r="K110" s="84">
        <f>H110/'סכום נכסי הקרן'!$C$42</f>
        <v>7.0501464118167992E-5</v>
      </c>
    </row>
    <row r="111" spans="2:11">
      <c r="B111" s="76" t="s">
        <v>2227</v>
      </c>
      <c r="C111" s="73">
        <v>9391</v>
      </c>
      <c r="D111" s="86" t="s">
        <v>135</v>
      </c>
      <c r="E111" s="95">
        <v>44608</v>
      </c>
      <c r="F111" s="83">
        <v>201130.48237100002</v>
      </c>
      <c r="G111" s="85">
        <v>94.384</v>
      </c>
      <c r="H111" s="83">
        <v>769.42021565400023</v>
      </c>
      <c r="I111" s="84">
        <v>6.7913163045052E-5</v>
      </c>
      <c r="J111" s="84">
        <f t="shared" si="1"/>
        <v>3.536695088916185E-3</v>
      </c>
      <c r="K111" s="84">
        <f>H111/'סכום נכסי הקרן'!$C$42</f>
        <v>2.662615458447958E-4</v>
      </c>
    </row>
    <row r="112" spans="2:11">
      <c r="B112" s="76" t="s">
        <v>2228</v>
      </c>
      <c r="C112" s="73">
        <v>8314</v>
      </c>
      <c r="D112" s="86" t="s">
        <v>133</v>
      </c>
      <c r="E112" s="95">
        <v>44264</v>
      </c>
      <c r="F112" s="83">
        <v>153101.62869000004</v>
      </c>
      <c r="G112" s="85">
        <v>102.0946</v>
      </c>
      <c r="H112" s="83">
        <v>597.72368616500012</v>
      </c>
      <c r="I112" s="84">
        <v>2.7169461149849529E-4</v>
      </c>
      <c r="J112" s="84">
        <f t="shared" si="1"/>
        <v>2.7474797027418662E-3</v>
      </c>
      <c r="K112" s="84">
        <f>H112/'סכום נכסי הקרן'!$C$42</f>
        <v>2.0684514057258779E-4</v>
      </c>
    </row>
    <row r="113" spans="2:11">
      <c r="B113" s="76" t="s">
        <v>2229</v>
      </c>
      <c r="C113" s="73">
        <v>7032</v>
      </c>
      <c r="D113" s="86" t="s">
        <v>133</v>
      </c>
      <c r="E113" s="95">
        <v>43853</v>
      </c>
      <c r="F113" s="83">
        <v>106194.08000000002</v>
      </c>
      <c r="G113" s="85">
        <v>86.657300000000006</v>
      </c>
      <c r="H113" s="83">
        <v>351.90330000000006</v>
      </c>
      <c r="I113" s="84">
        <v>1.6494923076923077E-4</v>
      </c>
      <c r="J113" s="84">
        <f t="shared" si="1"/>
        <v>1.6175487042870611E-3</v>
      </c>
      <c r="K113" s="84">
        <f>H113/'סכום נכסי הקרן'!$C$42</f>
        <v>1.217778201554559E-4</v>
      </c>
    </row>
    <row r="114" spans="2:11">
      <c r="B114" s="76" t="s">
        <v>2230</v>
      </c>
      <c r="C114" s="73">
        <v>8337</v>
      </c>
      <c r="D114" s="86" t="s">
        <v>133</v>
      </c>
      <c r="E114" s="95">
        <v>44470</v>
      </c>
      <c r="F114" s="83">
        <v>154651.18782200004</v>
      </c>
      <c r="G114" s="85">
        <v>144.72409999999999</v>
      </c>
      <c r="H114" s="83">
        <v>855.87827198800017</v>
      </c>
      <c r="I114" s="84">
        <v>3.0036397743301966E-4</v>
      </c>
      <c r="J114" s="84">
        <f t="shared" si="1"/>
        <v>3.9341057326874691E-3</v>
      </c>
      <c r="K114" s="84">
        <f>H114/'סכום נכסי הקרן'!$C$42</f>
        <v>2.9618076977714345E-4</v>
      </c>
    </row>
    <row r="115" spans="2:11">
      <c r="B115" s="76" t="s">
        <v>2231</v>
      </c>
      <c r="C115" s="73">
        <v>8111</v>
      </c>
      <c r="D115" s="86" t="s">
        <v>133</v>
      </c>
      <c r="E115" s="95">
        <v>44377</v>
      </c>
      <c r="F115" s="83">
        <v>62272.000000000007</v>
      </c>
      <c r="G115" s="85">
        <v>108.47920000000001</v>
      </c>
      <c r="H115" s="83">
        <v>258.31950000000001</v>
      </c>
      <c r="I115" s="84">
        <v>6.0753170731707315E-5</v>
      </c>
      <c r="J115" s="84">
        <f t="shared" si="1"/>
        <v>1.1873840697631463E-3</v>
      </c>
      <c r="K115" s="84">
        <f>H115/'סכום נכסי הקרן'!$C$42</f>
        <v>8.9392698544308295E-5</v>
      </c>
    </row>
    <row r="116" spans="2:11">
      <c r="B116" s="76" t="s">
        <v>2232</v>
      </c>
      <c r="C116" s="73">
        <v>9237</v>
      </c>
      <c r="D116" s="86" t="s">
        <v>133</v>
      </c>
      <c r="E116" s="95">
        <v>44712</v>
      </c>
      <c r="F116" s="83">
        <v>168637.00000000003</v>
      </c>
      <c r="G116" s="85">
        <v>147.4177</v>
      </c>
      <c r="H116" s="83">
        <v>950.64942000000019</v>
      </c>
      <c r="I116" s="84">
        <v>1.2394740259740258E-4</v>
      </c>
      <c r="J116" s="84">
        <f t="shared" si="1"/>
        <v>4.3697280973274367E-3</v>
      </c>
      <c r="K116" s="84">
        <f>H116/'סכום נכסי הקרן'!$C$42</f>
        <v>3.2897677884705394E-4</v>
      </c>
    </row>
    <row r="117" spans="2:11">
      <c r="B117" s="76" t="s">
        <v>2233</v>
      </c>
      <c r="C117" s="73">
        <v>6648</v>
      </c>
      <c r="D117" s="86" t="s">
        <v>133</v>
      </c>
      <c r="E117" s="95">
        <v>43466</v>
      </c>
      <c r="F117" s="83">
        <v>651171.35000000009</v>
      </c>
      <c r="G117" s="85">
        <v>134.27010000000001</v>
      </c>
      <c r="H117" s="83">
        <v>3343.4319200000004</v>
      </c>
      <c r="I117" s="84">
        <v>9.9458755714285714E-5</v>
      </c>
      <c r="J117" s="84">
        <f t="shared" si="1"/>
        <v>1.5368324110822491E-2</v>
      </c>
      <c r="K117" s="84">
        <f>H117/'סכום נכסי הקרן'!$C$42</f>
        <v>1.1570106079021442E-3</v>
      </c>
    </row>
    <row r="118" spans="2:11">
      <c r="B118" s="76" t="s">
        <v>2234</v>
      </c>
      <c r="C118" s="73">
        <v>6665</v>
      </c>
      <c r="D118" s="86" t="s">
        <v>133</v>
      </c>
      <c r="E118" s="95">
        <v>43586</v>
      </c>
      <c r="F118" s="83">
        <v>86553.050000000017</v>
      </c>
      <c r="G118" s="85">
        <v>236.87639999999999</v>
      </c>
      <c r="H118" s="83">
        <v>784.01081999999997</v>
      </c>
      <c r="I118" s="84">
        <v>2.201806641366224E-4</v>
      </c>
      <c r="J118" s="84">
        <f t="shared" si="1"/>
        <v>3.6037618460470133E-3</v>
      </c>
      <c r="K118" s="84">
        <f>H118/'סכום נכסי הקרן'!$C$42</f>
        <v>2.713106942671225E-4</v>
      </c>
    </row>
    <row r="119" spans="2:11">
      <c r="B119" s="76" t="s">
        <v>2235</v>
      </c>
      <c r="C119" s="73">
        <v>7016</v>
      </c>
      <c r="D119" s="86" t="s">
        <v>133</v>
      </c>
      <c r="E119" s="95">
        <v>43627</v>
      </c>
      <c r="F119" s="83">
        <v>92678.360000000015</v>
      </c>
      <c r="G119" s="85">
        <v>76.807000000000002</v>
      </c>
      <c r="H119" s="83">
        <v>272.20559000000009</v>
      </c>
      <c r="I119" s="84">
        <v>4.2003696832579183E-4</v>
      </c>
      <c r="J119" s="84">
        <f t="shared" si="1"/>
        <v>1.2512124762802594E-3</v>
      </c>
      <c r="K119" s="84">
        <f>H119/'סכום נכסי הקרן'!$C$42</f>
        <v>9.419804640743571E-5</v>
      </c>
    </row>
    <row r="120" spans="2:11">
      <c r="B120" s="76" t="s">
        <v>2236</v>
      </c>
      <c r="C120" s="73">
        <v>7042</v>
      </c>
      <c r="D120" s="86" t="s">
        <v>133</v>
      </c>
      <c r="E120" s="95">
        <v>43558</v>
      </c>
      <c r="F120" s="83">
        <v>140166.75000000003</v>
      </c>
      <c r="G120" s="85">
        <v>103.887</v>
      </c>
      <c r="H120" s="83">
        <v>556.83187000000009</v>
      </c>
      <c r="I120" s="84">
        <v>3.21619705614922E-4</v>
      </c>
      <c r="J120" s="84">
        <f t="shared" si="1"/>
        <v>2.5595175430984628E-3</v>
      </c>
      <c r="K120" s="84">
        <f>H120/'סכום נכסי הקרן'!$C$42</f>
        <v>1.9269433199883661E-4</v>
      </c>
    </row>
    <row r="121" spans="2:11">
      <c r="B121" s="76" t="s">
        <v>2237</v>
      </c>
      <c r="C121" s="73">
        <v>7057</v>
      </c>
      <c r="D121" s="86" t="s">
        <v>133</v>
      </c>
      <c r="E121" s="95">
        <v>43917</v>
      </c>
      <c r="F121" s="83">
        <v>15636.850000000002</v>
      </c>
      <c r="G121" s="85">
        <v>123.7157</v>
      </c>
      <c r="H121" s="83">
        <v>73.976190000000003</v>
      </c>
      <c r="I121" s="84">
        <v>1.7921034901960786E-3</v>
      </c>
      <c r="J121" s="84">
        <f t="shared" si="1"/>
        <v>3.4003685183569871E-4</v>
      </c>
      <c r="K121" s="84">
        <f>H121/'סכום נכסי הקרן'!$C$42</f>
        <v>2.5599814385388925E-5</v>
      </c>
    </row>
    <row r="122" spans="2:11" ht="18" customHeight="1">
      <c r="B122" s="76" t="s">
        <v>2238</v>
      </c>
      <c r="C122" s="73">
        <v>87954</v>
      </c>
      <c r="D122" s="86" t="s">
        <v>135</v>
      </c>
      <c r="E122" s="95">
        <v>44837</v>
      </c>
      <c r="F122" s="83">
        <v>21624.368880000002</v>
      </c>
      <c r="G122" s="85">
        <v>100</v>
      </c>
      <c r="H122" s="83">
        <v>87.64572951000001</v>
      </c>
      <c r="I122" s="84">
        <v>4.8585260000000001E-5</v>
      </c>
      <c r="J122" s="84">
        <f t="shared" si="1"/>
        <v>4.0286986852693541E-4</v>
      </c>
      <c r="K122" s="84">
        <f>H122/'סכום נכסי הקרן'!$C$42</f>
        <v>3.0330223915668064E-5</v>
      </c>
    </row>
    <row r="123" spans="2:11" ht="18" customHeight="1">
      <c r="B123" s="76" t="s">
        <v>2239</v>
      </c>
      <c r="C123" s="73">
        <v>87953</v>
      </c>
      <c r="D123" s="86" t="s">
        <v>135</v>
      </c>
      <c r="E123" s="95">
        <v>44792</v>
      </c>
      <c r="F123" s="83">
        <v>29236.146690000001</v>
      </c>
      <c r="G123" s="85">
        <v>100</v>
      </c>
      <c r="H123" s="83">
        <v>118.4970261</v>
      </c>
      <c r="I123" s="84">
        <v>7.4516950000000002E-5</v>
      </c>
      <c r="J123" s="84">
        <f t="shared" si="1"/>
        <v>5.4468006134050187E-4</v>
      </c>
      <c r="K123" s="84">
        <f>H123/'סכום נכסי הקרן'!$C$42</f>
        <v>4.1006462665630478E-5</v>
      </c>
    </row>
    <row r="124" spans="2:11">
      <c r="B124" s="76" t="s">
        <v>2240</v>
      </c>
      <c r="C124" s="73">
        <v>5237</v>
      </c>
      <c r="D124" s="86" t="s">
        <v>133</v>
      </c>
      <c r="E124" s="95">
        <v>43007</v>
      </c>
      <c r="F124" s="83">
        <v>526253.37000000011</v>
      </c>
      <c r="G124" s="85">
        <v>36.408099999999997</v>
      </c>
      <c r="H124" s="83">
        <v>732.67400000000009</v>
      </c>
      <c r="I124" s="84">
        <v>3.3017562499999999E-4</v>
      </c>
      <c r="J124" s="84">
        <f t="shared" si="1"/>
        <v>3.3677884787236098E-3</v>
      </c>
      <c r="K124" s="84">
        <f>H124/'סכום נכסי הקרן'!$C$42</f>
        <v>2.535453421567189E-4</v>
      </c>
    </row>
    <row r="125" spans="2:11" ht="18" customHeight="1">
      <c r="B125" s="76" t="s">
        <v>2241</v>
      </c>
      <c r="C125" s="73">
        <v>87343</v>
      </c>
      <c r="D125" s="86" t="s">
        <v>133</v>
      </c>
      <c r="E125" s="95">
        <v>44421</v>
      </c>
      <c r="F125" s="83">
        <v>55727.42396</v>
      </c>
      <c r="G125" s="85">
        <v>100</v>
      </c>
      <c r="H125" s="83">
        <v>213.1016692</v>
      </c>
      <c r="I125" s="84">
        <v>7.0770000000000002E-5</v>
      </c>
      <c r="J125" s="84">
        <f t="shared" si="1"/>
        <v>9.7953707423564904E-4</v>
      </c>
      <c r="K125" s="84">
        <f>H125/'סכום נכסי הקרן'!$C$42</f>
        <v>7.3744851914332864E-5</v>
      </c>
    </row>
    <row r="126" spans="2:11" ht="18" customHeight="1">
      <c r="B126" s="76" t="s">
        <v>2242</v>
      </c>
      <c r="C126" s="73">
        <v>87342</v>
      </c>
      <c r="D126" s="86" t="s">
        <v>133</v>
      </c>
      <c r="E126" s="95">
        <v>44421</v>
      </c>
      <c r="F126" s="83">
        <v>26131.64805</v>
      </c>
      <c r="G126" s="85">
        <v>100</v>
      </c>
      <c r="H126" s="83">
        <v>99.92742213999999</v>
      </c>
      <c r="I126" s="84">
        <v>8.1680369999999989E-5</v>
      </c>
      <c r="J126" s="84">
        <f t="shared" si="1"/>
        <v>4.59323547705586E-4</v>
      </c>
      <c r="K126" s="84">
        <f>H126/'סכום נכסי הקרן'!$C$42</f>
        <v>3.4580362394905755E-5</v>
      </c>
    </row>
    <row r="127" spans="2:11">
      <c r="B127" s="76" t="s">
        <v>2243</v>
      </c>
      <c r="C127" s="73">
        <v>9730</v>
      </c>
      <c r="D127" s="86" t="s">
        <v>136</v>
      </c>
      <c r="E127" s="95">
        <v>45146</v>
      </c>
      <c r="F127" s="83">
        <v>96571.180929000009</v>
      </c>
      <c r="G127" s="85">
        <v>100</v>
      </c>
      <c r="H127" s="83">
        <v>451.75032734500007</v>
      </c>
      <c r="I127" s="84">
        <v>3.8628472343155655E-4</v>
      </c>
      <c r="J127" s="84">
        <f t="shared" si="1"/>
        <v>2.0765027115635473E-3</v>
      </c>
      <c r="K127" s="84">
        <f>H127/'סכום נכסי הקרן'!$C$42</f>
        <v>1.5633036154701516E-4</v>
      </c>
    </row>
    <row r="128" spans="2:11">
      <c r="B128" s="76" t="s">
        <v>2244</v>
      </c>
      <c r="C128" s="73">
        <v>9011</v>
      </c>
      <c r="D128" s="86" t="s">
        <v>136</v>
      </c>
      <c r="E128" s="95">
        <v>44644</v>
      </c>
      <c r="F128" s="83">
        <v>496821.5751420001</v>
      </c>
      <c r="G128" s="85">
        <v>104.8567</v>
      </c>
      <c r="H128" s="83">
        <v>2436.9553197860005</v>
      </c>
      <c r="I128" s="84">
        <v>6.0528945267104904E-4</v>
      </c>
      <c r="J128" s="84">
        <f t="shared" si="1"/>
        <v>1.1201639541104914E-2</v>
      </c>
      <c r="K128" s="84">
        <f>H128/'סכום נכסי הקרן'!$C$42</f>
        <v>8.4332004462527358E-4</v>
      </c>
    </row>
    <row r="129" spans="2:11">
      <c r="B129" s="76" t="s">
        <v>2245</v>
      </c>
      <c r="C129" s="73">
        <v>8329</v>
      </c>
      <c r="D129" s="86" t="s">
        <v>133</v>
      </c>
      <c r="E129" s="95">
        <v>43810</v>
      </c>
      <c r="F129" s="83">
        <v>275402.53999999998</v>
      </c>
      <c r="G129" s="85">
        <v>111.4221</v>
      </c>
      <c r="H129" s="83">
        <v>1173.4299200000003</v>
      </c>
      <c r="I129" s="84">
        <v>2.9517540421428571E-5</v>
      </c>
      <c r="J129" s="84">
        <f t="shared" si="1"/>
        <v>5.3937546100524484E-3</v>
      </c>
      <c r="K129" s="84">
        <f>H129/'סכום נכסי הקרן'!$C$42</f>
        <v>4.0607103645459139E-4</v>
      </c>
    </row>
    <row r="130" spans="2:11">
      <c r="B130" s="76" t="s">
        <v>2246</v>
      </c>
      <c r="C130" s="73">
        <v>5290</v>
      </c>
      <c r="D130" s="86" t="s">
        <v>133</v>
      </c>
      <c r="E130" s="95">
        <v>42359</v>
      </c>
      <c r="F130" s="83">
        <v>161590.45000000004</v>
      </c>
      <c r="G130" s="85">
        <v>53.7121</v>
      </c>
      <c r="H130" s="83">
        <v>331.89884000000006</v>
      </c>
      <c r="I130" s="84">
        <v>3.3858199320437122E-5</v>
      </c>
      <c r="J130" s="84">
        <f t="shared" si="1"/>
        <v>1.5255967721711579E-3</v>
      </c>
      <c r="K130" s="84">
        <f>H130/'סכום נכסי הקרן'!$C$42</f>
        <v>1.14855181089022E-4</v>
      </c>
    </row>
    <row r="131" spans="2:11">
      <c r="B131" s="76" t="s">
        <v>2247</v>
      </c>
      <c r="C131" s="73">
        <v>8278</v>
      </c>
      <c r="D131" s="86" t="s">
        <v>133</v>
      </c>
      <c r="E131" s="95">
        <v>44256</v>
      </c>
      <c r="F131" s="83">
        <v>50801.850000000006</v>
      </c>
      <c r="G131" s="85">
        <v>125.0278</v>
      </c>
      <c r="H131" s="83">
        <v>242.88687000000002</v>
      </c>
      <c r="I131" s="84">
        <v>2.0320739520000001E-4</v>
      </c>
      <c r="J131" s="84">
        <f t="shared" si="1"/>
        <v>1.1164468814496478E-3</v>
      </c>
      <c r="K131" s="84">
        <f>H131/'סכום נכסי הקרן'!$C$42</f>
        <v>8.4052163116917611E-5</v>
      </c>
    </row>
    <row r="132" spans="2:11">
      <c r="B132" s="76" t="s">
        <v>2248</v>
      </c>
      <c r="C132" s="73">
        <v>8413</v>
      </c>
      <c r="D132" s="86" t="s">
        <v>135</v>
      </c>
      <c r="E132" s="95">
        <v>44661</v>
      </c>
      <c r="F132" s="83">
        <v>73824.289999999994</v>
      </c>
      <c r="G132" s="85">
        <v>70.867999999999995</v>
      </c>
      <c r="H132" s="83">
        <v>212.04928000000004</v>
      </c>
      <c r="I132" s="84">
        <v>1.9206633333333333E-4</v>
      </c>
      <c r="J132" s="84">
        <f t="shared" si="1"/>
        <v>9.7469969195800152E-4</v>
      </c>
      <c r="K132" s="84">
        <f>H132/'סכום נכסי הקרן'!$C$42</f>
        <v>7.3380667597984766E-5</v>
      </c>
    </row>
    <row r="133" spans="2:11">
      <c r="B133" s="76" t="s">
        <v>2249</v>
      </c>
      <c r="C133" s="73">
        <v>7053</v>
      </c>
      <c r="D133" s="86" t="s">
        <v>140</v>
      </c>
      <c r="E133" s="95">
        <v>43096</v>
      </c>
      <c r="F133" s="83">
        <v>3160569.07</v>
      </c>
      <c r="G133" s="85">
        <v>44.1327</v>
      </c>
      <c r="H133" s="83">
        <v>758.23744999999997</v>
      </c>
      <c r="I133" s="84">
        <v>1.5683895124680986E-4</v>
      </c>
      <c r="J133" s="84">
        <f t="shared" si="1"/>
        <v>3.4852927062332889E-3</v>
      </c>
      <c r="K133" s="84">
        <f>H133/'סכום נכסי הקרן'!$C$42</f>
        <v>2.6239169630188594E-4</v>
      </c>
    </row>
    <row r="134" spans="2:11">
      <c r="B134" s="76" t="s">
        <v>2250</v>
      </c>
      <c r="C134" s="73">
        <v>8281</v>
      </c>
      <c r="D134" s="86" t="s">
        <v>135</v>
      </c>
      <c r="E134" s="95">
        <v>44302</v>
      </c>
      <c r="F134" s="83">
        <v>330449.36000000004</v>
      </c>
      <c r="G134" s="85">
        <v>119.9482</v>
      </c>
      <c r="H134" s="83">
        <v>1606.5193899999999</v>
      </c>
      <c r="I134" s="84">
        <v>1.1777569714285714E-4</v>
      </c>
      <c r="J134" s="84">
        <f t="shared" si="1"/>
        <v>7.3844813552658905E-3</v>
      </c>
      <c r="K134" s="84">
        <f>H134/'סכום נכסי הקרן'!$C$42</f>
        <v>5.5594371906052796E-4</v>
      </c>
    </row>
    <row r="135" spans="2:11">
      <c r="B135" s="76" t="s">
        <v>2251</v>
      </c>
      <c r="C135" s="73">
        <v>8327</v>
      </c>
      <c r="D135" s="86" t="s">
        <v>133</v>
      </c>
      <c r="E135" s="95">
        <v>44427</v>
      </c>
      <c r="F135" s="83">
        <v>21593.599999999999</v>
      </c>
      <c r="G135" s="85">
        <v>138.7278</v>
      </c>
      <c r="H135" s="83">
        <v>114.55300000000001</v>
      </c>
      <c r="I135" s="84">
        <v>1.3087032848484851E-4</v>
      </c>
      <c r="J135" s="84">
        <f t="shared" ref="J135:J198" si="2">IFERROR(H135/$H$11,0)</f>
        <v>5.2655106309658275E-4</v>
      </c>
      <c r="K135" s="84">
        <f>H135/'סכום נכסי הקרן'!$C$42</f>
        <v>3.9641613569034273E-5</v>
      </c>
    </row>
    <row r="136" spans="2:11">
      <c r="B136" s="76" t="s">
        <v>2252</v>
      </c>
      <c r="C136" s="73">
        <v>5332</v>
      </c>
      <c r="D136" s="86" t="s">
        <v>133</v>
      </c>
      <c r="E136" s="95">
        <v>43318</v>
      </c>
      <c r="F136" s="83">
        <v>115273.85000000002</v>
      </c>
      <c r="G136" s="85">
        <v>111.2307</v>
      </c>
      <c r="H136" s="83">
        <v>490.3129800000001</v>
      </c>
      <c r="I136" s="84">
        <v>5.3629614814814813E-5</v>
      </c>
      <c r="J136" s="84">
        <f t="shared" si="2"/>
        <v>2.253758704434223E-3</v>
      </c>
      <c r="K136" s="84">
        <f>H136/'סכום נכסי הקרן'!$C$42</f>
        <v>1.6967515194749708E-4</v>
      </c>
    </row>
    <row r="137" spans="2:11" ht="18" customHeight="1">
      <c r="B137" s="76" t="s">
        <v>2253</v>
      </c>
      <c r="C137" s="73">
        <v>87253</v>
      </c>
      <c r="D137" s="86" t="s">
        <v>133</v>
      </c>
      <c r="E137" s="95">
        <v>44469</v>
      </c>
      <c r="F137" s="83">
        <v>7959.902196</v>
      </c>
      <c r="G137" s="85">
        <v>100</v>
      </c>
      <c r="H137" s="83">
        <v>30.438666000000001</v>
      </c>
      <c r="I137" s="84">
        <v>4.4967730000000002E-5</v>
      </c>
      <c r="J137" s="84">
        <f t="shared" si="2"/>
        <v>1.399135067745219E-4</v>
      </c>
      <c r="K137" s="84">
        <f>H137/'סכום נכסי הקרן'!$C$42</f>
        <v>1.0533445960637453E-5</v>
      </c>
    </row>
    <row r="138" spans="2:11">
      <c r="B138" s="76" t="s">
        <v>2254</v>
      </c>
      <c r="C138" s="73">
        <v>5294</v>
      </c>
      <c r="D138" s="86" t="s">
        <v>136</v>
      </c>
      <c r="E138" s="95">
        <v>42646</v>
      </c>
      <c r="F138" s="83">
        <v>143554.60999999999</v>
      </c>
      <c r="G138" s="85">
        <v>40.646500000000003</v>
      </c>
      <c r="H138" s="83">
        <v>272.95513000000005</v>
      </c>
      <c r="I138" s="84">
        <v>2.3925768333333332E-4</v>
      </c>
      <c r="J138" s="84">
        <f t="shared" si="2"/>
        <v>1.2546577905350883E-3</v>
      </c>
      <c r="K138" s="84">
        <f>H138/'סכום נכסי הקרן'!$C$42</f>
        <v>9.4457428309564268E-5</v>
      </c>
    </row>
    <row r="139" spans="2:11">
      <c r="B139" s="76" t="s">
        <v>2255</v>
      </c>
      <c r="C139" s="73">
        <v>8323</v>
      </c>
      <c r="D139" s="86" t="s">
        <v>133</v>
      </c>
      <c r="E139" s="95">
        <v>44406</v>
      </c>
      <c r="F139" s="83">
        <v>717198.91000000015</v>
      </c>
      <c r="G139" s="85">
        <v>84.165999999999997</v>
      </c>
      <c r="H139" s="83">
        <v>2308.3103400000005</v>
      </c>
      <c r="I139" s="84">
        <v>3.793289120905923E-4</v>
      </c>
      <c r="J139" s="84">
        <f t="shared" si="2"/>
        <v>1.0610313684354269E-2</v>
      </c>
      <c r="K139" s="84">
        <f>H139/'סכום נכסי הקרן'!$C$42</f>
        <v>7.9880183404787419E-4</v>
      </c>
    </row>
    <row r="140" spans="2:11">
      <c r="B140" s="76" t="s">
        <v>2256</v>
      </c>
      <c r="C140" s="73">
        <v>9697</v>
      </c>
      <c r="D140" s="86" t="s">
        <v>133</v>
      </c>
      <c r="E140" s="95">
        <v>45014</v>
      </c>
      <c r="F140" s="83">
        <v>63202.540732000016</v>
      </c>
      <c r="G140" s="85">
        <v>104.8687</v>
      </c>
      <c r="H140" s="83">
        <v>253.45350671600002</v>
      </c>
      <c r="I140" s="84">
        <v>2.5281016325309335E-4</v>
      </c>
      <c r="J140" s="84">
        <f t="shared" si="2"/>
        <v>1.165017183372471E-3</v>
      </c>
      <c r="K140" s="84">
        <f>H140/'סכום נכסי הקרן'!$C$42</f>
        <v>8.7708798293822994E-5</v>
      </c>
    </row>
    <row r="141" spans="2:11">
      <c r="B141" s="76" t="s">
        <v>2257</v>
      </c>
      <c r="C141" s="73">
        <v>7060</v>
      </c>
      <c r="D141" s="86" t="s">
        <v>135</v>
      </c>
      <c r="E141" s="95">
        <v>44197</v>
      </c>
      <c r="F141" s="83">
        <v>237020.97000000003</v>
      </c>
      <c r="G141" s="85">
        <v>113.8493</v>
      </c>
      <c r="H141" s="83">
        <v>1093.7157500000003</v>
      </c>
      <c r="I141" s="84">
        <v>1.965989054054054E-5</v>
      </c>
      <c r="J141" s="84">
        <f t="shared" si="2"/>
        <v>5.0273427224775992E-3</v>
      </c>
      <c r="K141" s="84">
        <f>H141/'סכום נכסי הקרן'!$C$42</f>
        <v>3.7848556664484131E-4</v>
      </c>
    </row>
    <row r="142" spans="2:11">
      <c r="B142" s="76" t="s">
        <v>2258</v>
      </c>
      <c r="C142" s="73">
        <v>9704</v>
      </c>
      <c r="D142" s="86" t="s">
        <v>133</v>
      </c>
      <c r="E142" s="95">
        <v>44760</v>
      </c>
      <c r="F142" s="83">
        <v>636206.77528100007</v>
      </c>
      <c r="G142" s="85">
        <v>105.3479</v>
      </c>
      <c r="H142" s="83">
        <v>2562.9613458310005</v>
      </c>
      <c r="I142" s="84">
        <v>5.3017229997203992E-4</v>
      </c>
      <c r="J142" s="84">
        <f t="shared" si="2"/>
        <v>1.178083525811425E-2</v>
      </c>
      <c r="K142" s="84">
        <f>H142/'סכום נכסי הקרן'!$C$42</f>
        <v>8.8692503263820702E-4</v>
      </c>
    </row>
    <row r="143" spans="2:11">
      <c r="B143" s="76" t="s">
        <v>2259</v>
      </c>
      <c r="C143" s="73">
        <v>9649</v>
      </c>
      <c r="D143" s="86" t="s">
        <v>135</v>
      </c>
      <c r="E143" s="95">
        <v>44743</v>
      </c>
      <c r="F143" s="83">
        <v>151080.51188200002</v>
      </c>
      <c r="G143" s="85">
        <v>100</v>
      </c>
      <c r="H143" s="83">
        <v>612.34442263000017</v>
      </c>
      <c r="I143" s="84">
        <v>1.9133608827784406E-4</v>
      </c>
      <c r="J143" s="84">
        <f t="shared" si="2"/>
        <v>2.8146849643142452E-3</v>
      </c>
      <c r="K143" s="84">
        <f>H143/'סכום נכסי הקרן'!$C$42</f>
        <v>2.1190471635881969E-4</v>
      </c>
    </row>
    <row r="144" spans="2:11">
      <c r="B144" s="76" t="s">
        <v>2260</v>
      </c>
      <c r="C144" s="73">
        <v>9648</v>
      </c>
      <c r="D144" s="86" t="s">
        <v>135</v>
      </c>
      <c r="E144" s="95">
        <v>44743</v>
      </c>
      <c r="F144" s="83">
        <v>209479.46216200004</v>
      </c>
      <c r="G144" s="85">
        <v>101.24250000000001</v>
      </c>
      <c r="H144" s="83">
        <v>859.59054591400013</v>
      </c>
      <c r="I144" s="84">
        <v>1.1508937640678869E-3</v>
      </c>
      <c r="J144" s="84">
        <f t="shared" si="2"/>
        <v>3.9511694654770163E-3</v>
      </c>
      <c r="K144" s="84">
        <f>H144/'סכום נכסי הקרן'!$C$42</f>
        <v>2.9746541992543195E-4</v>
      </c>
    </row>
    <row r="145" spans="2:11">
      <c r="B145" s="76" t="s">
        <v>2261</v>
      </c>
      <c r="C145" s="73">
        <v>9317</v>
      </c>
      <c r="D145" s="86" t="s">
        <v>135</v>
      </c>
      <c r="E145" s="95">
        <v>44545</v>
      </c>
      <c r="F145" s="83">
        <v>419555.94280800008</v>
      </c>
      <c r="G145" s="85">
        <v>107.0371</v>
      </c>
      <c r="H145" s="83">
        <v>1820.1682318990004</v>
      </c>
      <c r="I145" s="84">
        <v>1.1601400381971666E-4</v>
      </c>
      <c r="J145" s="84">
        <f t="shared" si="2"/>
        <v>8.3665335479738284E-3</v>
      </c>
      <c r="K145" s="84">
        <f>H145/'סכום נכסי הקרן'!$C$42</f>
        <v>6.2987792270453446E-4</v>
      </c>
    </row>
    <row r="146" spans="2:11">
      <c r="B146" s="76" t="s">
        <v>2262</v>
      </c>
      <c r="C146" s="73">
        <v>8313</v>
      </c>
      <c r="D146" s="86" t="s">
        <v>133</v>
      </c>
      <c r="E146" s="95">
        <v>44357</v>
      </c>
      <c r="F146" s="83">
        <v>30707.430000000004</v>
      </c>
      <c r="G146" s="85">
        <v>98.623400000000004</v>
      </c>
      <c r="H146" s="83">
        <v>115.80873000000003</v>
      </c>
      <c r="I146" s="84">
        <v>2.1975417777777779E-3</v>
      </c>
      <c r="J146" s="84">
        <f t="shared" si="2"/>
        <v>5.3232311591459955E-4</v>
      </c>
      <c r="K146" s="84">
        <f>H146/'סכום נכסי הקרן'!$C$42</f>
        <v>4.0076164941822801E-5</v>
      </c>
    </row>
    <row r="147" spans="2:11">
      <c r="B147" s="76" t="s">
        <v>2263</v>
      </c>
      <c r="C147" s="73">
        <v>6657</v>
      </c>
      <c r="D147" s="86" t="s">
        <v>133</v>
      </c>
      <c r="E147" s="95">
        <v>42916</v>
      </c>
      <c r="F147" s="83">
        <v>51176.750000000007</v>
      </c>
      <c r="G147" s="85">
        <v>0</v>
      </c>
      <c r="H147" s="85">
        <v>0</v>
      </c>
      <c r="I147" s="84">
        <v>2.1966630111916303E-3</v>
      </c>
      <c r="J147" s="102">
        <v>0</v>
      </c>
      <c r="K147" s="102">
        <v>0</v>
      </c>
    </row>
    <row r="148" spans="2:11">
      <c r="B148" s="76" t="s">
        <v>2264</v>
      </c>
      <c r="C148" s="73">
        <v>7009</v>
      </c>
      <c r="D148" s="86" t="s">
        <v>133</v>
      </c>
      <c r="E148" s="95">
        <v>42916</v>
      </c>
      <c r="F148" s="83">
        <v>35347.310000000005</v>
      </c>
      <c r="G148" s="85">
        <v>97.768299999999996</v>
      </c>
      <c r="H148" s="83">
        <v>132.15154999999999</v>
      </c>
      <c r="I148" s="84">
        <v>2.196663257420216E-3</v>
      </c>
      <c r="J148" s="84">
        <f t="shared" si="2"/>
        <v>6.0744405770570128E-4</v>
      </c>
      <c r="K148" s="84">
        <f>H148/'סכום נכסי הקרן'!$C$42</f>
        <v>4.5731675972247869E-5</v>
      </c>
    </row>
    <row r="149" spans="2:11">
      <c r="B149" s="76" t="s">
        <v>2265</v>
      </c>
      <c r="C149" s="73">
        <v>7987</v>
      </c>
      <c r="D149" s="86" t="s">
        <v>133</v>
      </c>
      <c r="E149" s="95">
        <v>42916</v>
      </c>
      <c r="F149" s="83">
        <v>41908.110000000008</v>
      </c>
      <c r="G149" s="85">
        <v>98.891300000000001</v>
      </c>
      <c r="H149" s="83">
        <v>158.47987000000003</v>
      </c>
      <c r="I149" s="84">
        <v>2.1966802234417875E-3</v>
      </c>
      <c r="J149" s="84">
        <f t="shared" si="2"/>
        <v>7.2846406491238326E-4</v>
      </c>
      <c r="K149" s="84">
        <f>H149/'סכום נכסי הקרן'!$C$42</f>
        <v>5.4842717039368576E-5</v>
      </c>
    </row>
    <row r="150" spans="2:11">
      <c r="B150" s="76" t="s">
        <v>2266</v>
      </c>
      <c r="C150" s="73">
        <v>7988</v>
      </c>
      <c r="D150" s="86" t="s">
        <v>133</v>
      </c>
      <c r="E150" s="95">
        <v>42916</v>
      </c>
      <c r="F150" s="83">
        <v>41378.48000000001</v>
      </c>
      <c r="G150" s="85">
        <v>0.2092</v>
      </c>
      <c r="H150" s="83">
        <v>0.33100000000000007</v>
      </c>
      <c r="I150" s="84">
        <v>2.1966802234417875E-3</v>
      </c>
      <c r="J150" s="84">
        <f t="shared" si="2"/>
        <v>1.521465189780878E-6</v>
      </c>
      <c r="K150" s="84">
        <f>H150/'סכום נכסי הקרן'!$C$42</f>
        <v>1.1454413320777585E-7</v>
      </c>
    </row>
    <row r="151" spans="2:11">
      <c r="B151" s="76" t="s">
        <v>2267</v>
      </c>
      <c r="C151" s="73">
        <v>8271</v>
      </c>
      <c r="D151" s="86" t="s">
        <v>133</v>
      </c>
      <c r="E151" s="95">
        <v>42916</v>
      </c>
      <c r="F151" s="83">
        <v>27838.780000000006</v>
      </c>
      <c r="G151" s="85">
        <v>100.751</v>
      </c>
      <c r="H151" s="83">
        <v>107.25498000000003</v>
      </c>
      <c r="I151" s="84">
        <v>2.196662666666667E-3</v>
      </c>
      <c r="J151" s="84">
        <f t="shared" si="2"/>
        <v>4.9300519184484679E-4</v>
      </c>
      <c r="K151" s="84">
        <f>H151/'סכום נכסי הקרן'!$C$42</f>
        <v>3.7116098840837873E-5</v>
      </c>
    </row>
    <row r="152" spans="2:11">
      <c r="B152" s="76" t="s">
        <v>2268</v>
      </c>
      <c r="C152" s="73">
        <v>7999</v>
      </c>
      <c r="D152" s="86" t="s">
        <v>135</v>
      </c>
      <c r="E152" s="95">
        <v>44228</v>
      </c>
      <c r="F152" s="83">
        <v>277977.34999999998</v>
      </c>
      <c r="G152" s="85">
        <v>116.08029999999999</v>
      </c>
      <c r="H152" s="83">
        <v>1307.8419100000001</v>
      </c>
      <c r="I152" s="84">
        <v>5.0611115094339619E-4</v>
      </c>
      <c r="J152" s="84">
        <f t="shared" si="2"/>
        <v>6.0115889419985972E-3</v>
      </c>
      <c r="K152" s="84">
        <f>H152/'סכום נכסי הקרן'!$C$42</f>
        <v>4.5258494850076124E-4</v>
      </c>
    </row>
    <row r="153" spans="2:11" ht="18" customHeight="1">
      <c r="B153" s="76" t="s">
        <v>2269</v>
      </c>
      <c r="C153" s="73">
        <v>87957</v>
      </c>
      <c r="D153" s="86" t="s">
        <v>135</v>
      </c>
      <c r="E153" s="95">
        <v>44895</v>
      </c>
      <c r="F153" s="83">
        <v>53974.424800000001</v>
      </c>
      <c r="G153" s="85">
        <v>100</v>
      </c>
      <c r="H153" s="83">
        <v>218.7637411</v>
      </c>
      <c r="I153" s="84">
        <v>7.779098E-5</v>
      </c>
      <c r="J153" s="84">
        <f t="shared" si="2"/>
        <v>1.0055631929603815E-3</v>
      </c>
      <c r="K153" s="84">
        <f>H153/'סכום נכסי הקרן'!$C$42</f>
        <v>7.5704238977612634E-5</v>
      </c>
    </row>
    <row r="154" spans="2:11" ht="18" customHeight="1">
      <c r="B154" s="76" t="s">
        <v>2270</v>
      </c>
      <c r="C154" s="73">
        <v>87958</v>
      </c>
      <c r="D154" s="86" t="s">
        <v>135</v>
      </c>
      <c r="E154" s="95">
        <v>44895</v>
      </c>
      <c r="F154" s="83">
        <v>40480.818509999997</v>
      </c>
      <c r="G154" s="85">
        <v>100</v>
      </c>
      <c r="H154" s="83">
        <v>164.07280549999999</v>
      </c>
      <c r="I154" s="84">
        <v>7.2621930000000006E-5</v>
      </c>
      <c r="J154" s="84">
        <f t="shared" si="2"/>
        <v>7.5417239322640034E-4</v>
      </c>
      <c r="K154" s="84">
        <f>H154/'סכום נכסי הקרן'!$C$42</f>
        <v>5.6778179120741667E-5</v>
      </c>
    </row>
    <row r="155" spans="2:11">
      <c r="B155" s="76" t="s">
        <v>2271</v>
      </c>
      <c r="C155" s="73">
        <v>9600</v>
      </c>
      <c r="D155" s="86" t="s">
        <v>133</v>
      </c>
      <c r="E155" s="95">
        <v>44967</v>
      </c>
      <c r="F155" s="83">
        <v>820011.83663400006</v>
      </c>
      <c r="G155" s="85">
        <v>103.566</v>
      </c>
      <c r="H155" s="83">
        <v>3247.5452262310005</v>
      </c>
      <c r="I155" s="84">
        <v>3.2800472276142494E-3</v>
      </c>
      <c r="J155" s="84">
        <f t="shared" si="2"/>
        <v>1.4927574060270491E-2</v>
      </c>
      <c r="K155" s="84">
        <f>H155/'סכום נכסי הקרן'!$C$42</f>
        <v>1.1238285588872513E-3</v>
      </c>
    </row>
    <row r="156" spans="2:11">
      <c r="B156" s="76" t="s">
        <v>2272</v>
      </c>
      <c r="C156" s="73">
        <v>7991</v>
      </c>
      <c r="D156" s="86" t="s">
        <v>133</v>
      </c>
      <c r="E156" s="95">
        <v>44105</v>
      </c>
      <c r="F156" s="83">
        <v>362169.62000000005</v>
      </c>
      <c r="G156" s="85">
        <v>120.1348</v>
      </c>
      <c r="H156" s="83">
        <v>1663.7908500000003</v>
      </c>
      <c r="I156" s="84">
        <v>5.742053055555556E-5</v>
      </c>
      <c r="J156" s="84">
        <f t="shared" si="2"/>
        <v>7.6477337200934687E-3</v>
      </c>
      <c r="K156" s="84">
        <f>H156/'סכום נכסי הקרן'!$C$42</f>
        <v>5.7576278172893837E-4</v>
      </c>
    </row>
    <row r="157" spans="2:11" ht="18" customHeight="1">
      <c r="B157" s="76" t="s">
        <v>2273</v>
      </c>
      <c r="C157" s="73">
        <v>87259</v>
      </c>
      <c r="D157" s="86" t="s">
        <v>133</v>
      </c>
      <c r="E157" s="95">
        <v>44469</v>
      </c>
      <c r="F157" s="83">
        <v>8450.8094440000004</v>
      </c>
      <c r="G157" s="85">
        <v>100</v>
      </c>
      <c r="H157" s="83">
        <v>32.315895310000002</v>
      </c>
      <c r="I157" s="84">
        <v>2.5170380000000001E-5</v>
      </c>
      <c r="J157" s="84">
        <f t="shared" si="2"/>
        <v>1.4854232565186744E-4</v>
      </c>
      <c r="K157" s="84">
        <f>H157/'סכום נכסי הקרן'!$C$42</f>
        <v>1.118307014234797E-5</v>
      </c>
    </row>
    <row r="158" spans="2:11" ht="18" customHeight="1">
      <c r="B158" s="76" t="s">
        <v>2274</v>
      </c>
      <c r="C158" s="73">
        <v>87252</v>
      </c>
      <c r="D158" s="86" t="s">
        <v>133</v>
      </c>
      <c r="E158" s="95">
        <v>44469</v>
      </c>
      <c r="F158" s="83">
        <v>19589.082829999999</v>
      </c>
      <c r="G158" s="85">
        <v>100</v>
      </c>
      <c r="H158" s="83">
        <v>74.908652740000008</v>
      </c>
      <c r="I158" s="84">
        <v>2.659274E-5</v>
      </c>
      <c r="J158" s="84">
        <f t="shared" si="2"/>
        <v>3.4432298355677936E-4</v>
      </c>
      <c r="K158" s="84">
        <f>H158/'סכום נכסי הקרן'!$C$42</f>
        <v>2.5922497576633179E-5</v>
      </c>
    </row>
    <row r="159" spans="2:11" ht="18" customHeight="1">
      <c r="B159" s="76" t="s">
        <v>2275</v>
      </c>
      <c r="C159" s="73">
        <v>87251</v>
      </c>
      <c r="D159" s="86" t="s">
        <v>133</v>
      </c>
      <c r="E159" s="95">
        <v>44469</v>
      </c>
      <c r="F159" s="83">
        <v>31333.288710000001</v>
      </c>
      <c r="G159" s="85">
        <v>100</v>
      </c>
      <c r="H159" s="83">
        <v>119.818496</v>
      </c>
      <c r="I159" s="84">
        <v>1.5390659999999999E-5</v>
      </c>
      <c r="J159" s="84">
        <f t="shared" si="2"/>
        <v>5.5075429231389518E-4</v>
      </c>
      <c r="K159" s="84">
        <f>H159/'סכום נכסי הקרן'!$C$42</f>
        <v>4.1463763645254845E-5</v>
      </c>
    </row>
    <row r="160" spans="2:11">
      <c r="B160" s="76" t="s">
        <v>2276</v>
      </c>
      <c r="C160" s="73">
        <v>9229</v>
      </c>
      <c r="D160" s="86" t="s">
        <v>133</v>
      </c>
      <c r="E160" s="95">
        <v>44735</v>
      </c>
      <c r="F160" s="83">
        <v>76773.710000000021</v>
      </c>
      <c r="G160" s="85">
        <v>98.934799999999996</v>
      </c>
      <c r="H160" s="83">
        <v>290.45544000000007</v>
      </c>
      <c r="I160" s="84">
        <v>2.5591238066666666E-4</v>
      </c>
      <c r="J160" s="84">
        <f t="shared" si="2"/>
        <v>1.3350992179531373E-3</v>
      </c>
      <c r="K160" s="84">
        <f>H160/'סכום נכסי הקרן'!$C$42</f>
        <v>1.0051349429088564E-4</v>
      </c>
    </row>
    <row r="161" spans="2:11">
      <c r="B161" s="76" t="s">
        <v>2277</v>
      </c>
      <c r="C161" s="73">
        <v>9385</v>
      </c>
      <c r="D161" s="86" t="s">
        <v>135</v>
      </c>
      <c r="E161" s="95">
        <v>44896</v>
      </c>
      <c r="F161" s="83">
        <v>130127.73000000003</v>
      </c>
      <c r="G161" s="85">
        <v>106.1223</v>
      </c>
      <c r="H161" s="83">
        <v>559.71098000000006</v>
      </c>
      <c r="I161" s="84">
        <v>3.1563855555555558E-4</v>
      </c>
      <c r="J161" s="84">
        <f t="shared" si="2"/>
        <v>2.5727515782723296E-3</v>
      </c>
      <c r="K161" s="84">
        <f>H161/'סכום נכסי הקרן'!$C$42</f>
        <v>1.9369066178542222E-4</v>
      </c>
    </row>
    <row r="162" spans="2:11">
      <c r="B162" s="76" t="s">
        <v>2278</v>
      </c>
      <c r="C162" s="73">
        <v>7027</v>
      </c>
      <c r="D162" s="86" t="s">
        <v>136</v>
      </c>
      <c r="E162" s="95">
        <v>43738</v>
      </c>
      <c r="F162" s="83">
        <v>256253.45000000004</v>
      </c>
      <c r="G162" s="85">
        <v>130.11770000000001</v>
      </c>
      <c r="H162" s="83">
        <v>1559.7573000000002</v>
      </c>
      <c r="I162" s="84">
        <v>1.0677227083333334E-4</v>
      </c>
      <c r="J162" s="84">
        <f t="shared" si="2"/>
        <v>7.1695360618024458E-3</v>
      </c>
      <c r="K162" s="84">
        <f>H162/'סכום נכסי הקרן'!$C$42</f>
        <v>5.3976147414803858E-4</v>
      </c>
    </row>
    <row r="163" spans="2:11">
      <c r="B163" s="76" t="s">
        <v>2279</v>
      </c>
      <c r="C163" s="73">
        <v>9246</v>
      </c>
      <c r="D163" s="86" t="s">
        <v>135</v>
      </c>
      <c r="E163" s="95">
        <v>44816</v>
      </c>
      <c r="F163" s="83">
        <v>723463.41000000015</v>
      </c>
      <c r="G163" s="85">
        <v>69.533600000000007</v>
      </c>
      <c r="H163" s="83">
        <v>2038.9125700000002</v>
      </c>
      <c r="I163" s="84">
        <v>4.3274375000000001E-4</v>
      </c>
      <c r="J163" s="84">
        <f t="shared" si="2"/>
        <v>9.3720075536606259E-3</v>
      </c>
      <c r="K163" s="84">
        <f>H163/'סכום נכסי הקרן'!$C$42</f>
        <v>7.0557544718153644E-4</v>
      </c>
    </row>
    <row r="164" spans="2:11">
      <c r="B164" s="76" t="s">
        <v>2280</v>
      </c>
      <c r="C164" s="73">
        <v>9245</v>
      </c>
      <c r="D164" s="86" t="s">
        <v>133</v>
      </c>
      <c r="E164" s="95">
        <v>44816</v>
      </c>
      <c r="F164" s="83">
        <v>67965.69</v>
      </c>
      <c r="G164" s="85">
        <v>101.8784</v>
      </c>
      <c r="H164" s="83">
        <v>264.78278999999998</v>
      </c>
      <c r="I164" s="84">
        <v>4.6450833333333335E-4</v>
      </c>
      <c r="J164" s="84">
        <f t="shared" si="2"/>
        <v>1.2170930448279764E-3</v>
      </c>
      <c r="K164" s="84">
        <f>H164/'סכום נכסי הקרן'!$C$42</f>
        <v>9.1629350963403413E-5</v>
      </c>
    </row>
    <row r="165" spans="2:11">
      <c r="B165" s="76" t="s">
        <v>2281</v>
      </c>
      <c r="C165" s="73">
        <v>9534</v>
      </c>
      <c r="D165" s="86" t="s">
        <v>135</v>
      </c>
      <c r="E165" s="95">
        <v>45007</v>
      </c>
      <c r="F165" s="83">
        <v>326084.57931100007</v>
      </c>
      <c r="G165" s="85">
        <v>100.5012</v>
      </c>
      <c r="H165" s="83">
        <v>1328.2775356640004</v>
      </c>
      <c r="I165" s="84">
        <v>3.2608457158612813E-3</v>
      </c>
      <c r="J165" s="84">
        <f t="shared" si="2"/>
        <v>6.1055227579477483E-3</v>
      </c>
      <c r="K165" s="84">
        <f>H165/'סכום נכסי הקרן'!$C$42</f>
        <v>4.5965679450753313E-4</v>
      </c>
    </row>
    <row r="166" spans="2:11">
      <c r="B166" s="76" t="s">
        <v>2282</v>
      </c>
      <c r="C166" s="73">
        <v>8412</v>
      </c>
      <c r="D166" s="86" t="s">
        <v>135</v>
      </c>
      <c r="E166" s="95">
        <v>44440</v>
      </c>
      <c r="F166" s="83">
        <v>127008.79000000002</v>
      </c>
      <c r="G166" s="85">
        <v>296.9803</v>
      </c>
      <c r="H166" s="83">
        <v>1528.7932200000002</v>
      </c>
      <c r="I166" s="84">
        <v>7.0560440666666668E-4</v>
      </c>
      <c r="J166" s="84">
        <f t="shared" si="2"/>
        <v>7.0272074519728677E-3</v>
      </c>
      <c r="K166" s="84">
        <f>H166/'סכום נכסי הקרן'!$C$42</f>
        <v>5.2904620615959084E-4</v>
      </c>
    </row>
    <row r="167" spans="2:11">
      <c r="B167" s="76" t="s">
        <v>2283</v>
      </c>
      <c r="C167" s="73">
        <v>9495</v>
      </c>
      <c r="D167" s="86" t="s">
        <v>133</v>
      </c>
      <c r="E167" s="95">
        <v>44980</v>
      </c>
      <c r="F167" s="83">
        <v>563550.30000000016</v>
      </c>
      <c r="G167" s="85">
        <v>99.556600000000003</v>
      </c>
      <c r="H167" s="83">
        <v>2145.4610200000006</v>
      </c>
      <c r="I167" s="84">
        <v>1.3179159999999999E-3</v>
      </c>
      <c r="J167" s="84">
        <f t="shared" si="2"/>
        <v>9.8617651297938855E-3</v>
      </c>
      <c r="K167" s="84">
        <f>H167/'סכום נכסי הקרן'!$C$42</f>
        <v>7.4244704793646722E-4</v>
      </c>
    </row>
    <row r="168" spans="2:11">
      <c r="B168" s="76" t="s">
        <v>2284</v>
      </c>
      <c r="C168" s="73">
        <v>7018</v>
      </c>
      <c r="D168" s="86" t="s">
        <v>133</v>
      </c>
      <c r="E168" s="95">
        <v>43525</v>
      </c>
      <c r="F168" s="83">
        <v>449377.22</v>
      </c>
      <c r="G168" s="85">
        <v>109.9271</v>
      </c>
      <c r="H168" s="83">
        <v>1889.0076300000003</v>
      </c>
      <c r="I168" s="84">
        <v>2.5359014545454544E-5</v>
      </c>
      <c r="J168" s="84">
        <f t="shared" si="2"/>
        <v>8.6829587682038557E-3</v>
      </c>
      <c r="K168" s="84">
        <f>H168/'סכום נכסי הקרן'!$C$42</f>
        <v>6.5370012568345898E-4</v>
      </c>
    </row>
    <row r="169" spans="2:11" ht="18" customHeight="1">
      <c r="B169" s="76" t="s">
        <v>2285</v>
      </c>
      <c r="C169" s="73">
        <v>62171</v>
      </c>
      <c r="D169" s="86" t="s">
        <v>133</v>
      </c>
      <c r="E169" s="95">
        <v>42549</v>
      </c>
      <c r="F169" s="83">
        <v>11882.29782</v>
      </c>
      <c r="G169" s="85">
        <v>100</v>
      </c>
      <c r="H169" s="83">
        <v>45.43790688</v>
      </c>
      <c r="I169" s="84">
        <v>2.5218099999999996E-6</v>
      </c>
      <c r="J169" s="84">
        <f t="shared" si="2"/>
        <v>2.0885859098013608E-4</v>
      </c>
      <c r="K169" s="84">
        <f>H169/'סכום נכסי הקרן'!$C$42</f>
        <v>1.5724005010106446E-5</v>
      </c>
    </row>
    <row r="170" spans="2:11" ht="18" customHeight="1">
      <c r="B170" s="76" t="s">
        <v>2286</v>
      </c>
      <c r="C170" s="73">
        <v>62172</v>
      </c>
      <c r="D170" s="86" t="s">
        <v>133</v>
      </c>
      <c r="E170" s="95">
        <v>42549</v>
      </c>
      <c r="F170" s="83">
        <v>32516.273300000001</v>
      </c>
      <c r="G170" s="85">
        <v>100</v>
      </c>
      <c r="H170" s="83">
        <v>124.3422291</v>
      </c>
      <c r="I170" s="84">
        <v>1.139875E-5</v>
      </c>
      <c r="J170" s="84">
        <f t="shared" si="2"/>
        <v>5.7154795527313853E-4</v>
      </c>
      <c r="K170" s="84">
        <f>H170/'סכום נכסי הקרן'!$C$42</f>
        <v>4.3029223122000542E-5</v>
      </c>
    </row>
    <row r="171" spans="2:11" ht="18" customHeight="1">
      <c r="B171" s="76" t="s">
        <v>2287</v>
      </c>
      <c r="C171" s="73">
        <v>62173</v>
      </c>
      <c r="D171" s="86" t="s">
        <v>133</v>
      </c>
      <c r="E171" s="95">
        <v>42549</v>
      </c>
      <c r="F171" s="83">
        <v>81401.389760000005</v>
      </c>
      <c r="G171" s="85">
        <v>100</v>
      </c>
      <c r="H171" s="83">
        <v>311.27891440000002</v>
      </c>
      <c r="I171" s="84">
        <v>7.3281350000000003E-5</v>
      </c>
      <c r="J171" s="84">
        <f t="shared" si="2"/>
        <v>1.4308158083757752E-3</v>
      </c>
      <c r="K171" s="84">
        <f>H171/'סכום נכסי הקרן'!$C$42</f>
        <v>1.0771955720787145E-4</v>
      </c>
    </row>
    <row r="172" spans="2:11">
      <c r="B172" s="76" t="s">
        <v>2288</v>
      </c>
      <c r="C172" s="73">
        <v>87956</v>
      </c>
      <c r="D172" s="86" t="s">
        <v>135</v>
      </c>
      <c r="E172" s="95">
        <v>44837</v>
      </c>
      <c r="F172" s="83">
        <v>34598.990210000004</v>
      </c>
      <c r="G172" s="85">
        <v>100</v>
      </c>
      <c r="H172" s="83">
        <v>140.2331672</v>
      </c>
      <c r="I172" s="84">
        <v>3.8878409999999998E-5</v>
      </c>
      <c r="J172" s="84">
        <f t="shared" si="2"/>
        <v>6.4459178956955147E-4</v>
      </c>
      <c r="K172" s="84">
        <f>H172/'סכום נכסי הקרן'!$C$42</f>
        <v>4.8528358259532019E-5</v>
      </c>
    </row>
    <row r="173" spans="2:11">
      <c r="B173" s="76" t="s">
        <v>2289</v>
      </c>
      <c r="C173" s="73">
        <v>5295</v>
      </c>
      <c r="D173" s="86" t="s">
        <v>133</v>
      </c>
      <c r="E173" s="95">
        <v>42879</v>
      </c>
      <c r="F173" s="83">
        <v>96663.890000000014</v>
      </c>
      <c r="G173" s="85">
        <v>201.3614</v>
      </c>
      <c r="H173" s="83">
        <v>744.31774000000007</v>
      </c>
      <c r="I173" s="84">
        <v>7.1844067567567574E-5</v>
      </c>
      <c r="J173" s="84">
        <f t="shared" si="2"/>
        <v>3.4213097629799821E-3</v>
      </c>
      <c r="K173" s="84">
        <f>H173/'סכום נכסי הקרן'!$C$42</f>
        <v>2.5757471407695062E-4</v>
      </c>
    </row>
    <row r="174" spans="2:11">
      <c r="B174" s="76" t="s">
        <v>2290</v>
      </c>
      <c r="C174" s="73">
        <v>8299</v>
      </c>
      <c r="D174" s="86" t="s">
        <v>136</v>
      </c>
      <c r="E174" s="95">
        <v>44286</v>
      </c>
      <c r="F174" s="83">
        <v>225492.18000000005</v>
      </c>
      <c r="G174" s="85">
        <v>100.2175</v>
      </c>
      <c r="H174" s="83">
        <v>1057.1241399999999</v>
      </c>
      <c r="I174" s="84">
        <v>8.7463664516129031E-4</v>
      </c>
      <c r="J174" s="84">
        <f t="shared" si="2"/>
        <v>4.8591467682388119E-3</v>
      </c>
      <c r="K174" s="84">
        <f>H174/'סכום נכסי הקרן'!$C$42</f>
        <v>3.6582286498282611E-4</v>
      </c>
    </row>
    <row r="175" spans="2:11">
      <c r="B175" s="76" t="s">
        <v>2291</v>
      </c>
      <c r="C175" s="73">
        <v>9157</v>
      </c>
      <c r="D175" s="86" t="s">
        <v>135</v>
      </c>
      <c r="E175" s="95">
        <v>44763</v>
      </c>
      <c r="F175" s="83">
        <v>68095.069260000004</v>
      </c>
      <c r="G175" s="85">
        <v>95.172499999999999</v>
      </c>
      <c r="H175" s="83">
        <v>262.67241241300007</v>
      </c>
      <c r="I175" s="84">
        <v>1.7023765856385902E-4</v>
      </c>
      <c r="J175" s="84">
        <f t="shared" si="2"/>
        <v>1.2073925432089007E-3</v>
      </c>
      <c r="K175" s="84">
        <f>H175/'סכום נכסי הקרן'!$C$42</f>
        <v>9.0899044705264377E-5</v>
      </c>
    </row>
    <row r="176" spans="2:11">
      <c r="B176" s="76" t="s">
        <v>2292</v>
      </c>
      <c r="C176" s="73">
        <v>5326</v>
      </c>
      <c r="D176" s="86" t="s">
        <v>136</v>
      </c>
      <c r="E176" s="95">
        <v>43220</v>
      </c>
      <c r="F176" s="83">
        <v>405098.59000000008</v>
      </c>
      <c r="G176" s="85">
        <v>92.877899999999997</v>
      </c>
      <c r="H176" s="83">
        <v>1760.0461200000004</v>
      </c>
      <c r="I176" s="84">
        <v>2.9499573846153849E-4</v>
      </c>
      <c r="J176" s="84">
        <f t="shared" si="2"/>
        <v>8.0901779576703862E-3</v>
      </c>
      <c r="K176" s="84">
        <f>H176/'סכום נכסי הקרן'!$C$42</f>
        <v>6.0907237831150766E-4</v>
      </c>
    </row>
    <row r="177" spans="2:11">
      <c r="B177" s="76" t="s">
        <v>2293</v>
      </c>
      <c r="C177" s="73">
        <v>7036</v>
      </c>
      <c r="D177" s="86" t="s">
        <v>133</v>
      </c>
      <c r="E177" s="95">
        <v>37987</v>
      </c>
      <c r="F177" s="83">
        <v>1062548.8700000003</v>
      </c>
      <c r="G177" s="85">
        <v>131.8203</v>
      </c>
      <c r="H177" s="83">
        <v>5356.1051500000012</v>
      </c>
      <c r="I177" s="84">
        <v>5.2149824736842105E-5</v>
      </c>
      <c r="J177" s="84">
        <f t="shared" si="2"/>
        <v>2.4619720660214766E-2</v>
      </c>
      <c r="K177" s="84">
        <f>H177/'סכום נכסי הקרן'!$C$42</f>
        <v>1.8535058059711608E-3</v>
      </c>
    </row>
    <row r="178" spans="2:11">
      <c r="B178" s="76" t="s">
        <v>2294</v>
      </c>
      <c r="C178" s="73">
        <v>62174</v>
      </c>
      <c r="D178" s="86" t="s">
        <v>133</v>
      </c>
      <c r="E178" s="95">
        <v>42549</v>
      </c>
      <c r="F178" s="83">
        <v>22760.183499999999</v>
      </c>
      <c r="G178" s="85">
        <v>100</v>
      </c>
      <c r="H178" s="83">
        <v>87.03494169999999</v>
      </c>
      <c r="I178" s="84">
        <v>3.4687680000000002E-5</v>
      </c>
      <c r="J178" s="84">
        <f t="shared" si="2"/>
        <v>4.0006233864398218E-4</v>
      </c>
      <c r="K178" s="84">
        <f>H178/'סכום נכסי הקרן'!$C$42</f>
        <v>3.011885787255529E-5</v>
      </c>
    </row>
    <row r="179" spans="2:11">
      <c r="B179" s="76" t="s">
        <v>2295</v>
      </c>
      <c r="C179" s="73">
        <v>5309</v>
      </c>
      <c r="D179" s="86" t="s">
        <v>133</v>
      </c>
      <c r="E179" s="95">
        <v>42795</v>
      </c>
      <c r="F179" s="83">
        <v>269172.36000000004</v>
      </c>
      <c r="G179" s="85">
        <v>135.57820000000001</v>
      </c>
      <c r="H179" s="83">
        <v>1395.5268899999999</v>
      </c>
      <c r="I179" s="84">
        <v>3.4646900000000002E-4</v>
      </c>
      <c r="J179" s="84">
        <f t="shared" si="2"/>
        <v>6.4146392282119873E-3</v>
      </c>
      <c r="K179" s="84">
        <f>H179/'סכום נכסי הקרן'!$C$42</f>
        <v>4.8292875523623291E-4</v>
      </c>
    </row>
    <row r="180" spans="2:11" ht="18" customHeight="1">
      <c r="B180" s="76" t="s">
        <v>2296</v>
      </c>
      <c r="C180" s="73">
        <v>87344</v>
      </c>
      <c r="D180" s="86" t="s">
        <v>133</v>
      </c>
      <c r="E180" s="95">
        <v>44421</v>
      </c>
      <c r="F180" s="83">
        <v>31504.468700000001</v>
      </c>
      <c r="G180" s="85">
        <v>100</v>
      </c>
      <c r="H180" s="83">
        <v>120.4730883</v>
      </c>
      <c r="I180" s="84">
        <v>2.8997962000000001E-4</v>
      </c>
      <c r="J180" s="84">
        <f t="shared" si="2"/>
        <v>5.537631726702354E-4</v>
      </c>
      <c r="K180" s="84">
        <f>H180/'סכום נכסי הקרן'!$C$42</f>
        <v>4.1690288441653594E-5</v>
      </c>
    </row>
    <row r="181" spans="2:11" ht="18" customHeight="1">
      <c r="B181" s="76" t="s">
        <v>2297</v>
      </c>
      <c r="C181" s="73">
        <v>62175</v>
      </c>
      <c r="D181" s="86" t="s">
        <v>133</v>
      </c>
      <c r="E181" s="95">
        <v>42549</v>
      </c>
      <c r="F181" s="83">
        <v>69383.619930000001</v>
      </c>
      <c r="G181" s="85">
        <v>100</v>
      </c>
      <c r="H181" s="83">
        <v>265.32296260000004</v>
      </c>
      <c r="I181" s="84">
        <v>5.1702499999999993E-6</v>
      </c>
      <c r="J181" s="84">
        <f t="shared" si="2"/>
        <v>1.2195759868442108E-3</v>
      </c>
      <c r="K181" s="84">
        <f>H181/'סכום נכסי הקרן'!$C$42</f>
        <v>9.1816280275335726E-5</v>
      </c>
    </row>
    <row r="182" spans="2:11" ht="18" customHeight="1">
      <c r="B182" s="76" t="s">
        <v>2298</v>
      </c>
      <c r="C182" s="73">
        <v>87346</v>
      </c>
      <c r="D182" s="86" t="s">
        <v>133</v>
      </c>
      <c r="E182" s="95">
        <v>44421</v>
      </c>
      <c r="F182" s="83">
        <v>43315.522550000002</v>
      </c>
      <c r="G182" s="85">
        <v>100</v>
      </c>
      <c r="H182" s="83">
        <v>165.63855820000001</v>
      </c>
      <c r="I182" s="84">
        <v>5.5792025999999999E-4</v>
      </c>
      <c r="J182" s="84">
        <f t="shared" si="2"/>
        <v>7.6136948757339563E-4</v>
      </c>
      <c r="K182" s="84">
        <f>H182/'סכום נכסי הקרן'!$C$42</f>
        <v>5.7320015331736342E-5</v>
      </c>
    </row>
    <row r="183" spans="2:11" ht="18" customHeight="1">
      <c r="B183" s="76" t="s">
        <v>2299</v>
      </c>
      <c r="C183" s="73">
        <v>62176</v>
      </c>
      <c r="D183" s="86" t="s">
        <v>133</v>
      </c>
      <c r="E183" s="95">
        <v>42549</v>
      </c>
      <c r="F183" s="83">
        <v>20191.867630000001</v>
      </c>
      <c r="G183" s="85">
        <v>100</v>
      </c>
      <c r="H183" s="83">
        <v>77.213701830000005</v>
      </c>
      <c r="I183" s="84">
        <v>8.8337499999999999E-6</v>
      </c>
      <c r="J183" s="84">
        <f t="shared" si="2"/>
        <v>3.5491830667209984E-4</v>
      </c>
      <c r="K183" s="84">
        <f>H183/'סכום נכסי הקרן'!$C$42</f>
        <v>2.672017083951965E-5</v>
      </c>
    </row>
    <row r="184" spans="2:11">
      <c r="B184" s="76" t="s">
        <v>2300</v>
      </c>
      <c r="C184" s="73">
        <v>9457</v>
      </c>
      <c r="D184" s="86" t="s">
        <v>133</v>
      </c>
      <c r="E184" s="95">
        <v>44893</v>
      </c>
      <c r="F184" s="83">
        <v>6858.2433030000011</v>
      </c>
      <c r="G184" s="85">
        <v>100</v>
      </c>
      <c r="H184" s="83">
        <v>26.225922391000005</v>
      </c>
      <c r="I184" s="84">
        <v>3.3215845194982442E-3</v>
      </c>
      <c r="J184" s="84">
        <f t="shared" si="2"/>
        <v>1.2054932926828214E-4</v>
      </c>
      <c r="K184" s="84">
        <f>H184/'סכום נכסי הקרן'!$C$42</f>
        <v>9.0756058847477198E-6</v>
      </c>
    </row>
    <row r="185" spans="2:11">
      <c r="B185" s="76" t="s">
        <v>2301</v>
      </c>
      <c r="C185" s="73">
        <v>8296</v>
      </c>
      <c r="D185" s="86" t="s">
        <v>133</v>
      </c>
      <c r="E185" s="95">
        <v>44085</v>
      </c>
      <c r="F185" s="83">
        <v>255712.96000000005</v>
      </c>
      <c r="G185" s="85">
        <v>123.25749999999999</v>
      </c>
      <c r="H185" s="83">
        <v>1205.2689700000003</v>
      </c>
      <c r="I185" s="84">
        <v>8.1417923076923082E-5</v>
      </c>
      <c r="J185" s="84">
        <f t="shared" si="2"/>
        <v>5.5401050821089221E-3</v>
      </c>
      <c r="K185" s="84">
        <f>H185/'סכום נכסי הקרן'!$C$42</f>
        <v>4.1708909199661268E-4</v>
      </c>
    </row>
    <row r="186" spans="2:11">
      <c r="B186" s="76" t="s">
        <v>2302</v>
      </c>
      <c r="C186" s="73">
        <v>8333</v>
      </c>
      <c r="D186" s="86" t="s">
        <v>133</v>
      </c>
      <c r="E186" s="95">
        <v>44501</v>
      </c>
      <c r="F186" s="83">
        <v>69385.140000000014</v>
      </c>
      <c r="G186" s="85">
        <v>120.4042</v>
      </c>
      <c r="H186" s="83">
        <v>319.46698000000004</v>
      </c>
      <c r="I186" s="84">
        <v>2.2800178625E-4</v>
      </c>
      <c r="J186" s="84">
        <f t="shared" si="2"/>
        <v>1.4684528379287731E-3</v>
      </c>
      <c r="K186" s="84">
        <f>H186/'סכום נכסי הקרן'!$C$42</f>
        <v>1.1055307647312947E-4</v>
      </c>
    </row>
    <row r="187" spans="2:11" ht="18" customHeight="1">
      <c r="B187" s="76" t="s">
        <v>2303</v>
      </c>
      <c r="C187" s="73">
        <v>87955</v>
      </c>
      <c r="D187" s="86" t="s">
        <v>135</v>
      </c>
      <c r="E187" s="95">
        <v>44827</v>
      </c>
      <c r="F187" s="83">
        <v>40480.818509999997</v>
      </c>
      <c r="G187" s="85">
        <v>100</v>
      </c>
      <c r="H187" s="83">
        <v>164.07280549999999</v>
      </c>
      <c r="I187" s="84">
        <v>6.2377289999999996E-5</v>
      </c>
      <c r="J187" s="84">
        <f t="shared" si="2"/>
        <v>7.5417239322640034E-4</v>
      </c>
      <c r="K187" s="84">
        <f>H187/'סכום נכסי הקרן'!$C$42</f>
        <v>5.6778179120741667E-5</v>
      </c>
    </row>
    <row r="188" spans="2:11">
      <c r="B188" s="76" t="s">
        <v>2304</v>
      </c>
      <c r="C188" s="73">
        <v>6653</v>
      </c>
      <c r="D188" s="86" t="s">
        <v>133</v>
      </c>
      <c r="E188" s="95">
        <v>39264</v>
      </c>
      <c r="F188" s="83">
        <v>3993955.0300000007</v>
      </c>
      <c r="G188" s="85">
        <v>91.099800000000002</v>
      </c>
      <c r="H188" s="83">
        <v>13913.566830000002</v>
      </c>
      <c r="I188" s="84">
        <v>1.2046614002516477E-4</v>
      </c>
      <c r="J188" s="84">
        <f t="shared" si="2"/>
        <v>6.3954705732733763E-2</v>
      </c>
      <c r="K188" s="84">
        <f>H188/'סכום נכסי הקרן'!$C$42</f>
        <v>4.8148563515734485E-3</v>
      </c>
    </row>
    <row r="189" spans="2:11">
      <c r="B189" s="76" t="s">
        <v>2305</v>
      </c>
      <c r="C189" s="73">
        <v>8410</v>
      </c>
      <c r="D189" s="86" t="s">
        <v>135</v>
      </c>
      <c r="E189" s="95">
        <v>44651</v>
      </c>
      <c r="F189" s="83">
        <v>106562.11424100002</v>
      </c>
      <c r="G189" s="85">
        <v>121.9333</v>
      </c>
      <c r="H189" s="83">
        <v>526.63834229700012</v>
      </c>
      <c r="I189" s="84">
        <v>3.2291549736900813E-4</v>
      </c>
      <c r="J189" s="84">
        <f t="shared" si="2"/>
        <v>2.4207308320507315E-3</v>
      </c>
      <c r="K189" s="84">
        <f>H189/'סכום נכסי הקרן'!$C$42</f>
        <v>1.8224571731839824E-4</v>
      </c>
    </row>
    <row r="190" spans="2:11">
      <c r="B190" s="76" t="s">
        <v>2306</v>
      </c>
      <c r="C190" s="73">
        <v>7001</v>
      </c>
      <c r="D190" s="86" t="s">
        <v>135</v>
      </c>
      <c r="E190" s="95">
        <v>43602</v>
      </c>
      <c r="F190" s="83">
        <v>183741.48000000004</v>
      </c>
      <c r="G190" s="85">
        <v>64.608699999999999</v>
      </c>
      <c r="H190" s="83">
        <v>481.1555800000001</v>
      </c>
      <c r="I190" s="84">
        <v>3.1747778333333335E-4</v>
      </c>
      <c r="J190" s="84">
        <f t="shared" si="2"/>
        <v>2.2116660599360376E-3</v>
      </c>
      <c r="K190" s="84">
        <f>H190/'סכום נכסי הקרן'!$C$42</f>
        <v>1.6650618987669078E-4</v>
      </c>
    </row>
    <row r="191" spans="2:11">
      <c r="B191" s="76" t="s">
        <v>2307</v>
      </c>
      <c r="C191" s="73">
        <v>8319</v>
      </c>
      <c r="D191" s="86" t="s">
        <v>135</v>
      </c>
      <c r="E191" s="95">
        <v>44377</v>
      </c>
      <c r="F191" s="83">
        <v>167559.95000000004</v>
      </c>
      <c r="G191" s="85">
        <v>100.80710000000001</v>
      </c>
      <c r="H191" s="83">
        <v>684.61856000000012</v>
      </c>
      <c r="I191" s="84">
        <v>1.5975131478571428E-4</v>
      </c>
      <c r="J191" s="84">
        <f t="shared" si="2"/>
        <v>3.1468982094196717E-3</v>
      </c>
      <c r="K191" s="84">
        <f>H191/'סכום נכסי הקרן'!$C$42</f>
        <v>2.3691552729050052E-4</v>
      </c>
    </row>
    <row r="192" spans="2:11">
      <c r="B192" s="76" t="s">
        <v>2308</v>
      </c>
      <c r="C192" s="73">
        <v>8411</v>
      </c>
      <c r="D192" s="86" t="s">
        <v>135</v>
      </c>
      <c r="E192" s="95">
        <v>44651</v>
      </c>
      <c r="F192" s="83">
        <v>151608.81975600004</v>
      </c>
      <c r="G192" s="85">
        <v>104.4327</v>
      </c>
      <c r="H192" s="83">
        <v>641.72401533300012</v>
      </c>
      <c r="I192" s="84">
        <v>4.8437324605351217E-4</v>
      </c>
      <c r="J192" s="84">
        <f t="shared" si="2"/>
        <v>2.9497303648808757E-3</v>
      </c>
      <c r="K192" s="84">
        <f>H192/'סכום נכסי הקרן'!$C$42</f>
        <v>2.2207166493937142E-4</v>
      </c>
    </row>
    <row r="193" spans="2:11">
      <c r="B193" s="76" t="s">
        <v>2309</v>
      </c>
      <c r="C193" s="73">
        <v>9384</v>
      </c>
      <c r="D193" s="86" t="s">
        <v>135</v>
      </c>
      <c r="E193" s="95">
        <v>44910</v>
      </c>
      <c r="F193" s="83">
        <v>27603.969538000008</v>
      </c>
      <c r="G193" s="85">
        <v>100.80459999999999</v>
      </c>
      <c r="H193" s="83">
        <v>112.78184842100002</v>
      </c>
      <c r="I193" s="84">
        <v>1.8906828377066487E-4</v>
      </c>
      <c r="J193" s="84">
        <f t="shared" si="2"/>
        <v>5.1840983810179744E-4</v>
      </c>
      <c r="K193" s="84">
        <f>H193/'סכום נכסי הקרן'!$C$42</f>
        <v>3.9028698093517244E-5</v>
      </c>
    </row>
    <row r="194" spans="2:11">
      <c r="B194" s="76" t="s">
        <v>2310</v>
      </c>
      <c r="C194" s="73">
        <v>5303</v>
      </c>
      <c r="D194" s="86" t="s">
        <v>135</v>
      </c>
      <c r="E194" s="95">
        <v>42788</v>
      </c>
      <c r="F194" s="83">
        <v>264895.53999999998</v>
      </c>
      <c r="G194" s="85">
        <v>58.000999999999998</v>
      </c>
      <c r="H194" s="83">
        <v>622.72663000000011</v>
      </c>
      <c r="I194" s="84">
        <v>3.3443178609196338E-4</v>
      </c>
      <c r="J194" s="84">
        <f t="shared" si="2"/>
        <v>2.8624075235485092E-3</v>
      </c>
      <c r="K194" s="84">
        <f>H194/'סכום נכסי הקרן'!$C$42</f>
        <v>2.1549752887839679E-4</v>
      </c>
    </row>
    <row r="195" spans="2:11">
      <c r="B195" s="76" t="s">
        <v>2311</v>
      </c>
      <c r="C195" s="73">
        <v>7011</v>
      </c>
      <c r="D195" s="86" t="s">
        <v>135</v>
      </c>
      <c r="E195" s="95">
        <v>43651</v>
      </c>
      <c r="F195" s="83">
        <v>477272.68000000005</v>
      </c>
      <c r="G195" s="85">
        <v>95.488200000000006</v>
      </c>
      <c r="H195" s="83">
        <v>1847.1561000000004</v>
      </c>
      <c r="I195" s="84">
        <v>5.1221908671653332E-4</v>
      </c>
      <c r="J195" s="84">
        <f t="shared" si="2"/>
        <v>8.490585215230835E-3</v>
      </c>
      <c r="K195" s="84">
        <f>H195/'סכום נכסי הקרן'!$C$42</f>
        <v>6.3921720354669402E-4</v>
      </c>
    </row>
    <row r="196" spans="2:11" ht="18" customHeight="1">
      <c r="B196" s="76" t="s">
        <v>2312</v>
      </c>
      <c r="C196" s="73">
        <v>62177</v>
      </c>
      <c r="D196" s="86" t="s">
        <v>133</v>
      </c>
      <c r="E196" s="95">
        <v>42549</v>
      </c>
      <c r="F196" s="83">
        <v>52313.024819999999</v>
      </c>
      <c r="G196" s="85">
        <v>100</v>
      </c>
      <c r="H196" s="83">
        <v>200.0450069</v>
      </c>
      <c r="I196" s="84">
        <v>1.165522E-5</v>
      </c>
      <c r="J196" s="84">
        <f t="shared" si="2"/>
        <v>9.1952119150400446E-4</v>
      </c>
      <c r="K196" s="84">
        <f>H196/'סכום נכסי הקרן'!$C$42</f>
        <v>6.9226531474030317E-5</v>
      </c>
    </row>
    <row r="197" spans="2:11">
      <c r="B197" s="76" t="s">
        <v>2313</v>
      </c>
      <c r="C197" s="73">
        <v>9736</v>
      </c>
      <c r="D197" s="86" t="s">
        <v>133</v>
      </c>
      <c r="E197" s="95">
        <v>44621</v>
      </c>
      <c r="F197" s="83">
        <v>539787.39000000013</v>
      </c>
      <c r="G197" s="85">
        <v>110.88979999999999</v>
      </c>
      <c r="H197" s="83">
        <v>2288.9284700000007</v>
      </c>
      <c r="I197" s="84">
        <v>6.3504399999999997E-4</v>
      </c>
      <c r="J197" s="84">
        <f t="shared" si="2"/>
        <v>1.0521223531732342E-2</v>
      </c>
      <c r="K197" s="84">
        <f>H197/'סכום נכסי הקרן'!$C$42</f>
        <v>7.9209464522885377E-4</v>
      </c>
    </row>
    <row r="198" spans="2:11">
      <c r="B198" s="76" t="s">
        <v>2314</v>
      </c>
      <c r="C198" s="73">
        <v>8502</v>
      </c>
      <c r="D198" s="86" t="s">
        <v>133</v>
      </c>
      <c r="E198" s="95">
        <v>44621</v>
      </c>
      <c r="F198" s="83">
        <v>1064508.6103300003</v>
      </c>
      <c r="G198" s="85">
        <v>101.9405</v>
      </c>
      <c r="H198" s="83">
        <v>4149.672488749</v>
      </c>
      <c r="I198" s="84">
        <v>8.8562090884675203E-4</v>
      </c>
      <c r="J198" s="84">
        <f t="shared" si="2"/>
        <v>1.9074266587984844E-2</v>
      </c>
      <c r="K198" s="84">
        <f>H198/'סכום נכסי הקרן'!$C$42</f>
        <v>1.4360140130510817E-3</v>
      </c>
    </row>
    <row r="199" spans="2:11">
      <c r="B199" s="76" t="s">
        <v>2315</v>
      </c>
      <c r="C199" s="73">
        <v>7017</v>
      </c>
      <c r="D199" s="86" t="s">
        <v>134</v>
      </c>
      <c r="E199" s="95">
        <v>43709</v>
      </c>
      <c r="F199" s="83">
        <v>1263723.9255840003</v>
      </c>
      <c r="G199" s="85">
        <v>95.077365999999998</v>
      </c>
      <c r="H199" s="83">
        <v>1201.5158514700004</v>
      </c>
      <c r="I199" s="84">
        <v>7.6589327650164473E-4</v>
      </c>
      <c r="J199" s="84">
        <f t="shared" ref="J199:J260" si="3">IFERROR(H199/$H$11,0)</f>
        <v>5.5228536041738276E-3</v>
      </c>
      <c r="K199" s="84">
        <f>H199/'סכום נכסי הקרן'!$C$42</f>
        <v>4.1579030737774595E-4</v>
      </c>
    </row>
    <row r="200" spans="2:11">
      <c r="B200" s="76" t="s">
        <v>2316</v>
      </c>
      <c r="C200" s="73">
        <v>9536</v>
      </c>
      <c r="D200" s="86" t="s">
        <v>134</v>
      </c>
      <c r="E200" s="95">
        <v>45015</v>
      </c>
      <c r="F200" s="83">
        <v>290881.70562900003</v>
      </c>
      <c r="G200" s="85">
        <v>106.155328</v>
      </c>
      <c r="H200" s="83">
        <v>308.78634722300006</v>
      </c>
      <c r="I200" s="84">
        <v>8.0800469739043595E-4</v>
      </c>
      <c r="J200" s="84">
        <f t="shared" si="3"/>
        <v>1.4193585449528271E-3</v>
      </c>
      <c r="K200" s="84">
        <f>H200/'סכום נכסי הקרן'!$C$42</f>
        <v>1.0685699241405993E-4</v>
      </c>
    </row>
    <row r="201" spans="2:11">
      <c r="B201" s="76" t="s">
        <v>2317</v>
      </c>
      <c r="C201" s="73">
        <v>6885</v>
      </c>
      <c r="D201" s="86" t="s">
        <v>135</v>
      </c>
      <c r="E201" s="95">
        <v>43602</v>
      </c>
      <c r="F201" s="83">
        <v>263035.34999999998</v>
      </c>
      <c r="G201" s="85">
        <v>93.861400000000003</v>
      </c>
      <c r="H201" s="83">
        <v>1000.6644300000002</v>
      </c>
      <c r="I201" s="84">
        <v>3.7311308435622877E-4</v>
      </c>
      <c r="J201" s="84">
        <f t="shared" si="3"/>
        <v>4.5996256703834558E-3</v>
      </c>
      <c r="K201" s="84">
        <f>H201/'סכום נכסי הקרן'!$C$42</f>
        <v>3.4628471228460145E-4</v>
      </c>
    </row>
    <row r="202" spans="2:11" ht="18" customHeight="1">
      <c r="B202" s="76" t="s">
        <v>2318</v>
      </c>
      <c r="C202" s="73">
        <v>76202</v>
      </c>
      <c r="D202" s="86" t="s">
        <v>133</v>
      </c>
      <c r="E202" s="95">
        <v>43466</v>
      </c>
      <c r="F202" s="83">
        <v>39824.268669999998</v>
      </c>
      <c r="G202" s="85">
        <v>100</v>
      </c>
      <c r="H202" s="83">
        <v>152.28800339999998</v>
      </c>
      <c r="I202" s="84">
        <v>1.8362889999999999E-5</v>
      </c>
      <c r="J202" s="84">
        <f t="shared" si="3"/>
        <v>7.0000270693151628E-4</v>
      </c>
      <c r="K202" s="84">
        <f>H202/'סכום נכסי הקרן'!$C$42</f>
        <v>5.2699991986090077E-5</v>
      </c>
    </row>
    <row r="203" spans="2:11" ht="18" customHeight="1">
      <c r="B203" s="76" t="s">
        <v>2319</v>
      </c>
      <c r="C203" s="73">
        <v>76201</v>
      </c>
      <c r="D203" s="86" t="s">
        <v>133</v>
      </c>
      <c r="E203" s="95">
        <v>43466</v>
      </c>
      <c r="F203" s="83">
        <v>39314.849430000002</v>
      </c>
      <c r="G203" s="85">
        <v>100</v>
      </c>
      <c r="H203" s="83">
        <v>150.3399842</v>
      </c>
      <c r="I203" s="84">
        <v>3.1843159999999998E-5</v>
      </c>
      <c r="J203" s="84">
        <f t="shared" si="3"/>
        <v>6.9104849725832977E-4</v>
      </c>
      <c r="K203" s="84">
        <f>H203/'סכום נכסי הקרן'!$C$42</f>
        <v>5.2025870624349582E-5</v>
      </c>
    </row>
    <row r="204" spans="2:11">
      <c r="B204" s="76" t="s">
        <v>2320</v>
      </c>
      <c r="C204" s="73">
        <v>5317</v>
      </c>
      <c r="D204" s="86" t="s">
        <v>133</v>
      </c>
      <c r="E204" s="95">
        <v>43191</v>
      </c>
      <c r="F204" s="83">
        <v>311383.69000000006</v>
      </c>
      <c r="G204" s="85">
        <v>136.208</v>
      </c>
      <c r="H204" s="83">
        <v>1621.8712100000002</v>
      </c>
      <c r="I204" s="84">
        <v>1.8292499999999999E-4</v>
      </c>
      <c r="J204" s="84">
        <f t="shared" si="3"/>
        <v>7.4550470946307913E-3</v>
      </c>
      <c r="K204" s="84">
        <f>H204/'סכום נכסי הקרן'!$C$42</f>
        <v>5.6125628980089606E-4</v>
      </c>
    </row>
    <row r="205" spans="2:11" ht="18" customHeight="1">
      <c r="B205" s="76" t="s">
        <v>2321</v>
      </c>
      <c r="C205" s="73">
        <v>87345</v>
      </c>
      <c r="D205" s="86" t="s">
        <v>133</v>
      </c>
      <c r="E205" s="95">
        <v>44421</v>
      </c>
      <c r="F205" s="83">
        <v>29781.118340000001</v>
      </c>
      <c r="G205" s="85">
        <v>100</v>
      </c>
      <c r="H205" s="83">
        <v>113.88299649999999</v>
      </c>
      <c r="I205" s="84">
        <v>1.0890716E-4</v>
      </c>
      <c r="J205" s="84">
        <f t="shared" si="3"/>
        <v>5.2347134405645777E-4</v>
      </c>
      <c r="K205" s="84">
        <f>H205/'סכום נכסי הקרן'!$C$42</f>
        <v>3.9409755653162136E-5</v>
      </c>
    </row>
    <row r="206" spans="2:11">
      <c r="B206" s="76" t="s">
        <v>2322</v>
      </c>
      <c r="C206" s="73">
        <v>7077</v>
      </c>
      <c r="D206" s="86" t="s">
        <v>133</v>
      </c>
      <c r="E206" s="95">
        <v>44012</v>
      </c>
      <c r="F206" s="83">
        <v>571336.8600000001</v>
      </c>
      <c r="G206" s="85">
        <v>117.0718</v>
      </c>
      <c r="H206" s="83">
        <v>2557.7755099999999</v>
      </c>
      <c r="I206" s="84">
        <v>2.6268362000000001E-4</v>
      </c>
      <c r="J206" s="84">
        <f t="shared" si="3"/>
        <v>1.1756998192565048E-2</v>
      </c>
      <c r="K206" s="84">
        <f>H206/'סכום נכסי הקרן'!$C$42</f>
        <v>8.8513044934449166E-4</v>
      </c>
    </row>
    <row r="207" spans="2:11">
      <c r="B207" s="76" t="s">
        <v>2323</v>
      </c>
      <c r="C207" s="73">
        <v>9172</v>
      </c>
      <c r="D207" s="86" t="s">
        <v>135</v>
      </c>
      <c r="E207" s="95">
        <v>44743</v>
      </c>
      <c r="F207" s="83">
        <v>70340.075062000018</v>
      </c>
      <c r="G207" s="85">
        <v>94.228800000000007</v>
      </c>
      <c r="H207" s="83">
        <v>268.64193544900002</v>
      </c>
      <c r="I207" s="84">
        <v>1.3543215004043999E-3</v>
      </c>
      <c r="J207" s="84">
        <f t="shared" si="3"/>
        <v>1.2348318830846378E-3</v>
      </c>
      <c r="K207" s="84">
        <f>H207/'סכום נכסי הקרן'!$C$42</f>
        <v>9.2964826704728003E-5</v>
      </c>
    </row>
    <row r="208" spans="2:11">
      <c r="B208" s="76" t="s">
        <v>2324</v>
      </c>
      <c r="C208" s="73">
        <v>8275</v>
      </c>
      <c r="D208" s="86" t="s">
        <v>133</v>
      </c>
      <c r="E208" s="95">
        <v>44256</v>
      </c>
      <c r="F208" s="83">
        <v>38932.580000000009</v>
      </c>
      <c r="G208" s="85">
        <v>114.9335</v>
      </c>
      <c r="H208" s="83">
        <v>171.11092000000005</v>
      </c>
      <c r="I208" s="84">
        <v>6.4887633333333332E-5</v>
      </c>
      <c r="J208" s="84">
        <f t="shared" si="3"/>
        <v>7.8652359024586295E-4</v>
      </c>
      <c r="K208" s="84">
        <f>H208/'סכום נכסי הקרן'!$C$42</f>
        <v>5.9213752307507784E-5</v>
      </c>
    </row>
    <row r="209" spans="2:11">
      <c r="B209" s="76" t="s">
        <v>2325</v>
      </c>
      <c r="C209" s="73">
        <v>9667</v>
      </c>
      <c r="D209" s="86" t="s">
        <v>133</v>
      </c>
      <c r="E209" s="95">
        <v>44959</v>
      </c>
      <c r="F209" s="83">
        <v>211124.76337100004</v>
      </c>
      <c r="G209" s="85">
        <v>100</v>
      </c>
      <c r="H209" s="83">
        <v>807.34109511700012</v>
      </c>
      <c r="I209" s="84">
        <v>2.4128544347716086E-4</v>
      </c>
      <c r="J209" s="84">
        <f t="shared" si="3"/>
        <v>3.7110011253779097E-3</v>
      </c>
      <c r="K209" s="84">
        <f>H209/'סכום נכסי הקרן'!$C$42</f>
        <v>2.7938424756251745E-4</v>
      </c>
    </row>
    <row r="210" spans="2:11">
      <c r="B210" s="76" t="s">
        <v>2326</v>
      </c>
      <c r="C210" s="73">
        <v>8335</v>
      </c>
      <c r="D210" s="86" t="s">
        <v>133</v>
      </c>
      <c r="E210" s="95">
        <v>44412</v>
      </c>
      <c r="F210" s="83">
        <v>607602.65</v>
      </c>
      <c r="G210" s="85">
        <v>99.453599999999994</v>
      </c>
      <c r="H210" s="83">
        <v>2310.7770800000003</v>
      </c>
      <c r="I210" s="84">
        <v>1.7360075470000001E-3</v>
      </c>
      <c r="J210" s="84">
        <f t="shared" si="3"/>
        <v>1.0621652231309675E-2</v>
      </c>
      <c r="K210" s="84">
        <f>H210/'סכום נכסי הקרן'!$C$42</f>
        <v>7.996554612235507E-4</v>
      </c>
    </row>
    <row r="211" spans="2:11">
      <c r="B211" s="76" t="s">
        <v>2327</v>
      </c>
      <c r="C211" s="73">
        <v>6651</v>
      </c>
      <c r="D211" s="86" t="s">
        <v>135</v>
      </c>
      <c r="E211" s="95">
        <v>43465</v>
      </c>
      <c r="F211" s="83">
        <v>401238.13000000006</v>
      </c>
      <c r="G211" s="85">
        <v>106.4761</v>
      </c>
      <c r="H211" s="83">
        <v>1731.5763700000005</v>
      </c>
      <c r="I211" s="84">
        <v>1.6542203377510006E-3</v>
      </c>
      <c r="J211" s="84">
        <f t="shared" si="3"/>
        <v>7.9593147142058424E-3</v>
      </c>
      <c r="K211" s="84">
        <f>H211/'סכום נכסי הקרן'!$C$42</f>
        <v>5.992202851502023E-4</v>
      </c>
    </row>
    <row r="212" spans="2:11">
      <c r="B212" s="76" t="s">
        <v>2328</v>
      </c>
      <c r="C212" s="73">
        <v>8415</v>
      </c>
      <c r="D212" s="86" t="s">
        <v>135</v>
      </c>
      <c r="E212" s="95">
        <v>44440</v>
      </c>
      <c r="F212" s="83">
        <v>1164228.7800000003</v>
      </c>
      <c r="G212" s="85">
        <v>117.5904</v>
      </c>
      <c r="H212" s="83">
        <v>5548.7801500000014</v>
      </c>
      <c r="I212" s="84">
        <v>1.9403812723333333E-3</v>
      </c>
      <c r="J212" s="84">
        <f t="shared" si="3"/>
        <v>2.5505365087529059E-2</v>
      </c>
      <c r="K212" s="84">
        <f>H212/'סכום נכסי הקרן'!$C$42</f>
        <v>1.9201819113059289E-3</v>
      </c>
    </row>
    <row r="213" spans="2:11" ht="18" customHeight="1">
      <c r="B213" s="76" t="s">
        <v>2329</v>
      </c>
      <c r="C213" s="73">
        <v>87341</v>
      </c>
      <c r="D213" s="86" t="s">
        <v>133</v>
      </c>
      <c r="E213" s="95">
        <v>44421</v>
      </c>
      <c r="F213" s="83">
        <v>26176.93046</v>
      </c>
      <c r="G213" s="85">
        <v>100</v>
      </c>
      <c r="H213" s="83">
        <v>100.1005821</v>
      </c>
      <c r="I213" s="84">
        <v>1.1276424E-4</v>
      </c>
      <c r="J213" s="84">
        <f t="shared" si="3"/>
        <v>4.6011948985484233E-4</v>
      </c>
      <c r="K213" s="84">
        <f>H213/'סכום נכסי הקרן'!$C$42</f>
        <v>3.4640285227306042E-5</v>
      </c>
    </row>
    <row r="214" spans="2:11">
      <c r="B214" s="76" t="s">
        <v>2330</v>
      </c>
      <c r="C214" s="73">
        <v>8310</v>
      </c>
      <c r="D214" s="86" t="s">
        <v>133</v>
      </c>
      <c r="E214" s="95">
        <v>44377</v>
      </c>
      <c r="F214" s="83">
        <v>191684.44000000003</v>
      </c>
      <c r="G214" s="85">
        <v>34.741199999999999</v>
      </c>
      <c r="H214" s="83">
        <v>254.65343000000004</v>
      </c>
      <c r="I214" s="84">
        <v>5.0004106153846151E-4</v>
      </c>
      <c r="J214" s="84">
        <f t="shared" si="3"/>
        <v>1.1705327166262884E-3</v>
      </c>
      <c r="K214" s="84">
        <f>H214/'סכום נכסי הקרן'!$C$42</f>
        <v>8.8124037485610331E-5</v>
      </c>
    </row>
    <row r="215" spans="2:11">
      <c r="B215" s="76" t="s">
        <v>2331</v>
      </c>
      <c r="C215" s="73">
        <v>9695</v>
      </c>
      <c r="D215" s="86" t="s">
        <v>133</v>
      </c>
      <c r="E215" s="95">
        <v>45108</v>
      </c>
      <c r="F215" s="83">
        <v>395858.97970700008</v>
      </c>
      <c r="G215" s="85">
        <v>100</v>
      </c>
      <c r="H215" s="83">
        <v>1513.7647383130002</v>
      </c>
      <c r="I215" s="84">
        <v>3.1668714456407714E-4</v>
      </c>
      <c r="J215" s="84">
        <f t="shared" si="3"/>
        <v>6.9581279603051034E-3</v>
      </c>
      <c r="K215" s="84">
        <f>H215/'סכום נכסי הקרן'!$C$42</f>
        <v>5.2384552818899753E-4</v>
      </c>
    </row>
    <row r="216" spans="2:11" ht="18" customHeight="1">
      <c r="B216" s="76" t="s">
        <v>2332</v>
      </c>
      <c r="C216" s="73">
        <v>87951</v>
      </c>
      <c r="D216" s="86" t="s">
        <v>135</v>
      </c>
      <c r="E216" s="95">
        <v>44771</v>
      </c>
      <c r="F216" s="83">
        <v>26987.2124</v>
      </c>
      <c r="G216" s="85">
        <v>100</v>
      </c>
      <c r="H216" s="83">
        <v>109.3818706</v>
      </c>
      <c r="I216" s="84">
        <v>1.1546887000000001E-4</v>
      </c>
      <c r="J216" s="84">
        <f t="shared" si="3"/>
        <v>5.0278159671001928E-4</v>
      </c>
      <c r="K216" s="84">
        <f>H216/'סכום נכסי הקרן'!$C$42</f>
        <v>3.7852119506109059E-5</v>
      </c>
    </row>
    <row r="217" spans="2:11">
      <c r="B217" s="76" t="s">
        <v>2333</v>
      </c>
      <c r="C217" s="73">
        <v>7085</v>
      </c>
      <c r="D217" s="86" t="s">
        <v>133</v>
      </c>
      <c r="E217" s="95">
        <v>43983</v>
      </c>
      <c r="F217" s="83">
        <v>929077.77552300016</v>
      </c>
      <c r="G217" s="85">
        <v>98.566800000000001</v>
      </c>
      <c r="H217" s="83">
        <v>3501.8747785490004</v>
      </c>
      <c r="I217" s="84">
        <v>3.0969259372956858E-4</v>
      </c>
      <c r="J217" s="84">
        <f t="shared" si="3"/>
        <v>1.6096618049951432E-2</v>
      </c>
      <c r="K217" s="84">
        <f>H217/'סכום נכסי הקרן'!$C$42</f>
        <v>1.2118405169518646E-3</v>
      </c>
    </row>
    <row r="218" spans="2:11">
      <c r="B218" s="76" t="s">
        <v>2334</v>
      </c>
      <c r="C218" s="73">
        <v>8330</v>
      </c>
      <c r="D218" s="86" t="s">
        <v>133</v>
      </c>
      <c r="E218" s="95">
        <v>44002</v>
      </c>
      <c r="F218" s="83">
        <v>456726.39000000007</v>
      </c>
      <c r="G218" s="85">
        <v>110.6713</v>
      </c>
      <c r="H218" s="83">
        <v>1932.8982700000001</v>
      </c>
      <c r="I218" s="84">
        <v>1.2959876515384614E-3</v>
      </c>
      <c r="J218" s="84">
        <f t="shared" si="3"/>
        <v>8.8847052362316624E-3</v>
      </c>
      <c r="K218" s="84">
        <f>H218/'סכום נכסי הקרן'!$C$42</f>
        <v>6.6888869158900131E-4</v>
      </c>
    </row>
    <row r="219" spans="2:11">
      <c r="B219" s="76" t="s">
        <v>2335</v>
      </c>
      <c r="C219" s="73">
        <v>5331</v>
      </c>
      <c r="D219" s="86" t="s">
        <v>133</v>
      </c>
      <c r="E219" s="95">
        <v>43251</v>
      </c>
      <c r="F219" s="83">
        <v>125416.84000000003</v>
      </c>
      <c r="G219" s="85">
        <v>148.63829999999999</v>
      </c>
      <c r="H219" s="83">
        <v>712.8603700000001</v>
      </c>
      <c r="I219" s="84">
        <v>2.6034642857142857E-4</v>
      </c>
      <c r="J219" s="84">
        <f t="shared" si="3"/>
        <v>3.2767137103604737E-3</v>
      </c>
      <c r="K219" s="84">
        <f>H219/'סכום נכסי הקרן'!$C$42</f>
        <v>2.4668874072454491E-4</v>
      </c>
    </row>
    <row r="220" spans="2:11" ht="18" customHeight="1">
      <c r="B220" s="76" t="s">
        <v>2336</v>
      </c>
      <c r="C220" s="73">
        <v>62178</v>
      </c>
      <c r="D220" s="86" t="s">
        <v>133</v>
      </c>
      <c r="E220" s="95">
        <v>42549</v>
      </c>
      <c r="F220" s="83">
        <v>14543.61881</v>
      </c>
      <c r="G220" s="85">
        <v>100</v>
      </c>
      <c r="H220" s="83">
        <v>55.614798319999998</v>
      </c>
      <c r="I220" s="84">
        <v>2.5480450000000001E-5</v>
      </c>
      <c r="J220" s="84">
        <f t="shared" si="3"/>
        <v>2.5563740084762546E-4</v>
      </c>
      <c r="K220" s="84">
        <f>H220/'סכום נכסי הקרן'!$C$42</f>
        <v>1.9245766970059416E-5</v>
      </c>
    </row>
    <row r="221" spans="2:11">
      <c r="B221" s="76" t="s">
        <v>2337</v>
      </c>
      <c r="C221" s="73">
        <v>5320</v>
      </c>
      <c r="D221" s="86" t="s">
        <v>133</v>
      </c>
      <c r="E221" s="95">
        <v>42948</v>
      </c>
      <c r="F221" s="83">
        <v>177146.98000000004</v>
      </c>
      <c r="G221" s="85">
        <v>144.01419999999999</v>
      </c>
      <c r="H221" s="83">
        <v>975.56664000000012</v>
      </c>
      <c r="I221" s="84">
        <v>1.09754952E-4</v>
      </c>
      <c r="J221" s="84">
        <f t="shared" si="3"/>
        <v>4.4842618823912181E-3</v>
      </c>
      <c r="K221" s="84">
        <f>H221/'סכום נכסי הקרן'!$C$42</f>
        <v>3.37599502009735E-4</v>
      </c>
    </row>
    <row r="222" spans="2:11">
      <c r="B222" s="76" t="s">
        <v>2338</v>
      </c>
      <c r="C222" s="73">
        <v>5287</v>
      </c>
      <c r="D222" s="86" t="s">
        <v>135</v>
      </c>
      <c r="E222" s="95">
        <v>42735</v>
      </c>
      <c r="F222" s="83">
        <v>388736.10573900008</v>
      </c>
      <c r="G222" s="85">
        <v>24.521899999999999</v>
      </c>
      <c r="H222" s="83">
        <v>386.36369952000007</v>
      </c>
      <c r="I222" s="84">
        <v>2.5278853342216759E-4</v>
      </c>
      <c r="J222" s="84">
        <f t="shared" si="3"/>
        <v>1.7759483970230781E-3</v>
      </c>
      <c r="K222" s="84">
        <f>H222/'סכום נכסי הקרן'!$C$42</f>
        <v>1.3370300623706332E-4</v>
      </c>
    </row>
    <row r="223" spans="2:11">
      <c r="B223" s="76" t="s">
        <v>2339</v>
      </c>
      <c r="C223" s="73">
        <v>7028</v>
      </c>
      <c r="D223" s="86" t="s">
        <v>135</v>
      </c>
      <c r="E223" s="95">
        <v>43754</v>
      </c>
      <c r="F223" s="83">
        <v>336825.93000000005</v>
      </c>
      <c r="G223" s="85">
        <v>109.4756</v>
      </c>
      <c r="H223" s="83">
        <v>1494.5490500000003</v>
      </c>
      <c r="I223" s="84">
        <v>3.6132075471698111E-5</v>
      </c>
      <c r="J223" s="84">
        <f t="shared" si="3"/>
        <v>6.8698016737011505E-3</v>
      </c>
      <c r="K223" s="84">
        <f>H223/'סכום נכסי הקרן'!$C$42</f>
        <v>5.1719584733762793E-4</v>
      </c>
    </row>
    <row r="224" spans="2:11">
      <c r="B224" s="76" t="s">
        <v>2340</v>
      </c>
      <c r="C224" s="73">
        <v>8416</v>
      </c>
      <c r="D224" s="86" t="s">
        <v>135</v>
      </c>
      <c r="E224" s="95">
        <v>44713</v>
      </c>
      <c r="F224" s="83">
        <v>184814.12000000002</v>
      </c>
      <c r="G224" s="85">
        <v>107.7308</v>
      </c>
      <c r="H224" s="83">
        <v>806.97922000000017</v>
      </c>
      <c r="I224" s="84">
        <v>3.9276467065868262E-5</v>
      </c>
      <c r="J224" s="84">
        <f t="shared" si="3"/>
        <v>3.7093377405030964E-3</v>
      </c>
      <c r="K224" s="84">
        <f>H224/'סכום נכסי הקרן'!$C$42</f>
        <v>2.7925901894739288E-4</v>
      </c>
    </row>
    <row r="225" spans="2:11">
      <c r="B225" s="76" t="s">
        <v>2341</v>
      </c>
      <c r="C225" s="73">
        <v>5335</v>
      </c>
      <c r="D225" s="86" t="s">
        <v>133</v>
      </c>
      <c r="E225" s="95">
        <v>43306</v>
      </c>
      <c r="F225" s="83">
        <v>110347.64000000001</v>
      </c>
      <c r="G225" s="85">
        <v>146.36670000000001</v>
      </c>
      <c r="H225" s="83">
        <v>617.62265000000002</v>
      </c>
      <c r="I225" s="84">
        <v>1.3499444444444445E-4</v>
      </c>
      <c r="J225" s="84">
        <f t="shared" si="3"/>
        <v>2.8389467141849505E-3</v>
      </c>
      <c r="K225" s="84">
        <f>H225/'סכום נכסי הקרן'!$C$42</f>
        <v>2.1373127218652418E-4</v>
      </c>
    </row>
    <row r="226" spans="2:11" ht="18" customHeight="1">
      <c r="B226" s="76" t="s">
        <v>2342</v>
      </c>
      <c r="C226" s="73">
        <v>87257</v>
      </c>
      <c r="D226" s="86" t="s">
        <v>133</v>
      </c>
      <c r="E226" s="95">
        <v>44469</v>
      </c>
      <c r="F226" s="83">
        <v>1232.343404</v>
      </c>
      <c r="G226" s="85">
        <v>100</v>
      </c>
      <c r="H226" s="83">
        <v>4.7124811769999999</v>
      </c>
      <c r="I226" s="84">
        <v>8.3696089999999999E-5</v>
      </c>
      <c r="J226" s="84">
        <f t="shared" si="3"/>
        <v>2.1661257003936912E-5</v>
      </c>
      <c r="K226" s="84">
        <f>H226/'סכום נכסי הקרן'!$C$42</f>
        <v>1.6307766515934264E-6</v>
      </c>
    </row>
    <row r="227" spans="2:11" ht="18" customHeight="1">
      <c r="B227" s="76" t="s">
        <v>2343</v>
      </c>
      <c r="C227" s="73">
        <v>872510</v>
      </c>
      <c r="D227" s="86" t="s">
        <v>133</v>
      </c>
      <c r="E227" s="95">
        <v>44469</v>
      </c>
      <c r="F227" s="83">
        <v>2581.6863309999999</v>
      </c>
      <c r="G227" s="85">
        <v>100</v>
      </c>
      <c r="H227" s="83">
        <v>9.8723685280000009</v>
      </c>
      <c r="I227" s="84">
        <v>7.9796819999999996E-5</v>
      </c>
      <c r="J227" s="84">
        <f t="shared" si="3"/>
        <v>4.5379048507674576E-5</v>
      </c>
      <c r="K227" s="84">
        <f>H227/'סכום נכסי הקרן'!$C$42</f>
        <v>3.4163803496902893E-6</v>
      </c>
    </row>
    <row r="228" spans="2:11" ht="18" customHeight="1">
      <c r="B228" s="76" t="s">
        <v>2344</v>
      </c>
      <c r="C228" s="73">
        <v>79693</v>
      </c>
      <c r="D228" s="86" t="s">
        <v>133</v>
      </c>
      <c r="E228" s="95">
        <v>43466</v>
      </c>
      <c r="F228" s="83">
        <v>10589.54816</v>
      </c>
      <c r="G228" s="85">
        <v>100</v>
      </c>
      <c r="H228" s="83">
        <v>40.494432170000003</v>
      </c>
      <c r="I228" s="84">
        <v>5.9015160000000001E-5</v>
      </c>
      <c r="J228" s="84">
        <f t="shared" si="3"/>
        <v>1.8613555566948016E-4</v>
      </c>
      <c r="K228" s="84">
        <f>H228/'סכום נכסי הקרן'!$C$42</f>
        <v>1.4013291941552033E-5</v>
      </c>
    </row>
    <row r="229" spans="2:11">
      <c r="B229" s="76" t="s">
        <v>2345</v>
      </c>
      <c r="C229" s="73">
        <v>8339</v>
      </c>
      <c r="D229" s="86" t="s">
        <v>133</v>
      </c>
      <c r="E229" s="95">
        <v>44539</v>
      </c>
      <c r="F229" s="83">
        <v>88520.965032000007</v>
      </c>
      <c r="G229" s="85">
        <v>98.844399999999993</v>
      </c>
      <c r="H229" s="83">
        <v>334.59241563600006</v>
      </c>
      <c r="I229" s="84">
        <v>2.1620331370088397E-4</v>
      </c>
      <c r="J229" s="84">
        <f t="shared" si="3"/>
        <v>1.5379779853621424E-3</v>
      </c>
      <c r="K229" s="84">
        <f>H229/'סכום נכסי הקרן'!$C$42</f>
        <v>1.1578730582151505E-4</v>
      </c>
    </row>
    <row r="230" spans="2:11">
      <c r="B230" s="76" t="s">
        <v>2346</v>
      </c>
      <c r="C230" s="73">
        <v>7013</v>
      </c>
      <c r="D230" s="86" t="s">
        <v>135</v>
      </c>
      <c r="E230" s="95">
        <v>43507</v>
      </c>
      <c r="F230" s="83">
        <v>519993.60799000011</v>
      </c>
      <c r="G230" s="85">
        <v>94.651300000000006</v>
      </c>
      <c r="H230" s="83">
        <v>1994.8576348100005</v>
      </c>
      <c r="I230" s="84">
        <v>4.3308620340984936E-4</v>
      </c>
      <c r="J230" s="84">
        <f t="shared" si="3"/>
        <v>9.1695058910333232E-3</v>
      </c>
      <c r="K230" s="84">
        <f>H230/'סכום נכסי הקרן'!$C$42</f>
        <v>6.9033002613965344E-4</v>
      </c>
    </row>
    <row r="231" spans="2:11">
      <c r="B231" s="76" t="s">
        <v>2347</v>
      </c>
      <c r="C231" s="73">
        <v>8112</v>
      </c>
      <c r="D231" s="86" t="s">
        <v>133</v>
      </c>
      <c r="E231" s="95">
        <v>44440</v>
      </c>
      <c r="F231" s="83">
        <v>52114.030000000006</v>
      </c>
      <c r="G231" s="85">
        <v>76.177899999999994</v>
      </c>
      <c r="H231" s="83">
        <v>151.81040000000002</v>
      </c>
      <c r="I231" s="84">
        <v>3.25712688125E-5</v>
      </c>
      <c r="J231" s="84">
        <f t="shared" si="3"/>
        <v>6.9780736872118113E-4</v>
      </c>
      <c r="K231" s="84">
        <f>H231/'סכום נכסי הקרן'!$C$42</f>
        <v>5.2534715045092847E-5</v>
      </c>
    </row>
    <row r="232" spans="2:11">
      <c r="B232" s="76" t="s">
        <v>2348</v>
      </c>
      <c r="C232" s="73">
        <v>8317</v>
      </c>
      <c r="D232" s="86" t="s">
        <v>133</v>
      </c>
      <c r="E232" s="95">
        <v>44378</v>
      </c>
      <c r="F232" s="83">
        <v>50119.09</v>
      </c>
      <c r="G232" s="85">
        <v>115.0716</v>
      </c>
      <c r="H232" s="83">
        <v>220.54094000000003</v>
      </c>
      <c r="I232" s="84">
        <v>1.0778298731182795E-5</v>
      </c>
      <c r="J232" s="84">
        <f t="shared" si="3"/>
        <v>1.0137322148989522E-3</v>
      </c>
      <c r="K232" s="84">
        <f>H232/'סכום נכסי הקרן'!$C$42</f>
        <v>7.6319247157486709E-5</v>
      </c>
    </row>
    <row r="233" spans="2:11">
      <c r="B233" s="76" t="s">
        <v>2349</v>
      </c>
      <c r="C233" s="73">
        <v>9377</v>
      </c>
      <c r="D233" s="86" t="s">
        <v>133</v>
      </c>
      <c r="E233" s="95">
        <v>44502</v>
      </c>
      <c r="F233" s="83">
        <v>513533.40000000008</v>
      </c>
      <c r="G233" s="85">
        <v>100.67440000000001</v>
      </c>
      <c r="H233" s="83">
        <v>1976.9952700000003</v>
      </c>
      <c r="I233" s="84">
        <v>1.3818619963520331E-3</v>
      </c>
      <c r="J233" s="84">
        <f t="shared" si="3"/>
        <v>9.087400252768725E-3</v>
      </c>
      <c r="K233" s="84">
        <f>H233/'סכום נכסי הקרן'!$C$42</f>
        <v>6.8414866935958543E-4</v>
      </c>
    </row>
    <row r="234" spans="2:11">
      <c r="B234" s="76" t="s">
        <v>2350</v>
      </c>
      <c r="C234" s="73">
        <v>7043</v>
      </c>
      <c r="D234" s="86" t="s">
        <v>135</v>
      </c>
      <c r="E234" s="95">
        <v>43860</v>
      </c>
      <c r="F234" s="83">
        <v>1105874.5976150003</v>
      </c>
      <c r="G234" s="85">
        <v>93.243600000000001</v>
      </c>
      <c r="H234" s="83">
        <v>4179.3835967040004</v>
      </c>
      <c r="I234" s="84">
        <v>3.419860225992621E-4</v>
      </c>
      <c r="J234" s="84">
        <f t="shared" si="3"/>
        <v>1.9210835822133954E-2</v>
      </c>
      <c r="K234" s="84">
        <f>H234/'סכום נכסי הקרן'!$C$42</f>
        <v>1.4462956840702605E-3</v>
      </c>
    </row>
    <row r="235" spans="2:11">
      <c r="B235" s="76" t="s">
        <v>2351</v>
      </c>
      <c r="C235" s="73">
        <v>5304</v>
      </c>
      <c r="D235" s="86" t="s">
        <v>135</v>
      </c>
      <c r="E235" s="95">
        <v>42928</v>
      </c>
      <c r="F235" s="83">
        <v>590753.12448500015</v>
      </c>
      <c r="G235" s="85">
        <v>56.848599999999998</v>
      </c>
      <c r="H235" s="83">
        <v>1361.1723551940004</v>
      </c>
      <c r="I235" s="84">
        <v>1.0880196846458686E-4</v>
      </c>
      <c r="J235" s="84">
        <f t="shared" si="3"/>
        <v>6.2567261502106467E-3</v>
      </c>
      <c r="K235" s="84">
        <f>H235/'סכום נכסי הקרן'!$C$42</f>
        <v>4.7104020414526741E-4</v>
      </c>
    </row>
    <row r="236" spans="2:11" ht="18" customHeight="1">
      <c r="B236" s="76" t="s">
        <v>2352</v>
      </c>
      <c r="C236" s="73">
        <v>85891</v>
      </c>
      <c r="D236" s="86" t="s">
        <v>133</v>
      </c>
      <c r="E236" s="95">
        <v>44395</v>
      </c>
      <c r="F236" s="83">
        <v>1198713.9310000001</v>
      </c>
      <c r="G236" s="85">
        <v>100</v>
      </c>
      <c r="H236" s="83">
        <v>4583.8820710000009</v>
      </c>
      <c r="I236" s="84">
        <v>6.4452046999999995E-4</v>
      </c>
      <c r="J236" s="84">
        <f t="shared" si="3"/>
        <v>2.1070142009326824E-2</v>
      </c>
      <c r="K236" s="84">
        <f>H236/'סכום נכסי הקרן'!$C$42</f>
        <v>1.5862743158590919E-3</v>
      </c>
    </row>
    <row r="237" spans="2:11">
      <c r="B237" s="76" t="s">
        <v>2353</v>
      </c>
      <c r="C237" s="73">
        <v>87256</v>
      </c>
      <c r="D237" s="86" t="s">
        <v>133</v>
      </c>
      <c r="E237" s="95">
        <v>44469</v>
      </c>
      <c r="F237" s="83">
        <v>16649.525300000001</v>
      </c>
      <c r="G237" s="85">
        <v>100</v>
      </c>
      <c r="H237" s="83">
        <v>63.667784760000004</v>
      </c>
      <c r="I237" s="84">
        <v>4.1187599999999998E-5</v>
      </c>
      <c r="J237" s="84">
        <f t="shared" si="3"/>
        <v>2.9265352937402257E-4</v>
      </c>
      <c r="K237" s="84">
        <f>H237/'סכום נכסי הקרן'!$C$42</f>
        <v>2.2032541445901632E-5</v>
      </c>
    </row>
    <row r="238" spans="2:11" ht="18" customHeight="1">
      <c r="B238" s="76" t="s">
        <v>2354</v>
      </c>
      <c r="C238" s="73">
        <v>87258</v>
      </c>
      <c r="D238" s="86" t="s">
        <v>133</v>
      </c>
      <c r="E238" s="95">
        <v>44469</v>
      </c>
      <c r="F238" s="83">
        <v>9513.5942030000006</v>
      </c>
      <c r="G238" s="85">
        <v>100</v>
      </c>
      <c r="H238" s="83">
        <v>36.379984230000005</v>
      </c>
      <c r="I238" s="84">
        <v>4.0571770000000001E-5</v>
      </c>
      <c r="J238" s="84">
        <f t="shared" si="3"/>
        <v>1.6722320124085285E-4</v>
      </c>
      <c r="K238" s="84">
        <f>H238/'סכום נכסי הקרן'!$C$42</f>
        <v>1.258946755207826E-5</v>
      </c>
    </row>
    <row r="239" spans="2:11">
      <c r="B239" s="76" t="s">
        <v>2355</v>
      </c>
      <c r="C239" s="73">
        <v>7041</v>
      </c>
      <c r="D239" s="86" t="s">
        <v>133</v>
      </c>
      <c r="E239" s="95">
        <v>43516</v>
      </c>
      <c r="F239" s="83">
        <v>224368.47000000003</v>
      </c>
      <c r="G239" s="85">
        <v>81.414699999999996</v>
      </c>
      <c r="H239" s="83">
        <v>698.52594999999997</v>
      </c>
      <c r="I239" s="84">
        <v>1.46235648E-4</v>
      </c>
      <c r="J239" s="84">
        <f t="shared" si="3"/>
        <v>3.2108245229112318E-3</v>
      </c>
      <c r="K239" s="84">
        <f>H239/'סכום נכסי הקרן'!$C$42</f>
        <v>2.4172824612050801E-4</v>
      </c>
    </row>
    <row r="240" spans="2:11">
      <c r="B240" s="76" t="s">
        <v>2356</v>
      </c>
      <c r="C240" s="73">
        <v>7054</v>
      </c>
      <c r="D240" s="86" t="s">
        <v>133</v>
      </c>
      <c r="E240" s="95">
        <v>43973</v>
      </c>
      <c r="F240" s="83">
        <v>81313.280000000013</v>
      </c>
      <c r="G240" s="85">
        <v>105.489</v>
      </c>
      <c r="H240" s="83">
        <v>328.00957000000005</v>
      </c>
      <c r="I240" s="84">
        <v>2.5510889230769229E-4</v>
      </c>
      <c r="J240" s="84">
        <f t="shared" si="3"/>
        <v>1.507719464259801E-3</v>
      </c>
      <c r="K240" s="84">
        <f>H240/'סכום נכסי הקרן'!$C$42</f>
        <v>1.1350928060273496E-4</v>
      </c>
    </row>
    <row r="241" spans="2:11">
      <c r="B241" s="76" t="s">
        <v>2357</v>
      </c>
      <c r="C241" s="73">
        <v>7071</v>
      </c>
      <c r="D241" s="86" t="s">
        <v>133</v>
      </c>
      <c r="E241" s="95">
        <v>44055</v>
      </c>
      <c r="F241" s="83">
        <v>108683.92000000001</v>
      </c>
      <c r="G241" s="85">
        <v>0</v>
      </c>
      <c r="H241" s="85">
        <v>0</v>
      </c>
      <c r="I241" s="84">
        <v>3.3746686153846153E-4</v>
      </c>
      <c r="J241" s="102">
        <v>0</v>
      </c>
      <c r="K241" s="102">
        <v>0</v>
      </c>
    </row>
    <row r="242" spans="2:11" ht="18" customHeight="1">
      <c r="B242" s="76" t="s">
        <v>2358</v>
      </c>
      <c r="C242" s="73">
        <v>83111</v>
      </c>
      <c r="D242" s="86" t="s">
        <v>133</v>
      </c>
      <c r="E242" s="95">
        <v>44256</v>
      </c>
      <c r="F242" s="83">
        <v>92771.829599999997</v>
      </c>
      <c r="G242" s="85">
        <v>100</v>
      </c>
      <c r="H242" s="83">
        <v>354.75947639999998</v>
      </c>
      <c r="I242" s="84">
        <v>9.2221539999999994E-5</v>
      </c>
      <c r="J242" s="84">
        <f t="shared" si="3"/>
        <v>1.6306773235271624E-3</v>
      </c>
      <c r="K242" s="84">
        <f>H242/'סכום נכסי הקרן'!$C$42</f>
        <v>1.2276621366006768E-4</v>
      </c>
    </row>
    <row r="243" spans="2:11">
      <c r="B243" s="76" t="s">
        <v>2359</v>
      </c>
      <c r="C243" s="73">
        <v>5327</v>
      </c>
      <c r="D243" s="86" t="s">
        <v>133</v>
      </c>
      <c r="E243" s="95">
        <v>43244</v>
      </c>
      <c r="F243" s="83">
        <v>160851.25000000003</v>
      </c>
      <c r="G243" s="85">
        <v>174.14150000000001</v>
      </c>
      <c r="H243" s="83">
        <v>1071.1359400000001</v>
      </c>
      <c r="I243" s="84">
        <v>2.670765E-4</v>
      </c>
      <c r="J243" s="84">
        <f t="shared" si="3"/>
        <v>4.9235530097680334E-3</v>
      </c>
      <c r="K243" s="84">
        <f>H243/'סכום נכסי הקרן'!$C$42</f>
        <v>3.7067171539273771E-4</v>
      </c>
    </row>
    <row r="244" spans="2:11">
      <c r="B244" s="76" t="s">
        <v>2360</v>
      </c>
      <c r="C244" s="73">
        <v>5288</v>
      </c>
      <c r="D244" s="86" t="s">
        <v>133</v>
      </c>
      <c r="E244" s="95">
        <v>42649</v>
      </c>
      <c r="F244" s="83">
        <v>13863.050000000003</v>
      </c>
      <c r="G244" s="85">
        <v>274.30450000000002</v>
      </c>
      <c r="H244" s="83">
        <v>145.41509000000002</v>
      </c>
      <c r="I244" s="84">
        <v>3.4343555555555559E-5</v>
      </c>
      <c r="J244" s="84">
        <f t="shared" si="3"/>
        <v>6.6841086859170218E-4</v>
      </c>
      <c r="K244" s="84">
        <f>H244/'סכום נכסי הקרן'!$C$42</f>
        <v>5.0321587430153208E-5</v>
      </c>
    </row>
    <row r="245" spans="2:11">
      <c r="B245" s="76" t="s">
        <v>2361</v>
      </c>
      <c r="C245" s="73">
        <v>7068</v>
      </c>
      <c r="D245" s="86" t="s">
        <v>133</v>
      </c>
      <c r="E245" s="95">
        <v>43885</v>
      </c>
      <c r="F245" s="83">
        <v>216757.78000000003</v>
      </c>
      <c r="G245" s="85">
        <v>107.2679</v>
      </c>
      <c r="H245" s="83">
        <v>889.12405000000012</v>
      </c>
      <c r="I245" s="84">
        <v>2.9340399999999998E-4</v>
      </c>
      <c r="J245" s="84">
        <f t="shared" si="3"/>
        <v>4.0869223307310959E-3</v>
      </c>
      <c r="K245" s="84">
        <f>H245/'סכום נכסי הקרן'!$C$42</f>
        <v>3.0768563027624513E-4</v>
      </c>
    </row>
    <row r="246" spans="2:11" ht="18" customHeight="1">
      <c r="B246" s="76" t="s">
        <v>2362</v>
      </c>
      <c r="C246" s="73">
        <v>62179</v>
      </c>
      <c r="D246" s="86" t="s">
        <v>133</v>
      </c>
      <c r="E246" s="95">
        <v>42549</v>
      </c>
      <c r="F246" s="83">
        <v>29672.028310000002</v>
      </c>
      <c r="G246" s="85">
        <v>100</v>
      </c>
      <c r="H246" s="83">
        <v>113.46583629999999</v>
      </c>
      <c r="I246" s="84">
        <v>1.522949E-5</v>
      </c>
      <c r="J246" s="84">
        <f t="shared" si="3"/>
        <v>5.2155383734086246E-4</v>
      </c>
      <c r="K246" s="84">
        <f>H246/'סכום נכסי הקרן'!$C$42</f>
        <v>3.9265395370631068E-5</v>
      </c>
    </row>
    <row r="247" spans="2:11">
      <c r="B247" s="76" t="s">
        <v>2363</v>
      </c>
      <c r="C247" s="73">
        <v>6646</v>
      </c>
      <c r="D247" s="86" t="s">
        <v>135</v>
      </c>
      <c r="E247" s="95">
        <v>42947</v>
      </c>
      <c r="F247" s="83">
        <v>436261.75000000006</v>
      </c>
      <c r="G247" s="85">
        <v>67.285799999999995</v>
      </c>
      <c r="H247" s="83">
        <v>1189.7559300000003</v>
      </c>
      <c r="I247" s="84">
        <v>3.4040299924069855E-4</v>
      </c>
      <c r="J247" s="84">
        <f t="shared" si="3"/>
        <v>5.4687982834754527E-3</v>
      </c>
      <c r="K247" s="84">
        <f>H247/'סכום נכסי הקרן'!$C$42</f>
        <v>4.1172073030411251E-4</v>
      </c>
    </row>
    <row r="248" spans="2:11" ht="18" customHeight="1">
      <c r="B248" s="76" t="s">
        <v>2364</v>
      </c>
      <c r="C248" s="73">
        <v>621710</v>
      </c>
      <c r="D248" s="86" t="s">
        <v>133</v>
      </c>
      <c r="E248" s="95">
        <v>42549</v>
      </c>
      <c r="F248" s="83">
        <v>36479.952790000003</v>
      </c>
      <c r="G248" s="85">
        <v>100</v>
      </c>
      <c r="H248" s="83">
        <v>139.49933949999999</v>
      </c>
      <c r="I248" s="84">
        <v>1.106561E-5</v>
      </c>
      <c r="J248" s="84">
        <f t="shared" si="3"/>
        <v>6.4121869802620719E-4</v>
      </c>
      <c r="K248" s="84">
        <f>H248/'סכום נכסי הקרן'!$C$42</f>
        <v>4.8274413673972029E-5</v>
      </c>
    </row>
    <row r="249" spans="2:11">
      <c r="B249" s="76" t="s">
        <v>2365</v>
      </c>
      <c r="C249" s="73">
        <v>6647</v>
      </c>
      <c r="D249" s="86" t="s">
        <v>133</v>
      </c>
      <c r="E249" s="95">
        <v>43454</v>
      </c>
      <c r="F249" s="83">
        <v>637572.54000000015</v>
      </c>
      <c r="G249" s="85">
        <v>133.69300000000001</v>
      </c>
      <c r="H249" s="83">
        <v>3259.5387799999999</v>
      </c>
      <c r="I249" s="84">
        <v>4.6485961739130438E-5</v>
      </c>
      <c r="J249" s="84">
        <f t="shared" si="3"/>
        <v>1.4982703288552357E-2</v>
      </c>
      <c r="K249" s="84">
        <f>H249/'סכום נכסי הקרן'!$C$42</f>
        <v>1.1279789855354412E-3</v>
      </c>
    </row>
    <row r="250" spans="2:11">
      <c r="B250" s="76" t="s">
        <v>2366</v>
      </c>
      <c r="C250" s="73">
        <v>8000</v>
      </c>
      <c r="D250" s="86" t="s">
        <v>133</v>
      </c>
      <c r="E250" s="95">
        <v>44228</v>
      </c>
      <c r="F250" s="83">
        <v>287771.65999999997</v>
      </c>
      <c r="G250" s="85">
        <v>112.9675</v>
      </c>
      <c r="H250" s="83">
        <v>1243.1382300000002</v>
      </c>
      <c r="I250" s="84">
        <v>1.8729669696969697E-5</v>
      </c>
      <c r="J250" s="84">
        <f t="shared" si="3"/>
        <v>5.7141738460145461E-3</v>
      </c>
      <c r="K250" s="84">
        <f>H250/'סכום נכסי הקרן'!$C$42</f>
        <v>4.3019393055226187E-4</v>
      </c>
    </row>
    <row r="251" spans="2:11">
      <c r="B251" s="76" t="s">
        <v>2367</v>
      </c>
      <c r="C251" s="73">
        <v>9618</v>
      </c>
      <c r="D251" s="86" t="s">
        <v>137</v>
      </c>
      <c r="E251" s="95">
        <v>45020</v>
      </c>
      <c r="F251" s="83">
        <v>989332.47828400019</v>
      </c>
      <c r="G251" s="85">
        <v>102.5916</v>
      </c>
      <c r="H251" s="83">
        <v>2514.4916796660004</v>
      </c>
      <c r="I251" s="84">
        <v>1.5220499300866803E-3</v>
      </c>
      <c r="J251" s="84">
        <f t="shared" si="3"/>
        <v>1.1558040968596583E-2</v>
      </c>
      <c r="K251" s="84">
        <f>H251/'סכום נכסי הקרן'!$C$42</f>
        <v>8.7015187282630309E-4</v>
      </c>
    </row>
    <row r="252" spans="2:11">
      <c r="B252" s="76" t="s">
        <v>2368</v>
      </c>
      <c r="C252" s="73">
        <v>8312</v>
      </c>
      <c r="D252" s="86" t="s">
        <v>135</v>
      </c>
      <c r="E252" s="95">
        <v>44377</v>
      </c>
      <c r="F252" s="83">
        <v>968242.81000000017</v>
      </c>
      <c r="G252" s="85">
        <v>91.404399999999995</v>
      </c>
      <c r="H252" s="83">
        <v>3587.0605000000005</v>
      </c>
      <c r="I252" s="84">
        <v>8.8642572727272732E-4</v>
      </c>
      <c r="J252" s="84">
        <f t="shared" si="3"/>
        <v>1.6488180315371574E-2</v>
      </c>
      <c r="K252" s="84">
        <f>H252/'סכום נכסי הקרן'!$C$42</f>
        <v>1.2413194433122388E-3</v>
      </c>
    </row>
    <row r="253" spans="2:11">
      <c r="B253" s="76" t="s">
        <v>2369</v>
      </c>
      <c r="C253" s="73">
        <v>5337</v>
      </c>
      <c r="D253" s="86" t="s">
        <v>133</v>
      </c>
      <c r="E253" s="95">
        <v>42985</v>
      </c>
      <c r="F253" s="83">
        <v>309326.40000000008</v>
      </c>
      <c r="G253" s="85">
        <v>102.8734</v>
      </c>
      <c r="H253" s="83">
        <v>1216.8525500000001</v>
      </c>
      <c r="I253" s="84">
        <v>7.1831324444444452E-5</v>
      </c>
      <c r="J253" s="84">
        <f t="shared" si="3"/>
        <v>5.5933498366196226E-3</v>
      </c>
      <c r="K253" s="84">
        <f>H253/'סכום נכסי הקרן'!$C$42</f>
        <v>4.2109764526109271E-4</v>
      </c>
    </row>
    <row r="254" spans="2:11">
      <c r="B254" s="76" t="s">
        <v>2370</v>
      </c>
      <c r="C254" s="73">
        <v>7049</v>
      </c>
      <c r="D254" s="86" t="s">
        <v>135</v>
      </c>
      <c r="E254" s="95">
        <v>43922</v>
      </c>
      <c r="F254" s="83">
        <v>100100.91000000002</v>
      </c>
      <c r="G254" s="85">
        <v>156.39359999999999</v>
      </c>
      <c r="H254" s="83">
        <v>634.51857000000007</v>
      </c>
      <c r="I254" s="84">
        <v>1.9966333333333334E-4</v>
      </c>
      <c r="J254" s="84">
        <f t="shared" si="3"/>
        <v>2.9166100197116048E-3</v>
      </c>
      <c r="K254" s="84">
        <f>H254/'סכום נכסי הקרן'!$C$42</f>
        <v>2.1957818611748468E-4</v>
      </c>
    </row>
    <row r="255" spans="2:11">
      <c r="B255" s="76" t="s">
        <v>2371</v>
      </c>
      <c r="C255" s="73">
        <v>5333</v>
      </c>
      <c r="D255" s="86" t="s">
        <v>133</v>
      </c>
      <c r="E255" s="95">
        <v>43321</v>
      </c>
      <c r="F255" s="83">
        <v>240027.86000000004</v>
      </c>
      <c r="G255" s="85">
        <v>162.12289999999999</v>
      </c>
      <c r="H255" s="83">
        <v>1488.0718600000002</v>
      </c>
      <c r="I255" s="84">
        <v>1.2920866E-3</v>
      </c>
      <c r="J255" s="84">
        <f t="shared" si="3"/>
        <v>6.8400288062914925E-3</v>
      </c>
      <c r="K255" s="84">
        <f>H255/'סכום נכסי הקרן'!$C$42</f>
        <v>5.149543847570476E-4</v>
      </c>
    </row>
    <row r="256" spans="2:11">
      <c r="B256" s="76" t="s">
        <v>2372</v>
      </c>
      <c r="C256" s="73">
        <v>8322</v>
      </c>
      <c r="D256" s="86" t="s">
        <v>133</v>
      </c>
      <c r="E256" s="95">
        <v>44197</v>
      </c>
      <c r="F256" s="83">
        <v>437324.15000000008</v>
      </c>
      <c r="G256" s="85">
        <v>100.0003</v>
      </c>
      <c r="H256" s="83">
        <v>1672.3325600000003</v>
      </c>
      <c r="I256" s="84">
        <v>2.1762696793333333E-3</v>
      </c>
      <c r="J256" s="84">
        <f t="shared" si="3"/>
        <v>7.6869963014415147E-3</v>
      </c>
      <c r="K256" s="84">
        <f>H256/'סכום נכסי הקרן'!$C$42</f>
        <v>5.7871868133033469E-4</v>
      </c>
    </row>
    <row r="257" spans="2:11">
      <c r="B257" s="76" t="s">
        <v>2373</v>
      </c>
      <c r="C257" s="73">
        <v>9273</v>
      </c>
      <c r="D257" s="86" t="s">
        <v>133</v>
      </c>
      <c r="E257" s="95">
        <v>44852</v>
      </c>
      <c r="F257" s="83">
        <v>67446.590000000011</v>
      </c>
      <c r="G257" s="85">
        <v>81.6875</v>
      </c>
      <c r="H257" s="83">
        <v>210.68493000000007</v>
      </c>
      <c r="I257" s="84">
        <v>2.516662686567164E-3</v>
      </c>
      <c r="J257" s="84">
        <f t="shared" si="3"/>
        <v>9.6842835953601513E-4</v>
      </c>
      <c r="K257" s="84">
        <f>H257/'סכום נכסי הקרן'!$C$42</f>
        <v>7.290852775465538E-5</v>
      </c>
    </row>
    <row r="258" spans="2:11">
      <c r="B258" s="76" t="s">
        <v>2374</v>
      </c>
      <c r="C258" s="73">
        <v>7005</v>
      </c>
      <c r="D258" s="86" t="s">
        <v>133</v>
      </c>
      <c r="E258" s="95">
        <v>43621</v>
      </c>
      <c r="F258" s="83">
        <v>101557.05000000002</v>
      </c>
      <c r="G258" s="85">
        <v>91.712100000000007</v>
      </c>
      <c r="H258" s="83">
        <v>356.16774000000004</v>
      </c>
      <c r="I258" s="84">
        <v>4.5953416470588232E-5</v>
      </c>
      <c r="J258" s="84">
        <f t="shared" si="3"/>
        <v>1.6371505079544602E-3</v>
      </c>
      <c r="K258" s="84">
        <f>H258/'סכום נכסי הקרן'!$C$42</f>
        <v>1.2325355001472046E-4</v>
      </c>
    </row>
    <row r="259" spans="2:11">
      <c r="B259" s="76" t="s">
        <v>2375</v>
      </c>
      <c r="C259" s="73">
        <v>5286</v>
      </c>
      <c r="D259" s="86" t="s">
        <v>133</v>
      </c>
      <c r="E259" s="95">
        <v>42705</v>
      </c>
      <c r="F259" s="83">
        <v>18365.140000000003</v>
      </c>
      <c r="G259" s="85">
        <v>97.419600000000003</v>
      </c>
      <c r="H259" s="83">
        <v>68.416140000000013</v>
      </c>
      <c r="I259" s="84">
        <v>8.4920380952380942E-6</v>
      </c>
      <c r="J259" s="84">
        <f t="shared" si="3"/>
        <v>3.1447968407605773E-4</v>
      </c>
      <c r="K259" s="84">
        <f>H259/'סכום נכסי הקרן'!$C$42</f>
        <v>2.3675732488585621E-5</v>
      </c>
    </row>
    <row r="260" spans="2:11">
      <c r="B260" s="76" t="s">
        <v>2376</v>
      </c>
      <c r="C260" s="73">
        <v>8273</v>
      </c>
      <c r="D260" s="86" t="s">
        <v>133</v>
      </c>
      <c r="E260" s="95">
        <v>43922</v>
      </c>
      <c r="F260" s="83">
        <v>507880.37000000005</v>
      </c>
      <c r="G260" s="85">
        <v>68.1708</v>
      </c>
      <c r="H260" s="83">
        <v>1323.9686400000001</v>
      </c>
      <c r="I260" s="84">
        <v>1.4078285999999997E-4</v>
      </c>
      <c r="J260" s="84">
        <f t="shared" si="3"/>
        <v>6.085716610639065E-3</v>
      </c>
      <c r="K260" s="84">
        <f>H260/'סכום נכסי הקרן'!$C$42</f>
        <v>4.581656805531051E-4</v>
      </c>
    </row>
    <row r="261" spans="2:11">
      <c r="B261" s="76" t="s">
        <v>2377</v>
      </c>
      <c r="C261" s="73">
        <v>8321</v>
      </c>
      <c r="D261" s="86" t="s">
        <v>133</v>
      </c>
      <c r="E261" s="95">
        <v>44217</v>
      </c>
      <c r="F261" s="83">
        <v>511376.97000000009</v>
      </c>
      <c r="G261" s="85">
        <v>95.413300000000007</v>
      </c>
      <c r="H261" s="83">
        <v>1865.8123500000004</v>
      </c>
      <c r="I261" s="84">
        <v>1.4433568052E-3</v>
      </c>
      <c r="J261" s="84">
        <f t="shared" ref="J261:J265" si="4">IFERROR(H261/$H$11,0)</f>
        <v>8.5763400035898975E-3</v>
      </c>
      <c r="K261" s="84">
        <f>H261/'סכום נכסי הקרן'!$C$42</f>
        <v>6.456732880939978E-4</v>
      </c>
    </row>
    <row r="262" spans="2:11">
      <c r="B262" s="76" t="s">
        <v>2378</v>
      </c>
      <c r="C262" s="73">
        <v>8509</v>
      </c>
      <c r="D262" s="86" t="s">
        <v>133</v>
      </c>
      <c r="E262" s="95">
        <v>44531</v>
      </c>
      <c r="F262" s="83">
        <v>935353.85000000009</v>
      </c>
      <c r="G262" s="85">
        <v>74.639300000000006</v>
      </c>
      <c r="H262" s="83">
        <v>2669.6933600000002</v>
      </c>
      <c r="I262" s="84">
        <v>4.8316741099999999E-4</v>
      </c>
      <c r="J262" s="84">
        <f t="shared" si="4"/>
        <v>1.2271436600088064E-2</v>
      </c>
      <c r="K262" s="84">
        <f>H262/'סכום נכסי הקרן'!$C$42</f>
        <v>9.2386015665182669E-4</v>
      </c>
    </row>
    <row r="263" spans="2:11">
      <c r="B263" s="76" t="s">
        <v>2379</v>
      </c>
      <c r="C263" s="73">
        <v>9409</v>
      </c>
      <c r="D263" s="86" t="s">
        <v>133</v>
      </c>
      <c r="E263" s="95">
        <v>44931</v>
      </c>
      <c r="F263" s="83">
        <v>200591.54000000004</v>
      </c>
      <c r="G263" s="85">
        <v>94.820099999999996</v>
      </c>
      <c r="H263" s="83">
        <v>727.32901000000015</v>
      </c>
      <c r="I263" s="84">
        <v>6.992003473083601E-4</v>
      </c>
      <c r="J263" s="84">
        <f t="shared" si="4"/>
        <v>3.3432198496458855E-3</v>
      </c>
      <c r="K263" s="84">
        <f>H263/'סכום נכסי הקרן'!$C$42</f>
        <v>2.5169568280157019E-4</v>
      </c>
    </row>
    <row r="264" spans="2:11">
      <c r="B264" s="76" t="s">
        <v>2380</v>
      </c>
      <c r="C264" s="73">
        <v>6658</v>
      </c>
      <c r="D264" s="86" t="s">
        <v>133</v>
      </c>
      <c r="E264" s="95">
        <v>43356</v>
      </c>
      <c r="F264" s="83">
        <v>571943.4</v>
      </c>
      <c r="G264" s="85">
        <v>53.740699999999997</v>
      </c>
      <c r="H264" s="83">
        <v>1175.3690800000004</v>
      </c>
      <c r="I264" s="84">
        <v>5.0774642566125765E-4</v>
      </c>
      <c r="J264" s="84">
        <f t="shared" si="4"/>
        <v>5.4026680977787801E-3</v>
      </c>
      <c r="K264" s="84">
        <f>H264/'סכום נכסי הקרן'!$C$42</f>
        <v>4.0674209204779747E-4</v>
      </c>
    </row>
    <row r="265" spans="2:11" ht="18" customHeight="1">
      <c r="B265" s="76" t="s">
        <v>2381</v>
      </c>
      <c r="C265" s="73">
        <v>79691</v>
      </c>
      <c r="D265" s="86" t="s">
        <v>133</v>
      </c>
      <c r="E265" s="95">
        <v>43466</v>
      </c>
      <c r="F265" s="83">
        <v>94253.501910000006</v>
      </c>
      <c r="G265" s="85">
        <v>100</v>
      </c>
      <c r="H265" s="83">
        <v>360.4253913</v>
      </c>
      <c r="I265" s="84">
        <v>2.2397697E-4</v>
      </c>
      <c r="J265" s="84">
        <f t="shared" si="4"/>
        <v>1.6567211068764399E-3</v>
      </c>
      <c r="K265" s="84">
        <f>H265/'סכום נכסי הקרן'!$C$42</f>
        <v>1.2472693061187892E-4</v>
      </c>
    </row>
    <row r="266" spans="2:11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</row>
    <row r="267" spans="2:11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</row>
    <row r="268" spans="2:11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</row>
    <row r="269" spans="2:11">
      <c r="B269" s="114" t="s">
        <v>113</v>
      </c>
      <c r="C269" s="110"/>
      <c r="D269" s="110"/>
      <c r="E269" s="110"/>
      <c r="F269" s="110"/>
      <c r="G269" s="110"/>
      <c r="H269" s="110"/>
      <c r="I269" s="110"/>
      <c r="J269" s="110"/>
      <c r="K269" s="110"/>
    </row>
    <row r="270" spans="2:11">
      <c r="B270" s="114" t="s">
        <v>207</v>
      </c>
      <c r="C270" s="110"/>
      <c r="D270" s="110"/>
      <c r="E270" s="110"/>
      <c r="F270" s="110"/>
      <c r="G270" s="110"/>
      <c r="H270" s="110"/>
      <c r="I270" s="110"/>
      <c r="J270" s="110"/>
      <c r="K270" s="110"/>
    </row>
    <row r="271" spans="2:11">
      <c r="B271" s="114" t="s">
        <v>215</v>
      </c>
      <c r="C271" s="110"/>
      <c r="D271" s="110"/>
      <c r="E271" s="110"/>
      <c r="F271" s="110"/>
      <c r="G271" s="110"/>
      <c r="H271" s="110"/>
      <c r="I271" s="110"/>
      <c r="J271" s="110"/>
      <c r="K271" s="110"/>
    </row>
    <row r="272" spans="2:11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2:11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</row>
    <row r="274" spans="2:11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</row>
    <row r="275" spans="2:11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2:11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</row>
    <row r="277" spans="2:11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</row>
    <row r="278" spans="2:11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</row>
    <row r="279" spans="2:11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</row>
    <row r="280" spans="2:11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</row>
    <row r="281" spans="2:11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</row>
    <row r="282" spans="2:11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</row>
    <row r="283" spans="2:11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</row>
    <row r="284" spans="2:11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</row>
    <row r="285" spans="2:11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</row>
    <row r="286" spans="2:11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</row>
    <row r="287" spans="2:11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</row>
    <row r="288" spans="2:11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</row>
    <row r="289" spans="2:11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2:11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</row>
    <row r="291" spans="2:11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</row>
    <row r="292" spans="2:11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</row>
    <row r="293" spans="2:11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2:11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</row>
    <row r="295" spans="2:11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</row>
    <row r="296" spans="2:11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</row>
    <row r="297" spans="2:11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</row>
    <row r="298" spans="2:11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</row>
    <row r="299" spans="2:11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</row>
    <row r="300" spans="2:11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</row>
    <row r="301" spans="2:11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</row>
    <row r="302" spans="2:11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</row>
    <row r="303" spans="2:11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2:11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</row>
    <row r="305" spans="2:11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2:11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pans="2:11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2:11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</row>
    <row r="309" spans="2:11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</row>
    <row r="310" spans="2:11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</row>
    <row r="311" spans="2:11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</row>
    <row r="312" spans="2:11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</row>
    <row r="313" spans="2:11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</row>
    <row r="314" spans="2:11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</row>
    <row r="315" spans="2:11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</row>
    <row r="316" spans="2:11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</row>
    <row r="317" spans="2:11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</row>
    <row r="318" spans="2:11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2:11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2:11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</row>
    <row r="321" spans="2:11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2:11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2:11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2:11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</row>
    <row r="325" spans="2:11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2:11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2:11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2:11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2:11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</row>
    <row r="330" spans="2:11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</row>
    <row r="331" spans="2:11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</row>
    <row r="332" spans="2:11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</row>
    <row r="333" spans="2:11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</row>
    <row r="334" spans="2:11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</row>
    <row r="335" spans="2:11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</row>
    <row r="336" spans="2:11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</row>
    <row r="337" spans="2:11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</row>
    <row r="338" spans="2:11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</row>
    <row r="339" spans="2:11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</row>
    <row r="340" spans="2:11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</row>
    <row r="341" spans="2:11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</row>
    <row r="342" spans="2:11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</row>
    <row r="343" spans="2:11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</row>
    <row r="344" spans="2:11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</row>
    <row r="345" spans="2:11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</row>
    <row r="346" spans="2:11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</row>
    <row r="347" spans="2:11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2:11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2:11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</row>
    <row r="350" spans="2:11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2:11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2:11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2:11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</row>
    <row r="354" spans="2:11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</row>
    <row r="355" spans="2:11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</row>
    <row r="356" spans="2:11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</row>
    <row r="357" spans="2:11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</row>
    <row r="358" spans="2:11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</row>
    <row r="359" spans="2:11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</row>
    <row r="360" spans="2:11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</row>
    <row r="361" spans="2:11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</row>
    <row r="362" spans="2:11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</row>
    <row r="363" spans="2:11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</row>
    <row r="364" spans="2:11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</row>
    <row r="365" spans="2:11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</row>
    <row r="366" spans="2:11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</row>
    <row r="367" spans="2:11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</row>
    <row r="368" spans="2:11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</row>
    <row r="369" spans="2:11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</row>
    <row r="370" spans="2:11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</row>
    <row r="371" spans="2:11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</row>
    <row r="372" spans="2:11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</row>
    <row r="373" spans="2:1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</row>
    <row r="374" spans="2:11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2:11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</row>
    <row r="376" spans="2:11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</row>
    <row r="377" spans="2:11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</row>
    <row r="378" spans="2:11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</row>
    <row r="379" spans="2:11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</row>
    <row r="380" spans="2:11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</row>
    <row r="381" spans="2:11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</row>
    <row r="382" spans="2:11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</row>
    <row r="383" spans="2:11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</row>
    <row r="384" spans="2:11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</row>
    <row r="385" spans="2:11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</row>
    <row r="386" spans="2:11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</row>
    <row r="387" spans="2:11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</row>
    <row r="388" spans="2:11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</row>
    <row r="389" spans="2:11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</row>
    <row r="390" spans="2:11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</row>
    <row r="391" spans="2:11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</row>
    <row r="392" spans="2:11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</row>
    <row r="393" spans="2:11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</row>
    <row r="394" spans="2:11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</row>
    <row r="395" spans="2:11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</row>
    <row r="396" spans="2:11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</row>
    <row r="397" spans="2:11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</row>
    <row r="398" spans="2:11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</row>
    <row r="399" spans="2:11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</row>
    <row r="400" spans="2:11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</row>
    <row r="401" spans="2:11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</row>
    <row r="402" spans="2:11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</row>
    <row r="403" spans="2:11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</row>
    <row r="404" spans="2:11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</row>
    <row r="405" spans="2:11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</row>
    <row r="406" spans="2:11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</row>
    <row r="407" spans="2:11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2:11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2:11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2:11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</row>
    <row r="411" spans="2:11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</row>
    <row r="412" spans="2:1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</row>
    <row r="413" spans="2:1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</row>
    <row r="414" spans="2:1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</row>
    <row r="415" spans="2:11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</row>
    <row r="416" spans="2:11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</row>
    <row r="417" spans="2:11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</row>
    <row r="418" spans="2:11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</row>
    <row r="419" spans="2:1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</row>
    <row r="420" spans="2:1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</row>
    <row r="421" spans="2:1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</row>
    <row r="422" spans="2:1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</row>
    <row r="423" spans="2:1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</row>
    <row r="424" spans="2:1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</row>
    <row r="425" spans="2:1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</row>
    <row r="426" spans="2:1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</row>
    <row r="427" spans="2:1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2:1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</row>
    <row r="429" spans="2:1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</row>
    <row r="430" spans="2:1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</row>
    <row r="432" spans="2:1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2:1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2:1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2:1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2:1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2:1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</row>
    <row r="438" spans="2:1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2:1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2:1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</row>
    <row r="441" spans="2:1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</row>
    <row r="442" spans="2:1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</row>
    <row r="443" spans="2:1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</row>
    <row r="444" spans="2:1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2:1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2:1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pans="2:1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</row>
    <row r="448" spans="2:1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</row>
    <row r="449" spans="2:1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</row>
    <row r="450" spans="2:1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</row>
    <row r="451" spans="2:11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</row>
    <row r="452" spans="2:11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</row>
    <row r="453" spans="2:11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</row>
    <row r="454" spans="2:11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</row>
    <row r="455" spans="2:11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</row>
    <row r="456" spans="2:11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</row>
    <row r="457" spans="2:11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</row>
    <row r="458" spans="2:11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</row>
    <row r="459" spans="2:11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</row>
    <row r="460" spans="2:11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</row>
    <row r="461" spans="2:11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</row>
    <row r="462" spans="2:11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</row>
    <row r="463" spans="2:11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</row>
    <row r="464" spans="2:11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</row>
    <row r="465" spans="2:11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</row>
    <row r="466" spans="2:11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</row>
    <row r="467" spans="2:11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</row>
    <row r="468" spans="2:11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</row>
    <row r="469" spans="2:11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</row>
    <row r="470" spans="2:11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</row>
    <row r="471" spans="2:11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</row>
    <row r="472" spans="2:11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</row>
    <row r="473" spans="2:11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</row>
    <row r="474" spans="2:11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</row>
    <row r="475" spans="2:11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</row>
    <row r="476" spans="2:11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</row>
    <row r="477" spans="2:11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</row>
    <row r="478" spans="2:11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</row>
    <row r="479" spans="2:11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</row>
    <row r="480" spans="2:11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</row>
    <row r="481" spans="2:11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</row>
    <row r="482" spans="2:11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</row>
    <row r="483" spans="2:11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</row>
    <row r="484" spans="2:11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</row>
    <row r="485" spans="2:11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</row>
    <row r="486" spans="2:11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</row>
    <row r="487" spans="2:11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</row>
    <row r="488" spans="2:11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</row>
    <row r="489" spans="2:11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</row>
    <row r="490" spans="2:11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</row>
    <row r="491" spans="2:11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</row>
    <row r="492" spans="2:11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</row>
    <row r="493" spans="2:11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</row>
    <row r="494" spans="2:11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</row>
    <row r="495" spans="2:11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</row>
    <row r="496" spans="2:11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</row>
    <row r="497" spans="2:11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</row>
    <row r="498" spans="2:11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</row>
    <row r="499" spans="2:11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</row>
    <row r="500" spans="2:11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D1048576 E24:E1048576 E1:E22 F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58.140625" style="2" bestFit="1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8803</v>
      </c>
    </row>
    <row r="6" spans="2:12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ht="26.25" customHeight="1">
      <c r="B7" s="158" t="s">
        <v>100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12" s="3" customFormat="1" ht="78.75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1" t="s">
        <v>50</v>
      </c>
      <c r="C11" s="73"/>
      <c r="D11" s="73"/>
      <c r="E11" s="73"/>
      <c r="F11" s="73"/>
      <c r="G11" s="83"/>
      <c r="H11" s="85"/>
      <c r="I11" s="83">
        <v>1.2245386310000002</v>
      </c>
      <c r="J11" s="73"/>
      <c r="K11" s="84">
        <f>IFERROR(I11/$I$11,0)</f>
        <v>1</v>
      </c>
      <c r="L11" s="84">
        <f>I11/'סכום נכסי הקרן'!$C$42</f>
        <v>4.2375745035447571E-7</v>
      </c>
    </row>
    <row r="12" spans="2:12" ht="21" customHeight="1">
      <c r="B12" s="90" t="s">
        <v>2382</v>
      </c>
      <c r="C12" s="73"/>
      <c r="D12" s="73"/>
      <c r="E12" s="73"/>
      <c r="F12" s="73"/>
      <c r="G12" s="83"/>
      <c r="H12" s="85"/>
      <c r="I12" s="83">
        <v>3.0228631000000002E-2</v>
      </c>
      <c r="J12" s="73"/>
      <c r="K12" s="84">
        <f t="shared" ref="K12:K16" si="0">IFERROR(I12/$I$11,0)</f>
        <v>2.46857308007623E-2</v>
      </c>
      <c r="L12" s="84">
        <f>I12/'סכום נכסי הקרן'!$C$42</f>
        <v>1.0460762344267982E-8</v>
      </c>
    </row>
    <row r="13" spans="2:12">
      <c r="B13" s="72" t="s">
        <v>2383</v>
      </c>
      <c r="C13" s="73">
        <v>8944</v>
      </c>
      <c r="D13" s="86" t="s">
        <v>498</v>
      </c>
      <c r="E13" s="86" t="s">
        <v>134</v>
      </c>
      <c r="F13" s="95">
        <v>44607</v>
      </c>
      <c r="G13" s="83">
        <v>8283.603000000001</v>
      </c>
      <c r="H13" s="85">
        <v>0.3649</v>
      </c>
      <c r="I13" s="83">
        <v>3.0226867000000001E-2</v>
      </c>
      <c r="J13" s="84">
        <v>4.9729448688122726E-5</v>
      </c>
      <c r="K13" s="84">
        <f t="shared" si="0"/>
        <v>2.4684290258213989E-2</v>
      </c>
      <c r="L13" s="84">
        <f>I13/'סכום נכסי הקרן'!$C$42</f>
        <v>1.0460151903630583E-8</v>
      </c>
    </row>
    <row r="14" spans="2:12">
      <c r="B14" s="72" t="s">
        <v>2384</v>
      </c>
      <c r="C14" s="73">
        <v>8731</v>
      </c>
      <c r="D14" s="86" t="s">
        <v>157</v>
      </c>
      <c r="E14" s="86" t="s">
        <v>134</v>
      </c>
      <c r="F14" s="95">
        <v>44537</v>
      </c>
      <c r="G14" s="83">
        <v>1763.6058000000003</v>
      </c>
      <c r="H14" s="85">
        <v>1E-4</v>
      </c>
      <c r="I14" s="83">
        <v>1.7640000000000004E-6</v>
      </c>
      <c r="J14" s="84">
        <v>2.6952659999944988E-4</v>
      </c>
      <c r="K14" s="84">
        <f t="shared" si="0"/>
        <v>1.4405425483060976E-6</v>
      </c>
      <c r="L14" s="84">
        <f>I14/'סכום נכסי הקרן'!$C$42</f>
        <v>6.1044063739733109E-13</v>
      </c>
    </row>
    <row r="15" spans="2:12">
      <c r="B15" s="90" t="s">
        <v>202</v>
      </c>
      <c r="C15" s="73"/>
      <c r="D15" s="73"/>
      <c r="E15" s="73"/>
      <c r="F15" s="73"/>
      <c r="G15" s="83"/>
      <c r="H15" s="85"/>
      <c r="I15" s="83">
        <v>1.1943100000000002</v>
      </c>
      <c r="J15" s="73"/>
      <c r="K15" s="84">
        <f t="shared" si="0"/>
        <v>0.97531426919923769</v>
      </c>
      <c r="L15" s="84">
        <f>I15/'סכום נכסי הקרן'!$C$42</f>
        <v>4.1329668801020773E-7</v>
      </c>
    </row>
    <row r="16" spans="2:12">
      <c r="B16" s="72" t="s">
        <v>2385</v>
      </c>
      <c r="C16" s="73">
        <v>9122</v>
      </c>
      <c r="D16" s="86" t="s">
        <v>1176</v>
      </c>
      <c r="E16" s="86" t="s">
        <v>133</v>
      </c>
      <c r="F16" s="95">
        <v>44742</v>
      </c>
      <c r="G16" s="83">
        <v>1875.8100000000004</v>
      </c>
      <c r="H16" s="85">
        <v>16.649999999999999</v>
      </c>
      <c r="I16" s="83">
        <v>1.1943100000000002</v>
      </c>
      <c r="J16" s="84">
        <v>2.2550260497518275E-4</v>
      </c>
      <c r="K16" s="84">
        <f t="shared" si="0"/>
        <v>0.97531426919923769</v>
      </c>
      <c r="L16" s="84">
        <f>I16/'סכום נכסי הקרן'!$C$42</f>
        <v>4.1329668801020773E-7</v>
      </c>
    </row>
    <row r="17" spans="2:12">
      <c r="B17" s="91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112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112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112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</row>
    <row r="507" spans="2:12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</row>
    <row r="508" spans="2:12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</row>
    <row r="509" spans="2:12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</row>
    <row r="510" spans="2:12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</row>
    <row r="511" spans="2:12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</row>
    <row r="512" spans="2:12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</row>
    <row r="513" spans="2:12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</row>
    <row r="514" spans="2:12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</row>
    <row r="515" spans="2:12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</row>
    <row r="516" spans="2:12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</row>
    <row r="517" spans="2:12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</row>
    <row r="518" spans="2:12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</row>
    <row r="519" spans="2:12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</row>
    <row r="520" spans="2:12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</row>
    <row r="521" spans="2:12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</row>
    <row r="522" spans="2:12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</row>
    <row r="523" spans="2:12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</row>
    <row r="524" spans="2:12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</row>
    <row r="525" spans="2:12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</row>
    <row r="526" spans="2:12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</row>
    <row r="527" spans="2:12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</row>
    <row r="528" spans="2:12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</row>
    <row r="529" spans="2:12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</row>
    <row r="530" spans="2:12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</row>
    <row r="531" spans="2:12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</row>
    <row r="532" spans="2:12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</row>
    <row r="533" spans="2:12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</row>
    <row r="534" spans="2:12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</row>
    <row r="535" spans="2:12">
      <c r="B535" s="109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</row>
    <row r="536" spans="2:12">
      <c r="B536" s="109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</row>
    <row r="537" spans="2:12">
      <c r="B537" s="109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</row>
    <row r="538" spans="2:12">
      <c r="B538" s="109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</row>
    <row r="539" spans="2:12">
      <c r="B539" s="109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</row>
    <row r="540" spans="2:12">
      <c r="B540" s="109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</row>
    <row r="541" spans="2:12">
      <c r="B541" s="109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</row>
    <row r="542" spans="2:12">
      <c r="B542" s="109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</row>
    <row r="543" spans="2:12">
      <c r="B543" s="109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</row>
    <row r="544" spans="2:12">
      <c r="B544" s="109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</row>
    <row r="545" spans="2:12">
      <c r="B545" s="109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</row>
    <row r="546" spans="2:12">
      <c r="B546" s="109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</row>
    <row r="547" spans="2:12">
      <c r="B547" s="109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</row>
    <row r="548" spans="2:12">
      <c r="B548" s="109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</row>
    <row r="549" spans="2:12">
      <c r="B549" s="109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</row>
    <row r="550" spans="2:12">
      <c r="B550" s="109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</row>
    <row r="551" spans="2:12">
      <c r="B551" s="109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</row>
    <row r="552" spans="2:12">
      <c r="B552" s="109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</row>
    <row r="553" spans="2:12">
      <c r="B553" s="109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</row>
    <row r="554" spans="2:12">
      <c r="B554" s="109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</row>
    <row r="555" spans="2:12">
      <c r="B555" s="109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</row>
    <row r="556" spans="2:12">
      <c r="B556" s="109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</row>
    <row r="557" spans="2:12">
      <c r="B557" s="109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</row>
    <row r="558" spans="2:12">
      <c r="B558" s="109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</row>
    <row r="559" spans="2:12">
      <c r="B559" s="109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</row>
    <row r="560" spans="2:12">
      <c r="B560" s="109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</row>
    <row r="561" spans="2:12">
      <c r="B561" s="109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</row>
    <row r="562" spans="2:12">
      <c r="B562" s="109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</row>
    <row r="563" spans="2:12">
      <c r="B563" s="109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</row>
    <row r="564" spans="2:12">
      <c r="B564" s="109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</row>
    <row r="565" spans="2:12">
      <c r="B565" s="109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</row>
    <row r="566" spans="2:12">
      <c r="B566" s="109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</row>
    <row r="567" spans="2:12">
      <c r="B567" s="109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</row>
    <row r="568" spans="2:12">
      <c r="B568" s="109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</row>
    <row r="569" spans="2:12">
      <c r="B569" s="109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</row>
    <row r="570" spans="2:12">
      <c r="B570" s="109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58.140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140625" style="1" bestFit="1" customWidth="1"/>
    <col min="12" max="12" width="11.5703125" style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8803</v>
      </c>
    </row>
    <row r="6" spans="2:12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ht="26.25" customHeight="1">
      <c r="B7" s="158" t="s">
        <v>101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12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1" t="s">
        <v>52</v>
      </c>
      <c r="C11" s="73"/>
      <c r="D11" s="73"/>
      <c r="E11" s="73"/>
      <c r="F11" s="73"/>
      <c r="G11" s="83"/>
      <c r="H11" s="85"/>
      <c r="I11" s="83">
        <v>73.237881803000008</v>
      </c>
      <c r="J11" s="73"/>
      <c r="K11" s="84">
        <f>IFERROR(I11/$I$11,0)</f>
        <v>1</v>
      </c>
      <c r="L11" s="84">
        <f>I11/'סכום נכסי הקרן'!$C$42</f>
        <v>2.5344319302411402E-5</v>
      </c>
    </row>
    <row r="12" spans="2:12" ht="19.5" customHeight="1">
      <c r="B12" s="90" t="s">
        <v>204</v>
      </c>
      <c r="C12" s="73"/>
      <c r="D12" s="73"/>
      <c r="E12" s="73"/>
      <c r="F12" s="73"/>
      <c r="G12" s="83"/>
      <c r="H12" s="85"/>
      <c r="I12" s="83">
        <v>73.237881803000008</v>
      </c>
      <c r="J12" s="73"/>
      <c r="K12" s="84">
        <f t="shared" ref="K12:K19" si="0">IFERROR(I12/$I$11,0)</f>
        <v>1</v>
      </c>
      <c r="L12" s="84">
        <f>I12/'סכום נכסי הקרן'!$C$42</f>
        <v>2.5344319302411402E-5</v>
      </c>
    </row>
    <row r="13" spans="2:12">
      <c r="B13" s="72" t="s">
        <v>2386</v>
      </c>
      <c r="C13" s="73"/>
      <c r="D13" s="73"/>
      <c r="E13" s="73"/>
      <c r="F13" s="73"/>
      <c r="G13" s="83"/>
      <c r="H13" s="85"/>
      <c r="I13" s="83">
        <v>73.237881803000008</v>
      </c>
      <c r="J13" s="73"/>
      <c r="K13" s="84">
        <f t="shared" si="0"/>
        <v>1</v>
      </c>
      <c r="L13" s="84">
        <f>I13/'סכום נכסי הקרן'!$C$42</f>
        <v>2.5344319302411402E-5</v>
      </c>
    </row>
    <row r="14" spans="2:12">
      <c r="B14" s="76" t="s">
        <v>2387</v>
      </c>
      <c r="C14" s="73" t="s">
        <v>2388</v>
      </c>
      <c r="D14" s="86" t="s">
        <v>534</v>
      </c>
      <c r="E14" s="86" t="s">
        <v>133</v>
      </c>
      <c r="F14" s="95">
        <v>45140</v>
      </c>
      <c r="G14" s="83">
        <v>-1393998.2832000002</v>
      </c>
      <c r="H14" s="85">
        <v>2.6110000000000002</v>
      </c>
      <c r="I14" s="83">
        <v>-36.397295174</v>
      </c>
      <c r="J14" s="73"/>
      <c r="K14" s="84">
        <f t="shared" si="0"/>
        <v>-0.49697361908832643</v>
      </c>
      <c r="L14" s="84">
        <f>I14/'סכום נכסי הקרן'!$C$42</f>
        <v>-1.2595458087049522E-5</v>
      </c>
    </row>
    <row r="15" spans="2:12">
      <c r="B15" s="76" t="s">
        <v>2389</v>
      </c>
      <c r="C15" s="73" t="s">
        <v>2390</v>
      </c>
      <c r="D15" s="86" t="s">
        <v>534</v>
      </c>
      <c r="E15" s="86" t="s">
        <v>133</v>
      </c>
      <c r="F15" s="95">
        <v>45140</v>
      </c>
      <c r="G15" s="83">
        <v>1393998.2832000002</v>
      </c>
      <c r="H15" s="85">
        <v>7.4800000000000005E-2</v>
      </c>
      <c r="I15" s="83">
        <v>1.0427107160000002</v>
      </c>
      <c r="J15" s="73"/>
      <c r="K15" s="84">
        <f t="shared" si="0"/>
        <v>1.423731394641848E-2</v>
      </c>
      <c r="L15" s="84">
        <f>I15/'סכום נכסי הקרן'!$C$42</f>
        <v>3.6083503066670489E-7</v>
      </c>
    </row>
    <row r="16" spans="2:12" s="6" customFormat="1">
      <c r="B16" s="76" t="s">
        <v>2391</v>
      </c>
      <c r="C16" s="73" t="s">
        <v>2392</v>
      </c>
      <c r="D16" s="86" t="s">
        <v>534</v>
      </c>
      <c r="E16" s="86" t="s">
        <v>133</v>
      </c>
      <c r="F16" s="95">
        <v>45180</v>
      </c>
      <c r="G16" s="83">
        <v>4646660.9440000011</v>
      </c>
      <c r="H16" s="85">
        <v>0.62319999999999998</v>
      </c>
      <c r="I16" s="83">
        <v>28.957991003000007</v>
      </c>
      <c r="J16" s="73"/>
      <c r="K16" s="84">
        <f t="shared" si="0"/>
        <v>0.39539634803875245</v>
      </c>
      <c r="L16" s="84">
        <f>I16/'סכום נכסי הקרן'!$C$42</f>
        <v>1.002105129570153E-5</v>
      </c>
    </row>
    <row r="17" spans="2:12" s="6" customFormat="1">
      <c r="B17" s="76" t="s">
        <v>2391</v>
      </c>
      <c r="C17" s="73" t="s">
        <v>2393</v>
      </c>
      <c r="D17" s="86" t="s">
        <v>534</v>
      </c>
      <c r="E17" s="86" t="s">
        <v>133</v>
      </c>
      <c r="F17" s="95">
        <v>45180</v>
      </c>
      <c r="G17" s="83">
        <v>4646660.9440000011</v>
      </c>
      <c r="H17" s="85">
        <v>0.62319999999999998</v>
      </c>
      <c r="I17" s="83">
        <v>28.957991003000007</v>
      </c>
      <c r="J17" s="73"/>
      <c r="K17" s="84">
        <f t="shared" si="0"/>
        <v>0.39539634803875245</v>
      </c>
      <c r="L17" s="84">
        <f>I17/'סכום נכסי הקרן'!$C$42</f>
        <v>1.002105129570153E-5</v>
      </c>
    </row>
    <row r="18" spans="2:12" s="6" customFormat="1">
      <c r="B18" s="76" t="s">
        <v>2394</v>
      </c>
      <c r="C18" s="73" t="s">
        <v>2395</v>
      </c>
      <c r="D18" s="86" t="s">
        <v>534</v>
      </c>
      <c r="E18" s="86" t="s">
        <v>133</v>
      </c>
      <c r="F18" s="95">
        <v>45181</v>
      </c>
      <c r="G18" s="83">
        <v>4646660.9440000011</v>
      </c>
      <c r="H18" s="85">
        <v>0.62319999999999998</v>
      </c>
      <c r="I18" s="83">
        <v>28.957991003000007</v>
      </c>
      <c r="J18" s="73"/>
      <c r="K18" s="84">
        <f t="shared" si="0"/>
        <v>0.39539634803875245</v>
      </c>
      <c r="L18" s="84">
        <f>I18/'סכום נכסי הקרן'!$C$42</f>
        <v>1.002105129570153E-5</v>
      </c>
    </row>
    <row r="19" spans="2:12">
      <c r="B19" s="76" t="s">
        <v>2394</v>
      </c>
      <c r="C19" s="73" t="s">
        <v>2396</v>
      </c>
      <c r="D19" s="86" t="s">
        <v>534</v>
      </c>
      <c r="E19" s="86" t="s">
        <v>133</v>
      </c>
      <c r="F19" s="95">
        <v>45182</v>
      </c>
      <c r="G19" s="83">
        <v>3484995.7080000006</v>
      </c>
      <c r="H19" s="85">
        <v>0.62319999999999998</v>
      </c>
      <c r="I19" s="83">
        <v>21.718493252000005</v>
      </c>
      <c r="J19" s="73"/>
      <c r="K19" s="84">
        <f t="shared" si="0"/>
        <v>0.29654726102565082</v>
      </c>
      <c r="L19" s="84">
        <f>I19/'סכום נכסי הקרן'!$C$42</f>
        <v>7.5157884716896342E-6</v>
      </c>
    </row>
    <row r="20" spans="2:12">
      <c r="B20" s="72"/>
      <c r="C20" s="73"/>
      <c r="D20" s="73"/>
      <c r="E20" s="73"/>
      <c r="F20" s="73"/>
      <c r="G20" s="83"/>
      <c r="H20" s="85"/>
      <c r="I20" s="73"/>
      <c r="J20" s="73"/>
      <c r="K20" s="84"/>
      <c r="L20" s="73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114" t="s">
        <v>224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114" t="s">
        <v>113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114" t="s">
        <v>207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114" t="s">
        <v>215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09"/>
      <c r="C474" s="109"/>
      <c r="D474" s="109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09"/>
      <c r="C475" s="109"/>
      <c r="D475" s="109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09"/>
      <c r="C476" s="109"/>
      <c r="D476" s="109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09"/>
      <c r="C477" s="109"/>
      <c r="D477" s="109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09"/>
      <c r="C478" s="109"/>
      <c r="D478" s="109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09"/>
      <c r="C479" s="109"/>
      <c r="D479" s="109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09"/>
      <c r="C480" s="109"/>
      <c r="D480" s="109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09"/>
      <c r="C481" s="109"/>
      <c r="D481" s="109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09"/>
      <c r="C482" s="109"/>
      <c r="D482" s="109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09"/>
      <c r="C483" s="109"/>
      <c r="D483" s="109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09"/>
      <c r="C484" s="109"/>
      <c r="D484" s="109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09"/>
      <c r="C485" s="109"/>
      <c r="D485" s="109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09"/>
      <c r="C486" s="109"/>
      <c r="D486" s="109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09"/>
      <c r="C487" s="109"/>
      <c r="D487" s="109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09"/>
      <c r="C488" s="109"/>
      <c r="D488" s="109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09"/>
      <c r="C489" s="109"/>
      <c r="D489" s="109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09"/>
      <c r="C490" s="109"/>
      <c r="D490" s="109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09"/>
      <c r="C491" s="109"/>
      <c r="D491" s="109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09"/>
      <c r="C492" s="109"/>
      <c r="D492" s="109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09"/>
      <c r="C493" s="109"/>
      <c r="D493" s="109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09"/>
      <c r="C494" s="109"/>
      <c r="D494" s="109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09"/>
      <c r="C495" s="109"/>
      <c r="D495" s="109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09"/>
      <c r="C496" s="109"/>
      <c r="D496" s="109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09"/>
      <c r="C497" s="109"/>
      <c r="D497" s="109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09"/>
      <c r="C498" s="109"/>
      <c r="D498" s="109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09"/>
      <c r="C499" s="109"/>
      <c r="D499" s="109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09"/>
      <c r="C500" s="109"/>
      <c r="D500" s="109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09"/>
      <c r="C501" s="109"/>
      <c r="D501" s="109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09"/>
      <c r="C502" s="109"/>
      <c r="D502" s="109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09"/>
      <c r="C503" s="109"/>
      <c r="D503" s="109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09"/>
      <c r="C504" s="109"/>
      <c r="D504" s="109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09"/>
      <c r="C505" s="109"/>
      <c r="D505" s="109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B506" s="109"/>
      <c r="C506" s="109"/>
      <c r="D506" s="109"/>
      <c r="E506" s="110"/>
      <c r="F506" s="110"/>
      <c r="G506" s="110"/>
      <c r="H506" s="110"/>
      <c r="I506" s="110"/>
      <c r="J506" s="110"/>
      <c r="K506" s="110"/>
      <c r="L506" s="110"/>
    </row>
    <row r="507" spans="2:12">
      <c r="B507" s="109"/>
      <c r="C507" s="109"/>
      <c r="D507" s="109"/>
      <c r="E507" s="110"/>
      <c r="F507" s="110"/>
      <c r="G507" s="110"/>
      <c r="H507" s="110"/>
      <c r="I507" s="110"/>
      <c r="J507" s="110"/>
      <c r="K507" s="110"/>
      <c r="L507" s="110"/>
    </row>
    <row r="508" spans="2:12">
      <c r="B508" s="109"/>
      <c r="C508" s="109"/>
      <c r="D508" s="109"/>
      <c r="E508" s="110"/>
      <c r="F508" s="110"/>
      <c r="G508" s="110"/>
      <c r="H508" s="110"/>
      <c r="I508" s="110"/>
      <c r="J508" s="110"/>
      <c r="K508" s="110"/>
      <c r="L508" s="110"/>
    </row>
    <row r="509" spans="2:12">
      <c r="B509" s="109"/>
      <c r="C509" s="109"/>
      <c r="D509" s="109"/>
      <c r="E509" s="110"/>
      <c r="F509" s="110"/>
      <c r="G509" s="110"/>
      <c r="H509" s="110"/>
      <c r="I509" s="110"/>
      <c r="J509" s="110"/>
      <c r="K509" s="110"/>
      <c r="L509" s="110"/>
    </row>
    <row r="510" spans="2:12">
      <c r="B510" s="109"/>
      <c r="C510" s="109"/>
      <c r="D510" s="109"/>
      <c r="E510" s="110"/>
      <c r="F510" s="110"/>
      <c r="G510" s="110"/>
      <c r="H510" s="110"/>
      <c r="I510" s="110"/>
      <c r="J510" s="110"/>
      <c r="K510" s="110"/>
      <c r="L510" s="110"/>
    </row>
    <row r="511" spans="2:12">
      <c r="B511" s="109"/>
      <c r="C511" s="109"/>
      <c r="D511" s="109"/>
      <c r="E511" s="110"/>
      <c r="F511" s="110"/>
      <c r="G511" s="110"/>
      <c r="H511" s="110"/>
      <c r="I511" s="110"/>
      <c r="J511" s="110"/>
      <c r="K511" s="110"/>
      <c r="L511" s="110"/>
    </row>
    <row r="512" spans="2:12">
      <c r="B512" s="109"/>
      <c r="C512" s="109"/>
      <c r="D512" s="109"/>
      <c r="E512" s="110"/>
      <c r="F512" s="110"/>
      <c r="G512" s="110"/>
      <c r="H512" s="110"/>
      <c r="I512" s="110"/>
      <c r="J512" s="110"/>
      <c r="K512" s="110"/>
      <c r="L512" s="110"/>
    </row>
    <row r="513" spans="2:12">
      <c r="B513" s="109"/>
      <c r="C513" s="109"/>
      <c r="D513" s="109"/>
      <c r="E513" s="110"/>
      <c r="F513" s="110"/>
      <c r="G513" s="110"/>
      <c r="H513" s="110"/>
      <c r="I513" s="110"/>
      <c r="J513" s="110"/>
      <c r="K513" s="110"/>
      <c r="L513" s="110"/>
    </row>
    <row r="514" spans="2:12">
      <c r="B514" s="109"/>
      <c r="C514" s="109"/>
      <c r="D514" s="109"/>
      <c r="E514" s="110"/>
      <c r="F514" s="110"/>
      <c r="G514" s="110"/>
      <c r="H514" s="110"/>
      <c r="I514" s="110"/>
      <c r="J514" s="110"/>
      <c r="K514" s="110"/>
      <c r="L514" s="110"/>
    </row>
    <row r="515" spans="2:12">
      <c r="B515" s="109"/>
      <c r="C515" s="109"/>
      <c r="D515" s="109"/>
      <c r="E515" s="110"/>
      <c r="F515" s="110"/>
      <c r="G515" s="110"/>
      <c r="H515" s="110"/>
      <c r="I515" s="110"/>
      <c r="J515" s="110"/>
      <c r="K515" s="110"/>
      <c r="L515" s="110"/>
    </row>
    <row r="516" spans="2:12">
      <c r="B516" s="109"/>
      <c r="C516" s="109"/>
      <c r="D516" s="109"/>
      <c r="E516" s="110"/>
      <c r="F516" s="110"/>
      <c r="G516" s="110"/>
      <c r="H516" s="110"/>
      <c r="I516" s="110"/>
      <c r="J516" s="110"/>
      <c r="K516" s="110"/>
      <c r="L516" s="110"/>
    </row>
    <row r="517" spans="2:12">
      <c r="B517" s="109"/>
      <c r="C517" s="109"/>
      <c r="D517" s="109"/>
      <c r="E517" s="110"/>
      <c r="F517" s="110"/>
      <c r="G517" s="110"/>
      <c r="H517" s="110"/>
      <c r="I517" s="110"/>
      <c r="J517" s="110"/>
      <c r="K517" s="110"/>
      <c r="L517" s="110"/>
    </row>
    <row r="518" spans="2:12">
      <c r="B518" s="109"/>
      <c r="C518" s="109"/>
      <c r="D518" s="109"/>
      <c r="E518" s="110"/>
      <c r="F518" s="110"/>
      <c r="G518" s="110"/>
      <c r="H518" s="110"/>
      <c r="I518" s="110"/>
      <c r="J518" s="110"/>
      <c r="K518" s="110"/>
      <c r="L518" s="110"/>
    </row>
    <row r="519" spans="2:12">
      <c r="B519" s="109"/>
      <c r="C519" s="109"/>
      <c r="D519" s="109"/>
      <c r="E519" s="110"/>
      <c r="F519" s="110"/>
      <c r="G519" s="110"/>
      <c r="H519" s="110"/>
      <c r="I519" s="110"/>
      <c r="J519" s="110"/>
      <c r="K519" s="110"/>
      <c r="L519" s="110"/>
    </row>
    <row r="520" spans="2:12">
      <c r="B520" s="109"/>
      <c r="C520" s="109"/>
      <c r="D520" s="109"/>
      <c r="E520" s="110"/>
      <c r="F520" s="110"/>
      <c r="G520" s="110"/>
      <c r="H520" s="110"/>
      <c r="I520" s="110"/>
      <c r="J520" s="110"/>
      <c r="K520" s="110"/>
      <c r="L520" s="110"/>
    </row>
    <row r="521" spans="2:12">
      <c r="B521" s="109"/>
      <c r="C521" s="109"/>
      <c r="D521" s="109"/>
      <c r="E521" s="110"/>
      <c r="F521" s="110"/>
      <c r="G521" s="110"/>
      <c r="H521" s="110"/>
      <c r="I521" s="110"/>
      <c r="J521" s="110"/>
      <c r="K521" s="110"/>
      <c r="L521" s="110"/>
    </row>
    <row r="522" spans="2:12">
      <c r="B522" s="109"/>
      <c r="C522" s="109"/>
      <c r="D522" s="109"/>
      <c r="E522" s="110"/>
      <c r="F522" s="110"/>
      <c r="G522" s="110"/>
      <c r="H522" s="110"/>
      <c r="I522" s="110"/>
      <c r="J522" s="110"/>
      <c r="K522" s="110"/>
      <c r="L522" s="110"/>
    </row>
    <row r="523" spans="2:12">
      <c r="B523" s="109"/>
      <c r="C523" s="109"/>
      <c r="D523" s="109"/>
      <c r="E523" s="110"/>
      <c r="F523" s="110"/>
      <c r="G523" s="110"/>
      <c r="H523" s="110"/>
      <c r="I523" s="110"/>
      <c r="J523" s="110"/>
      <c r="K523" s="110"/>
      <c r="L523" s="110"/>
    </row>
    <row r="524" spans="2:12">
      <c r="B524" s="109"/>
      <c r="C524" s="109"/>
      <c r="D524" s="109"/>
      <c r="E524" s="110"/>
      <c r="F524" s="110"/>
      <c r="G524" s="110"/>
      <c r="H524" s="110"/>
      <c r="I524" s="110"/>
      <c r="J524" s="110"/>
      <c r="K524" s="110"/>
      <c r="L524" s="110"/>
    </row>
    <row r="525" spans="2:12">
      <c r="B525" s="109"/>
      <c r="C525" s="109"/>
      <c r="D525" s="109"/>
      <c r="E525" s="110"/>
      <c r="F525" s="110"/>
      <c r="G525" s="110"/>
      <c r="H525" s="110"/>
      <c r="I525" s="110"/>
      <c r="J525" s="110"/>
      <c r="K525" s="110"/>
      <c r="L525" s="110"/>
    </row>
    <row r="526" spans="2:12">
      <c r="B526" s="109"/>
      <c r="C526" s="109"/>
      <c r="D526" s="109"/>
      <c r="E526" s="110"/>
      <c r="F526" s="110"/>
      <c r="G526" s="110"/>
      <c r="H526" s="110"/>
      <c r="I526" s="110"/>
      <c r="J526" s="110"/>
      <c r="K526" s="110"/>
      <c r="L526" s="110"/>
    </row>
    <row r="527" spans="2:12">
      <c r="B527" s="109"/>
      <c r="C527" s="109"/>
      <c r="D527" s="109"/>
      <c r="E527" s="110"/>
      <c r="F527" s="110"/>
      <c r="G527" s="110"/>
      <c r="H527" s="110"/>
      <c r="I527" s="110"/>
      <c r="J527" s="110"/>
      <c r="K527" s="110"/>
      <c r="L527" s="110"/>
    </row>
    <row r="528" spans="2:12">
      <c r="B528" s="109"/>
      <c r="C528" s="109"/>
      <c r="D528" s="109"/>
      <c r="E528" s="110"/>
      <c r="F528" s="110"/>
      <c r="G528" s="110"/>
      <c r="H528" s="110"/>
      <c r="I528" s="110"/>
      <c r="J528" s="110"/>
      <c r="K528" s="110"/>
      <c r="L528" s="110"/>
    </row>
    <row r="529" spans="2:12">
      <c r="B529" s="109"/>
      <c r="C529" s="109"/>
      <c r="D529" s="109"/>
      <c r="E529" s="110"/>
      <c r="F529" s="110"/>
      <c r="G529" s="110"/>
      <c r="H529" s="110"/>
      <c r="I529" s="110"/>
      <c r="J529" s="110"/>
      <c r="K529" s="110"/>
      <c r="L529" s="110"/>
    </row>
    <row r="530" spans="2:12">
      <c r="B530" s="109"/>
      <c r="C530" s="109"/>
      <c r="D530" s="109"/>
      <c r="E530" s="110"/>
      <c r="F530" s="110"/>
      <c r="G530" s="110"/>
      <c r="H530" s="110"/>
      <c r="I530" s="110"/>
      <c r="J530" s="110"/>
      <c r="K530" s="110"/>
      <c r="L530" s="110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6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2.71093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8803</v>
      </c>
    </row>
    <row r="6" spans="2:12" ht="26.25" customHeight="1">
      <c r="B6" s="158" t="s">
        <v>174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s="3" customFormat="1" ht="63">
      <c r="B7" s="66" t="s">
        <v>116</v>
      </c>
      <c r="C7" s="49" t="s">
        <v>46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45</v>
      </c>
      <c r="C10" s="69"/>
      <c r="D10" s="69"/>
      <c r="E10" s="69"/>
      <c r="F10" s="69"/>
      <c r="G10" s="69"/>
      <c r="H10" s="69"/>
      <c r="I10" s="69"/>
      <c r="J10" s="77">
        <f>J11+J58</f>
        <v>269553.16018112208</v>
      </c>
      <c r="K10" s="78">
        <f>IFERROR(J10/$J$10,0)</f>
        <v>1</v>
      </c>
      <c r="L10" s="78">
        <f>J10/'סכום נכסי הקרן'!$C$42</f>
        <v>9.3280160381762484E-2</v>
      </c>
    </row>
    <row r="11" spans="2:12">
      <c r="B11" s="70" t="s">
        <v>201</v>
      </c>
      <c r="C11" s="71"/>
      <c r="D11" s="71"/>
      <c r="E11" s="71"/>
      <c r="F11" s="71"/>
      <c r="G11" s="71"/>
      <c r="H11" s="71"/>
      <c r="I11" s="71"/>
      <c r="J11" s="80">
        <f>J12+J21</f>
        <v>261397.99713719706</v>
      </c>
      <c r="K11" s="81">
        <f t="shared" ref="K11:K56" si="0">IFERROR(J11/$J$10,0)</f>
        <v>0.96974562257609864</v>
      </c>
      <c r="L11" s="81">
        <f>J11/'סכום נכסי הקרן'!$C$42</f>
        <v>9.0458027203410576E-2</v>
      </c>
    </row>
    <row r="12" spans="2:12">
      <c r="B12" s="92" t="s">
        <v>43</v>
      </c>
      <c r="C12" s="71"/>
      <c r="D12" s="71"/>
      <c r="E12" s="71"/>
      <c r="F12" s="71"/>
      <c r="G12" s="71"/>
      <c r="H12" s="71"/>
      <c r="I12" s="71"/>
      <c r="J12" s="80">
        <f>SUM(J13:J19)</f>
        <v>170271.07637313905</v>
      </c>
      <c r="K12" s="81">
        <f t="shared" si="0"/>
        <v>0.63167902115756325</v>
      </c>
      <c r="L12" s="81">
        <f>J12/'סכום נכסי הקרן'!$C$42</f>
        <v>5.8923120403372234E-2</v>
      </c>
    </row>
    <row r="13" spans="2:12">
      <c r="B13" s="76" t="s">
        <v>3099</v>
      </c>
      <c r="C13" s="73">
        <v>30011000</v>
      </c>
      <c r="D13" s="73">
        <v>11</v>
      </c>
      <c r="E13" s="73" t="s">
        <v>323</v>
      </c>
      <c r="F13" s="73" t="s">
        <v>324</v>
      </c>
      <c r="G13" s="86" t="s">
        <v>134</v>
      </c>
      <c r="H13" s="87"/>
      <c r="I13" s="87"/>
      <c r="J13" s="83">
        <v>19201.496948960001</v>
      </c>
      <c r="K13" s="84">
        <f t="shared" si="0"/>
        <v>7.1234545853804315E-2</v>
      </c>
      <c r="L13" s="84">
        <f>J13/'סכום נכסי הקרן'!$C$42</f>
        <v>6.6447698619648797E-3</v>
      </c>
    </row>
    <row r="14" spans="2:12">
      <c r="B14" s="76" t="s">
        <v>3100</v>
      </c>
      <c r="C14" s="73">
        <v>30012000</v>
      </c>
      <c r="D14" s="73">
        <v>12</v>
      </c>
      <c r="E14" s="73" t="s">
        <v>323</v>
      </c>
      <c r="F14" s="73" t="s">
        <v>324</v>
      </c>
      <c r="G14" s="86" t="s">
        <v>134</v>
      </c>
      <c r="H14" s="87"/>
      <c r="I14" s="87"/>
      <c r="J14" s="83">
        <v>9061.507284475003</v>
      </c>
      <c r="K14" s="84">
        <f t="shared" si="0"/>
        <v>3.3616772581654256E-2</v>
      </c>
      <c r="L14" s="84">
        <f>J14/'סכום נכסי הקרן'!$C$42</f>
        <v>3.1357779379339447E-3</v>
      </c>
    </row>
    <row r="15" spans="2:12">
      <c r="B15" s="76" t="s">
        <v>3100</v>
      </c>
      <c r="C15" s="73">
        <v>30112000</v>
      </c>
      <c r="D15" s="73">
        <v>12</v>
      </c>
      <c r="E15" s="73" t="s">
        <v>323</v>
      </c>
      <c r="F15" s="73" t="s">
        <v>324</v>
      </c>
      <c r="G15" s="86" t="s">
        <v>134</v>
      </c>
      <c r="H15" s="87"/>
      <c r="I15" s="87"/>
      <c r="J15" s="83">
        <v>2017.6904800000002</v>
      </c>
      <c r="K15" s="84">
        <f t="shared" si="0"/>
        <v>7.4853156187975846E-3</v>
      </c>
      <c r="L15" s="84">
        <f>J15/'סכום נכסי הקרן'!$C$42</f>
        <v>6.9823144142955036E-4</v>
      </c>
    </row>
    <row r="16" spans="2:12">
      <c r="B16" s="76" t="s">
        <v>3101</v>
      </c>
      <c r="C16" s="73">
        <v>34810000</v>
      </c>
      <c r="D16" s="73">
        <v>10</v>
      </c>
      <c r="E16" s="73" t="s">
        <v>323</v>
      </c>
      <c r="F16" s="73" t="s">
        <v>324</v>
      </c>
      <c r="G16" s="86" t="s">
        <v>134</v>
      </c>
      <c r="H16" s="87"/>
      <c r="I16" s="87"/>
      <c r="J16" s="83">
        <v>2486.0301753110007</v>
      </c>
      <c r="K16" s="84">
        <f t="shared" si="0"/>
        <v>9.2227825251262174E-3</v>
      </c>
      <c r="L16" s="84">
        <f>J16/'סכום נכסי הקרן'!$C$42</f>
        <v>8.6030263310988989E-4</v>
      </c>
    </row>
    <row r="17" spans="2:12">
      <c r="B17" s="76" t="s">
        <v>3101</v>
      </c>
      <c r="C17" s="73">
        <v>34110000</v>
      </c>
      <c r="D17" s="73">
        <v>10</v>
      </c>
      <c r="E17" s="73" t="s">
        <v>323</v>
      </c>
      <c r="F17" s="73" t="s">
        <v>324</v>
      </c>
      <c r="G17" s="86" t="s">
        <v>134</v>
      </c>
      <c r="H17" s="87"/>
      <c r="I17" s="87"/>
      <c r="J17" s="83">
        <v>19089.423245459006</v>
      </c>
      <c r="K17" s="84">
        <f t="shared" si="0"/>
        <v>7.0818769969649628E-2</v>
      </c>
      <c r="L17" s="84">
        <f>J17/'סכום נכסי הקרן'!$C$42</f>
        <v>6.6059862208080623E-3</v>
      </c>
    </row>
    <row r="18" spans="2:12">
      <c r="B18" s="76" t="s">
        <v>3101</v>
      </c>
      <c r="C18" s="73">
        <v>30110000</v>
      </c>
      <c r="D18" s="73">
        <v>10</v>
      </c>
      <c r="E18" s="73" t="s">
        <v>323</v>
      </c>
      <c r="F18" s="73" t="s">
        <v>324</v>
      </c>
      <c r="G18" s="86" t="s">
        <v>134</v>
      </c>
      <c r="H18" s="87"/>
      <c r="I18" s="87"/>
      <c r="J18" s="83">
        <v>114694.13203000002</v>
      </c>
      <c r="K18" s="84">
        <f t="shared" si="0"/>
        <v>0.42549726351912576</v>
      </c>
      <c r="L18" s="84">
        <f>J18/'סכום נכסי הקרן'!$C$42</f>
        <v>3.9690452983065103E-2</v>
      </c>
    </row>
    <row r="19" spans="2:12">
      <c r="B19" s="76" t="s">
        <v>3102</v>
      </c>
      <c r="C19" s="73">
        <v>30120000</v>
      </c>
      <c r="D19" s="73">
        <v>20</v>
      </c>
      <c r="E19" s="73" t="s">
        <v>323</v>
      </c>
      <c r="F19" s="73" t="s">
        <v>324</v>
      </c>
      <c r="G19" s="86" t="s">
        <v>134</v>
      </c>
      <c r="H19" s="87"/>
      <c r="I19" s="87"/>
      <c r="J19" s="83">
        <v>3720.7962089340008</v>
      </c>
      <c r="K19" s="84">
        <f t="shared" si="0"/>
        <v>1.3803571089405404E-2</v>
      </c>
      <c r="L19" s="84">
        <f>J19/'סכום נכסי הקרן'!$C$42</f>
        <v>1.2875993250607959E-3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92" t="s">
        <v>44</v>
      </c>
      <c r="C21" s="71"/>
      <c r="D21" s="71"/>
      <c r="E21" s="71"/>
      <c r="F21" s="71"/>
      <c r="G21" s="71"/>
      <c r="H21" s="71"/>
      <c r="I21" s="71"/>
      <c r="J21" s="80">
        <f>SUM(J22:J56)</f>
        <v>91126.920764058013</v>
      </c>
      <c r="K21" s="81">
        <f t="shared" si="0"/>
        <v>0.33806660141853534</v>
      </c>
      <c r="L21" s="81">
        <f>J21/'סכום נכסי הקרן'!$C$42</f>
        <v>3.153490680003835E-2</v>
      </c>
    </row>
    <row r="22" spans="2:12">
      <c r="B22" s="76" t="s">
        <v>3099</v>
      </c>
      <c r="C22" s="73">
        <v>32011000</v>
      </c>
      <c r="D22" s="73">
        <v>11</v>
      </c>
      <c r="E22" s="73" t="s">
        <v>323</v>
      </c>
      <c r="F22" s="73" t="s">
        <v>324</v>
      </c>
      <c r="G22" s="86" t="s">
        <v>135</v>
      </c>
      <c r="H22" s="87"/>
      <c r="I22" s="87"/>
      <c r="J22" s="83">
        <v>2.3363584140000007</v>
      </c>
      <c r="K22" s="84">
        <f t="shared" si="0"/>
        <v>8.6675237360605257E-6</v>
      </c>
      <c r="L22" s="84">
        <f>J22/'סכום נכסי הקרן'!$C$42</f>
        <v>8.0850800421245894E-7</v>
      </c>
    </row>
    <row r="23" spans="2:12">
      <c r="B23" s="76" t="s">
        <v>3099</v>
      </c>
      <c r="C23" s="73">
        <v>31211000</v>
      </c>
      <c r="D23" s="73">
        <v>11</v>
      </c>
      <c r="E23" s="73" t="s">
        <v>323</v>
      </c>
      <c r="F23" s="73" t="s">
        <v>324</v>
      </c>
      <c r="G23" s="86" t="s">
        <v>137</v>
      </c>
      <c r="H23" s="87"/>
      <c r="I23" s="87"/>
      <c r="J23" s="83">
        <v>4.1469300000000005E-4</v>
      </c>
      <c r="K23" s="84">
        <f t="shared" si="0"/>
        <v>1.5384460702347304E-9</v>
      </c>
      <c r="L23" s="84">
        <f>J23/'סכום נכסי הקרן'!$C$42</f>
        <v>1.4350649617018786E-10</v>
      </c>
    </row>
    <row r="24" spans="2:12">
      <c r="B24" s="76" t="s">
        <v>3099</v>
      </c>
      <c r="C24" s="73">
        <v>30211000</v>
      </c>
      <c r="D24" s="73">
        <v>11</v>
      </c>
      <c r="E24" s="73" t="s">
        <v>323</v>
      </c>
      <c r="F24" s="73" t="s">
        <v>324</v>
      </c>
      <c r="G24" s="86" t="s">
        <v>136</v>
      </c>
      <c r="H24" s="87"/>
      <c r="I24" s="87"/>
      <c r="J24" s="83">
        <v>8.586833000000002E-3</v>
      </c>
      <c r="K24" s="84">
        <f t="shared" si="0"/>
        <v>3.1855805341811661E-8</v>
      </c>
      <c r="L24" s="84">
        <f>J24/'סכום נכסי הקרן'!$C$42</f>
        <v>2.9715146313743974E-9</v>
      </c>
    </row>
    <row r="25" spans="2:12">
      <c r="B25" s="76" t="s">
        <v>3099</v>
      </c>
      <c r="C25" s="73">
        <v>30311000</v>
      </c>
      <c r="D25" s="73">
        <v>11</v>
      </c>
      <c r="E25" s="73" t="s">
        <v>323</v>
      </c>
      <c r="F25" s="73" t="s">
        <v>324</v>
      </c>
      <c r="G25" s="86" t="s">
        <v>133</v>
      </c>
      <c r="H25" s="87"/>
      <c r="I25" s="87"/>
      <c r="J25" s="83">
        <v>5473.2472796090005</v>
      </c>
      <c r="K25" s="84">
        <f t="shared" si="0"/>
        <v>2.0304890048149823E-2</v>
      </c>
      <c r="L25" s="84">
        <f>J25/'סכום נכסי הקרן'!$C$42</f>
        <v>1.8940434002254682E-3</v>
      </c>
    </row>
    <row r="26" spans="2:12">
      <c r="B26" s="76" t="s">
        <v>3100</v>
      </c>
      <c r="C26" s="73">
        <v>32012000</v>
      </c>
      <c r="D26" s="73">
        <v>12</v>
      </c>
      <c r="E26" s="73" t="s">
        <v>323</v>
      </c>
      <c r="F26" s="73" t="s">
        <v>324</v>
      </c>
      <c r="G26" s="86" t="s">
        <v>135</v>
      </c>
      <c r="H26" s="87"/>
      <c r="I26" s="87"/>
      <c r="J26" s="83">
        <v>452.40643322500011</v>
      </c>
      <c r="K26" s="84">
        <f t="shared" si="0"/>
        <v>1.6783569998623374E-3</v>
      </c>
      <c r="L26" s="84">
        <f>J26/'סכום נכסי הקרן'!$C$42</f>
        <v>1.5655741012501255E-4</v>
      </c>
    </row>
    <row r="27" spans="2:12">
      <c r="B27" s="76" t="s">
        <v>3100</v>
      </c>
      <c r="C27" s="73">
        <v>31212000</v>
      </c>
      <c r="D27" s="73">
        <v>12</v>
      </c>
      <c r="E27" s="73" t="s">
        <v>323</v>
      </c>
      <c r="F27" s="73" t="s">
        <v>324</v>
      </c>
      <c r="G27" s="86" t="s">
        <v>137</v>
      </c>
      <c r="H27" s="87"/>
      <c r="I27" s="87"/>
      <c r="J27" s="83">
        <v>24.917340000000003</v>
      </c>
      <c r="K27" s="84">
        <f t="shared" si="0"/>
        <v>9.2439428212443071E-5</v>
      </c>
      <c r="L27" s="84">
        <f>J27/'סכום נכסי הקרן'!$C$42</f>
        <v>8.6227646892551085E-6</v>
      </c>
    </row>
    <row r="28" spans="2:12">
      <c r="B28" s="76" t="s">
        <v>3100</v>
      </c>
      <c r="C28" s="73">
        <v>30212000</v>
      </c>
      <c r="D28" s="73">
        <v>12</v>
      </c>
      <c r="E28" s="73" t="s">
        <v>323</v>
      </c>
      <c r="F28" s="73" t="s">
        <v>324</v>
      </c>
      <c r="G28" s="86" t="s">
        <v>136</v>
      </c>
      <c r="H28" s="87"/>
      <c r="I28" s="87"/>
      <c r="J28" s="83">
        <v>777.74846731100013</v>
      </c>
      <c r="K28" s="84">
        <f t="shared" si="0"/>
        <v>2.8853249829770278E-3</v>
      </c>
      <c r="L28" s="84">
        <f>J28/'סכום נכסי הקרן'!$C$42</f>
        <v>2.6914357716560324E-4</v>
      </c>
    </row>
    <row r="29" spans="2:12">
      <c r="B29" s="76" t="s">
        <v>3100</v>
      </c>
      <c r="C29" s="73">
        <v>30312000</v>
      </c>
      <c r="D29" s="73">
        <v>12</v>
      </c>
      <c r="E29" s="73" t="s">
        <v>323</v>
      </c>
      <c r="F29" s="73" t="s">
        <v>324</v>
      </c>
      <c r="G29" s="86" t="s">
        <v>133</v>
      </c>
      <c r="H29" s="87"/>
      <c r="I29" s="87"/>
      <c r="J29" s="83">
        <v>14421.098639847</v>
      </c>
      <c r="K29" s="84">
        <f t="shared" si="0"/>
        <v>5.3500016954566458E-2</v>
      </c>
      <c r="L29" s="84">
        <f>J29/'סכום נכסי הקרן'!$C$42</f>
        <v>4.9904901619489709E-3</v>
      </c>
    </row>
    <row r="30" spans="2:12">
      <c r="B30" s="76" t="s">
        <v>3100</v>
      </c>
      <c r="C30" s="73">
        <v>31712000</v>
      </c>
      <c r="D30" s="73">
        <v>12</v>
      </c>
      <c r="E30" s="73" t="s">
        <v>323</v>
      </c>
      <c r="F30" s="73" t="s">
        <v>324</v>
      </c>
      <c r="G30" s="86" t="s">
        <v>142</v>
      </c>
      <c r="H30" s="87"/>
      <c r="I30" s="87"/>
      <c r="J30" s="83">
        <v>1.4764131460000003</v>
      </c>
      <c r="K30" s="84">
        <f t="shared" si="0"/>
        <v>5.4772614982808854E-6</v>
      </c>
      <c r="L30" s="84">
        <f>J30/'סכום נכסי הקרן'!$C$42</f>
        <v>5.1091983101249362E-7</v>
      </c>
    </row>
    <row r="31" spans="2:12">
      <c r="B31" s="76" t="s">
        <v>3100</v>
      </c>
      <c r="C31" s="73">
        <v>31112000</v>
      </c>
      <c r="D31" s="73">
        <v>12</v>
      </c>
      <c r="E31" s="73" t="s">
        <v>323</v>
      </c>
      <c r="F31" s="73" t="s">
        <v>324</v>
      </c>
      <c r="G31" s="86" t="s">
        <v>141</v>
      </c>
      <c r="H31" s="87"/>
      <c r="I31" s="87"/>
      <c r="J31" s="83">
        <v>0.34490017100000003</v>
      </c>
      <c r="K31" s="84">
        <f t="shared" si="0"/>
        <v>1.279525607372771E-6</v>
      </c>
      <c r="L31" s="84">
        <f>J31/'סכום נכסי הקרן'!$C$42</f>
        <v>1.1935435386830412E-7</v>
      </c>
    </row>
    <row r="32" spans="2:12">
      <c r="B32" s="76" t="s">
        <v>3100</v>
      </c>
      <c r="C32" s="73">
        <v>31012000</v>
      </c>
      <c r="D32" s="73">
        <v>12</v>
      </c>
      <c r="E32" s="73" t="s">
        <v>323</v>
      </c>
      <c r="F32" s="73" t="s">
        <v>324</v>
      </c>
      <c r="G32" s="86" t="s">
        <v>140</v>
      </c>
      <c r="H32" s="87"/>
      <c r="I32" s="87"/>
      <c r="J32" s="83">
        <v>0.12398000000000002</v>
      </c>
      <c r="K32" s="84">
        <f t="shared" si="0"/>
        <v>4.5994637909900066E-7</v>
      </c>
      <c r="L32" s="84">
        <f>J32/'סכום נכסי הקרן'!$C$42</f>
        <v>4.2903872009365707E-8</v>
      </c>
    </row>
    <row r="33" spans="2:12">
      <c r="B33" s="76" t="s">
        <v>3101</v>
      </c>
      <c r="C33" s="73">
        <v>32610000</v>
      </c>
      <c r="D33" s="73">
        <v>10</v>
      </c>
      <c r="E33" s="73" t="s">
        <v>323</v>
      </c>
      <c r="F33" s="73" t="s">
        <v>324</v>
      </c>
      <c r="G33" s="86" t="s">
        <v>138</v>
      </c>
      <c r="H33" s="87"/>
      <c r="I33" s="87"/>
      <c r="J33" s="83">
        <v>0.65031125700000003</v>
      </c>
      <c r="K33" s="84">
        <f t="shared" si="0"/>
        <v>2.4125528951804289E-6</v>
      </c>
      <c r="L33" s="84">
        <f>J33/'סכום נכסי הקרן'!$C$42</f>
        <v>2.2504332099191582E-7</v>
      </c>
    </row>
    <row r="34" spans="2:12">
      <c r="B34" s="76" t="s">
        <v>3101</v>
      </c>
      <c r="C34" s="73">
        <v>34510000</v>
      </c>
      <c r="D34" s="73">
        <v>10</v>
      </c>
      <c r="E34" s="73" t="s">
        <v>323</v>
      </c>
      <c r="F34" s="73" t="s">
        <v>324</v>
      </c>
      <c r="G34" s="86" t="s">
        <v>135</v>
      </c>
      <c r="H34" s="87"/>
      <c r="I34" s="87"/>
      <c r="J34" s="83">
        <v>3824.4981943040007</v>
      </c>
      <c r="K34" s="84">
        <f t="shared" si="0"/>
        <v>1.4188289210685523E-2</v>
      </c>
      <c r="L34" s="84">
        <f>J34/'סכום נכסי הקרן'!$C$42</f>
        <v>1.3234858931155757E-3</v>
      </c>
    </row>
    <row r="35" spans="2:12">
      <c r="B35" s="76" t="s">
        <v>3101</v>
      </c>
      <c r="C35" s="73">
        <v>30310000</v>
      </c>
      <c r="D35" s="73">
        <v>10</v>
      </c>
      <c r="E35" s="73" t="s">
        <v>323</v>
      </c>
      <c r="F35" s="73" t="s">
        <v>324</v>
      </c>
      <c r="G35" s="86" t="s">
        <v>133</v>
      </c>
      <c r="H35" s="87"/>
      <c r="I35" s="87"/>
      <c r="J35" s="83">
        <v>2244.8068900000007</v>
      </c>
      <c r="K35" s="84">
        <f t="shared" si="0"/>
        <v>8.3278819231488044E-3</v>
      </c>
      <c r="L35" s="84">
        <f>J35/'סכום נכסי הקרן'!$C$42</f>
        <v>7.7682616143170101E-4</v>
      </c>
    </row>
    <row r="36" spans="2:12">
      <c r="B36" s="76" t="s">
        <v>3101</v>
      </c>
      <c r="C36" s="73">
        <v>32010000</v>
      </c>
      <c r="D36" s="73">
        <v>10</v>
      </c>
      <c r="E36" s="73" t="s">
        <v>323</v>
      </c>
      <c r="F36" s="73" t="s">
        <v>324</v>
      </c>
      <c r="G36" s="86" t="s">
        <v>135</v>
      </c>
      <c r="H36" s="87"/>
      <c r="I36" s="87"/>
      <c r="J36" s="83">
        <v>-31.191360000000003</v>
      </c>
      <c r="K36" s="84">
        <f t="shared" si="0"/>
        <v>-1.1571505961585259E-4</v>
      </c>
      <c r="L36" s="84">
        <f>J36/'סכום נכסי הקרן'!$C$42</f>
        <v>-1.0793919319551936E-5</v>
      </c>
    </row>
    <row r="37" spans="2:12">
      <c r="B37" s="76" t="s">
        <v>3101</v>
      </c>
      <c r="C37" s="73">
        <v>31010000</v>
      </c>
      <c r="D37" s="73">
        <v>10</v>
      </c>
      <c r="E37" s="73" t="s">
        <v>323</v>
      </c>
      <c r="F37" s="73" t="s">
        <v>324</v>
      </c>
      <c r="G37" s="86" t="s">
        <v>140</v>
      </c>
      <c r="H37" s="87"/>
      <c r="I37" s="87"/>
      <c r="J37" s="83">
        <v>-45.107489999999999</v>
      </c>
      <c r="K37" s="84">
        <f t="shared" si="0"/>
        <v>-1.6734172201761878E-4</v>
      </c>
      <c r="L37" s="84">
        <f>J37/'סכום נכסי הקרן'!$C$42</f>
        <v>-1.5609662668363792E-5</v>
      </c>
    </row>
    <row r="38" spans="2:12">
      <c r="B38" s="76" t="s">
        <v>3101</v>
      </c>
      <c r="C38" s="73">
        <v>33810000</v>
      </c>
      <c r="D38" s="73">
        <v>10</v>
      </c>
      <c r="E38" s="73" t="s">
        <v>323</v>
      </c>
      <c r="F38" s="73" t="s">
        <v>324</v>
      </c>
      <c r="G38" s="86" t="s">
        <v>136</v>
      </c>
      <c r="H38" s="87"/>
      <c r="I38" s="87"/>
      <c r="J38" s="83">
        <v>500.00235607800005</v>
      </c>
      <c r="K38" s="84">
        <f t="shared" si="0"/>
        <v>1.8549304179629399E-3</v>
      </c>
      <c r="L38" s="84">
        <f>J38/'סכום נכסי הקרן'!$C$42</f>
        <v>1.7302820688459275E-4</v>
      </c>
    </row>
    <row r="39" spans="2:12">
      <c r="B39" s="76" t="s">
        <v>3101</v>
      </c>
      <c r="C39" s="73">
        <v>31110000</v>
      </c>
      <c r="D39" s="73">
        <v>10</v>
      </c>
      <c r="E39" s="73" t="s">
        <v>323</v>
      </c>
      <c r="F39" s="73" t="s">
        <v>324</v>
      </c>
      <c r="G39" s="86" t="s">
        <v>141</v>
      </c>
      <c r="H39" s="87"/>
      <c r="I39" s="87"/>
      <c r="J39" s="83">
        <v>1.7793200000000005</v>
      </c>
      <c r="K39" s="84">
        <f t="shared" si="0"/>
        <v>6.6009984776450548E-6</v>
      </c>
      <c r="L39" s="84">
        <f>J39/'סכום נכסי הקרן'!$C$42</f>
        <v>6.1574219667450065E-7</v>
      </c>
    </row>
    <row r="40" spans="2:12">
      <c r="B40" s="76" t="s">
        <v>3101</v>
      </c>
      <c r="C40" s="73">
        <v>34610000</v>
      </c>
      <c r="D40" s="73">
        <v>10</v>
      </c>
      <c r="E40" s="73" t="s">
        <v>323</v>
      </c>
      <c r="F40" s="73" t="s">
        <v>324</v>
      </c>
      <c r="G40" s="86" t="s">
        <v>137</v>
      </c>
      <c r="H40" s="87"/>
      <c r="I40" s="87"/>
      <c r="J40" s="83">
        <v>1.1150023360000003</v>
      </c>
      <c r="K40" s="84">
        <f t="shared" si="0"/>
        <v>4.1364840065343388E-6</v>
      </c>
      <c r="L40" s="84">
        <f>J40/'סכום נכסי הקרן'!$C$42</f>
        <v>3.8585189154611857E-7</v>
      </c>
    </row>
    <row r="41" spans="2:12">
      <c r="B41" s="76" t="s">
        <v>3101</v>
      </c>
      <c r="C41" s="73">
        <v>31710000</v>
      </c>
      <c r="D41" s="73">
        <v>10</v>
      </c>
      <c r="E41" s="73" t="s">
        <v>323</v>
      </c>
      <c r="F41" s="73" t="s">
        <v>324</v>
      </c>
      <c r="G41" s="86" t="s">
        <v>142</v>
      </c>
      <c r="H41" s="87"/>
      <c r="I41" s="87"/>
      <c r="J41" s="83">
        <v>147.28376034100003</v>
      </c>
      <c r="K41" s="84">
        <f t="shared" si="0"/>
        <v>5.4639967953644094E-4</v>
      </c>
      <c r="L41" s="84">
        <f>J41/'סכום נכסי הקרן'!$C$42</f>
        <v>5.0968249739702833E-5</v>
      </c>
    </row>
    <row r="42" spans="2:12">
      <c r="B42" s="76" t="s">
        <v>3101</v>
      </c>
      <c r="C42" s="73">
        <v>30710000</v>
      </c>
      <c r="D42" s="73">
        <v>10</v>
      </c>
      <c r="E42" s="73" t="s">
        <v>323</v>
      </c>
      <c r="F42" s="73" t="s">
        <v>324</v>
      </c>
      <c r="G42" s="86" t="s">
        <v>1496</v>
      </c>
      <c r="H42" s="87"/>
      <c r="I42" s="87"/>
      <c r="J42" s="83">
        <v>7.3534426500000007</v>
      </c>
      <c r="K42" s="84">
        <f t="shared" si="0"/>
        <v>2.7280120348279238E-5</v>
      </c>
      <c r="L42" s="84">
        <f>J42/'סכום נכסי הקרן'!$C$42</f>
        <v>2.5446940013212691E-6</v>
      </c>
    </row>
    <row r="43" spans="2:12">
      <c r="B43" s="76" t="s">
        <v>3101</v>
      </c>
      <c r="C43" s="73">
        <v>30210000</v>
      </c>
      <c r="D43" s="73">
        <v>10</v>
      </c>
      <c r="E43" s="73" t="s">
        <v>323</v>
      </c>
      <c r="F43" s="73" t="s">
        <v>324</v>
      </c>
      <c r="G43" s="86" t="s">
        <v>136</v>
      </c>
      <c r="H43" s="87"/>
      <c r="I43" s="87"/>
      <c r="J43" s="83">
        <v>47.540699999999994</v>
      </c>
      <c r="K43" s="84">
        <f t="shared" si="0"/>
        <v>1.763685499663805E-4</v>
      </c>
      <c r="L43" s="84">
        <f>J43/'סכום נכסי הקרן'!$C$42</f>
        <v>1.6451686627162861E-5</v>
      </c>
    </row>
    <row r="44" spans="2:12">
      <c r="B44" s="76" t="s">
        <v>3101</v>
      </c>
      <c r="C44" s="73">
        <v>34710000</v>
      </c>
      <c r="D44" s="73">
        <v>10</v>
      </c>
      <c r="E44" s="73" t="s">
        <v>323</v>
      </c>
      <c r="F44" s="73" t="s">
        <v>324</v>
      </c>
      <c r="G44" s="86" t="s">
        <v>141</v>
      </c>
      <c r="H44" s="87"/>
      <c r="I44" s="87"/>
      <c r="J44" s="83">
        <v>27.476386251000005</v>
      </c>
      <c r="K44" s="84">
        <f t="shared" si="0"/>
        <v>1.0193308894074057E-4</v>
      </c>
      <c r="L44" s="84">
        <f>J44/'סכום נכסי הקרן'!$C$42</f>
        <v>9.5083348846007386E-6</v>
      </c>
    </row>
    <row r="45" spans="2:12">
      <c r="B45" s="76" t="s">
        <v>3101</v>
      </c>
      <c r="C45" s="73">
        <v>31410000</v>
      </c>
      <c r="D45" s="73">
        <v>10</v>
      </c>
      <c r="E45" s="73" t="s">
        <v>323</v>
      </c>
      <c r="F45" s="73" t="s">
        <v>324</v>
      </c>
      <c r="G45" s="86" t="s">
        <v>133</v>
      </c>
      <c r="H45" s="87"/>
      <c r="I45" s="87"/>
      <c r="J45" s="83">
        <v>119.15354011400002</v>
      </c>
      <c r="K45" s="84">
        <f t="shared" si="0"/>
        <v>4.4204096896484775E-4</v>
      </c>
      <c r="L45" s="84">
        <f>J45/'סכום נכסי הקרן'!$C$42</f>
        <v>4.123365248035069E-5</v>
      </c>
    </row>
    <row r="46" spans="2:12">
      <c r="B46" s="76" t="s">
        <v>3101</v>
      </c>
      <c r="C46" s="73">
        <v>30910000</v>
      </c>
      <c r="D46" s="73">
        <v>10</v>
      </c>
      <c r="E46" s="73" t="s">
        <v>323</v>
      </c>
      <c r="F46" s="73" t="s">
        <v>324</v>
      </c>
      <c r="G46" s="86" t="s">
        <v>3096</v>
      </c>
      <c r="H46" s="87"/>
      <c r="I46" s="87"/>
      <c r="J46" s="83">
        <v>40.685552286000004</v>
      </c>
      <c r="K46" s="84">
        <f t="shared" si="0"/>
        <v>1.5093702577503442E-4</v>
      </c>
      <c r="L46" s="84">
        <f>J46/'סכום נכסי הקרן'!$C$42</f>
        <v>1.4079429971841428E-5</v>
      </c>
    </row>
    <row r="47" spans="2:12">
      <c r="B47" s="76" t="s">
        <v>3101</v>
      </c>
      <c r="C47" s="73">
        <v>34010000</v>
      </c>
      <c r="D47" s="73">
        <v>10</v>
      </c>
      <c r="E47" s="73" t="s">
        <v>323</v>
      </c>
      <c r="F47" s="73" t="s">
        <v>324</v>
      </c>
      <c r="G47" s="86" t="s">
        <v>133</v>
      </c>
      <c r="H47" s="87"/>
      <c r="I47" s="87"/>
      <c r="J47" s="83">
        <v>47648.158794659001</v>
      </c>
      <c r="K47" s="84">
        <f t="shared" si="0"/>
        <v>0.17676720526163581</v>
      </c>
      <c r="L47" s="84">
        <f>J47/'סכום נכסי הקרן'!$C$42</f>
        <v>1.6488873257041316E-2</v>
      </c>
    </row>
    <row r="48" spans="2:12">
      <c r="B48" s="76" t="s">
        <v>3101</v>
      </c>
      <c r="C48" s="73">
        <v>30810000</v>
      </c>
      <c r="D48" s="73">
        <v>10</v>
      </c>
      <c r="E48" s="73" t="s">
        <v>323</v>
      </c>
      <c r="F48" s="73" t="s">
        <v>324</v>
      </c>
      <c r="G48" s="86" t="s">
        <v>139</v>
      </c>
      <c r="H48" s="87"/>
      <c r="I48" s="87"/>
      <c r="J48" s="83">
        <v>1.5582675680000002</v>
      </c>
      <c r="K48" s="84">
        <f t="shared" si="0"/>
        <v>5.7809285817793654E-6</v>
      </c>
      <c r="L48" s="84">
        <f>J48/'סכום נכסי הקרן'!$C$42</f>
        <v>5.3924594526389393E-7</v>
      </c>
    </row>
    <row r="49" spans="2:12">
      <c r="B49" s="76" t="s">
        <v>3102</v>
      </c>
      <c r="C49" s="73">
        <v>33820000</v>
      </c>
      <c r="D49" s="73">
        <v>20</v>
      </c>
      <c r="E49" s="73" t="s">
        <v>323</v>
      </c>
      <c r="F49" s="73" t="s">
        <v>324</v>
      </c>
      <c r="G49" s="86" t="s">
        <v>136</v>
      </c>
      <c r="H49" s="87"/>
      <c r="I49" s="87"/>
      <c r="J49" s="83">
        <v>6.3712393000000006E-2</v>
      </c>
      <c r="K49" s="84">
        <f t="shared" si="0"/>
        <v>2.3636299777450003E-7</v>
      </c>
      <c r="L49" s="84">
        <f>J49/'סכום נכסי הקרן'!$C$42</f>
        <v>2.2047978340719529E-8</v>
      </c>
    </row>
    <row r="50" spans="2:12">
      <c r="B50" s="76" t="s">
        <v>3102</v>
      </c>
      <c r="C50" s="73">
        <v>32020000</v>
      </c>
      <c r="D50" s="73">
        <v>20</v>
      </c>
      <c r="E50" s="73" t="s">
        <v>323</v>
      </c>
      <c r="F50" s="73" t="s">
        <v>324</v>
      </c>
      <c r="G50" s="86" t="s">
        <v>135</v>
      </c>
      <c r="H50" s="87"/>
      <c r="I50" s="87"/>
      <c r="J50" s="83">
        <v>0.19582181800000001</v>
      </c>
      <c r="K50" s="84">
        <f t="shared" si="0"/>
        <v>7.2646827018618731E-7</v>
      </c>
      <c r="L50" s="84">
        <f>J50/'סכום נכסי הקרן'!$C$42</f>
        <v>6.7765076755229104E-8</v>
      </c>
    </row>
    <row r="51" spans="2:12">
      <c r="B51" s="76" t="s">
        <v>3102</v>
      </c>
      <c r="C51" s="73">
        <v>31720000</v>
      </c>
      <c r="D51" s="73">
        <v>20</v>
      </c>
      <c r="E51" s="73" t="s">
        <v>323</v>
      </c>
      <c r="F51" s="73" t="s">
        <v>324</v>
      </c>
      <c r="G51" s="86" t="s">
        <v>142</v>
      </c>
      <c r="H51" s="87"/>
      <c r="I51" s="87"/>
      <c r="J51" s="83">
        <v>6.014900000000001E-4</v>
      </c>
      <c r="K51" s="84">
        <f t="shared" si="0"/>
        <v>2.2314336793374567E-9</v>
      </c>
      <c r="L51" s="84">
        <f>J51/'סכום נכסי הקרן'!$C$42</f>
        <v>2.0814849148986431E-10</v>
      </c>
    </row>
    <row r="52" spans="2:12">
      <c r="B52" s="76" t="s">
        <v>3102</v>
      </c>
      <c r="C52" s="73">
        <v>34020000</v>
      </c>
      <c r="D52" s="73">
        <v>20</v>
      </c>
      <c r="E52" s="73" t="s">
        <v>323</v>
      </c>
      <c r="F52" s="73" t="s">
        <v>324</v>
      </c>
      <c r="G52" s="86" t="s">
        <v>133</v>
      </c>
      <c r="H52" s="87"/>
      <c r="I52" s="87"/>
      <c r="J52" s="83">
        <v>15426.835045715003</v>
      </c>
      <c r="K52" s="84">
        <f t="shared" si="0"/>
        <v>5.7231141476320219E-2</v>
      </c>
      <c r="L52" s="84">
        <f>J52/'סכום נכסי הקרן'!$C$42</f>
        <v>5.3385300557424881E-3</v>
      </c>
    </row>
    <row r="53" spans="2:12">
      <c r="B53" s="76" t="s">
        <v>3102</v>
      </c>
      <c r="C53" s="73">
        <v>30820000</v>
      </c>
      <c r="D53" s="73">
        <v>20</v>
      </c>
      <c r="E53" s="73" t="s">
        <v>323</v>
      </c>
      <c r="F53" s="73" t="s">
        <v>324</v>
      </c>
      <c r="G53" s="86" t="s">
        <v>139</v>
      </c>
      <c r="H53" s="87"/>
      <c r="I53" s="87"/>
      <c r="J53" s="83">
        <v>5.5290000000000008E-6</v>
      </c>
      <c r="K53" s="84">
        <f t="shared" si="0"/>
        <v>2.051172390739131E-11</v>
      </c>
      <c r="L53" s="84">
        <f>J53/'סכום נכסי הקרן'!$C$42</f>
        <v>1.9133368957878932E-12</v>
      </c>
    </row>
    <row r="54" spans="2:12">
      <c r="B54" s="76" t="s">
        <v>3102</v>
      </c>
      <c r="C54" s="73">
        <v>34520000</v>
      </c>
      <c r="D54" s="73">
        <v>20</v>
      </c>
      <c r="E54" s="73" t="s">
        <v>323</v>
      </c>
      <c r="F54" s="73" t="s">
        <v>324</v>
      </c>
      <c r="G54" s="86" t="s">
        <v>135</v>
      </c>
      <c r="H54" s="87"/>
      <c r="I54" s="87"/>
      <c r="J54" s="83">
        <v>5.2447020040000005</v>
      </c>
      <c r="K54" s="84">
        <f t="shared" si="0"/>
        <v>1.945702287621449E-5</v>
      </c>
      <c r="L54" s="84">
        <f>J54/'סכום נכסי הקרן'!$C$42</f>
        <v>1.8149542144449088E-6</v>
      </c>
    </row>
    <row r="55" spans="2:12">
      <c r="B55" s="76" t="s">
        <v>3102</v>
      </c>
      <c r="C55" s="73">
        <v>31120000</v>
      </c>
      <c r="D55" s="73">
        <v>20</v>
      </c>
      <c r="E55" s="73" t="s">
        <v>323</v>
      </c>
      <c r="F55" s="73" t="s">
        <v>324</v>
      </c>
      <c r="G55" s="86" t="s">
        <v>141</v>
      </c>
      <c r="H55" s="87"/>
      <c r="I55" s="87"/>
      <c r="J55" s="83">
        <v>5.0355155010000008</v>
      </c>
      <c r="K55" s="84">
        <f t="shared" si="0"/>
        <v>1.8680973718195193E-5</v>
      </c>
      <c r="L55" s="84">
        <f>J55/'סכום נכסי הקרן'!$C$42</f>
        <v>1.7425642245207375E-6</v>
      </c>
    </row>
    <row r="56" spans="2:12">
      <c r="B56" s="76" t="s">
        <v>3102</v>
      </c>
      <c r="C56" s="73">
        <v>31220000</v>
      </c>
      <c r="D56" s="73">
        <v>20</v>
      </c>
      <c r="E56" s="73" t="s">
        <v>323</v>
      </c>
      <c r="F56" s="73" t="s">
        <v>324</v>
      </c>
      <c r="G56" s="86" t="s">
        <v>137</v>
      </c>
      <c r="H56" s="87"/>
      <c r="I56" s="87"/>
      <c r="J56" s="83">
        <v>7.2878515000000005E-2</v>
      </c>
      <c r="K56" s="84">
        <f t="shared" si="0"/>
        <v>2.7036787456333442E-7</v>
      </c>
      <c r="L56" s="84">
        <f>J56/'סכום נכסי הקרן'!$C$42</f>
        <v>2.5219958701344074E-8</v>
      </c>
    </row>
    <row r="57" spans="2:12">
      <c r="B57" s="72"/>
      <c r="C57" s="73"/>
      <c r="D57" s="73"/>
      <c r="E57" s="73"/>
      <c r="F57" s="73"/>
      <c r="G57" s="73"/>
      <c r="H57" s="73"/>
      <c r="I57" s="73"/>
      <c r="J57" s="73"/>
      <c r="K57" s="84"/>
      <c r="L57" s="73"/>
    </row>
    <row r="58" spans="2:12">
      <c r="B58" s="70" t="s">
        <v>200</v>
      </c>
      <c r="C58" s="71"/>
      <c r="D58" s="71"/>
      <c r="E58" s="71"/>
      <c r="F58" s="71"/>
      <c r="G58" s="71"/>
      <c r="H58" s="71"/>
      <c r="I58" s="71"/>
      <c r="J58" s="80">
        <f>SUM(J59)</f>
        <v>8155.1630439250002</v>
      </c>
      <c r="K58" s="81">
        <f t="shared" ref="K58:K59" si="1">IFERROR(J58/$J$10,0)</f>
        <v>3.0254377423901337E-2</v>
      </c>
      <c r="L58" s="84">
        <f>J58/'סכום נכסי הקרן'!$C$42</f>
        <v>2.8221331783518907E-3</v>
      </c>
    </row>
    <row r="59" spans="2:12">
      <c r="B59" s="108" t="s">
        <v>44</v>
      </c>
      <c r="C59" s="71"/>
      <c r="D59" s="71"/>
      <c r="E59" s="71"/>
      <c r="F59" s="71"/>
      <c r="G59" s="71"/>
      <c r="H59" s="71"/>
      <c r="I59" s="71"/>
      <c r="J59" s="80">
        <f>SUM(J60:J62)</f>
        <v>8155.1630439250002</v>
      </c>
      <c r="K59" s="81">
        <f t="shared" si="1"/>
        <v>3.0254377423901337E-2</v>
      </c>
      <c r="L59" s="84">
        <f>J59/'סכום נכסי הקרן'!$C$42</f>
        <v>2.8221331783518907E-3</v>
      </c>
    </row>
    <row r="60" spans="2:12">
      <c r="B60" s="76" t="s">
        <v>3103</v>
      </c>
      <c r="C60" s="73">
        <v>31785000</v>
      </c>
      <c r="D60" s="73">
        <v>85</v>
      </c>
      <c r="E60" s="73" t="s">
        <v>709</v>
      </c>
      <c r="F60" s="73" t="s">
        <v>666</v>
      </c>
      <c r="G60" s="86" t="s">
        <v>142</v>
      </c>
      <c r="H60" s="87"/>
      <c r="I60" s="87"/>
      <c r="J60" s="83">
        <v>320.79918576200004</v>
      </c>
      <c r="K60" s="84">
        <f>IFERROR(J60/$J$10,0)</f>
        <v>1.1901147274491013E-3</v>
      </c>
      <c r="L60" s="84">
        <f>J60/'סכום נכסי הקרן'!$C$42</f>
        <v>1.1101409264914971E-4</v>
      </c>
    </row>
    <row r="61" spans="2:12">
      <c r="B61" s="76" t="s">
        <v>3103</v>
      </c>
      <c r="C61" s="73">
        <v>32085000</v>
      </c>
      <c r="D61" s="73">
        <v>85</v>
      </c>
      <c r="E61" s="73" t="s">
        <v>709</v>
      </c>
      <c r="F61" s="73" t="s">
        <v>666</v>
      </c>
      <c r="G61" s="86" t="s">
        <v>135</v>
      </c>
      <c r="H61" s="87"/>
      <c r="I61" s="87"/>
      <c r="J61" s="83">
        <v>1176.220498956</v>
      </c>
      <c r="K61" s="84">
        <f>IFERROR(J61/$J$10,0)</f>
        <v>4.3635938015553479E-3</v>
      </c>
      <c r="L61" s="84">
        <f>J61/'סכום נכסי הקרן'!$C$42</f>
        <v>4.0703672964994745E-4</v>
      </c>
    </row>
    <row r="62" spans="2:12">
      <c r="B62" s="76" t="s">
        <v>3103</v>
      </c>
      <c r="C62" s="73">
        <v>30385000</v>
      </c>
      <c r="D62" s="73">
        <v>85</v>
      </c>
      <c r="E62" s="73" t="s">
        <v>709</v>
      </c>
      <c r="F62" s="73" t="s">
        <v>666</v>
      </c>
      <c r="G62" s="86" t="s">
        <v>133</v>
      </c>
      <c r="H62" s="87"/>
      <c r="I62" s="87"/>
      <c r="J62" s="83">
        <v>6658.1433592070007</v>
      </c>
      <c r="K62" s="84">
        <f>IFERROR(J62/$J$10,0)</f>
        <v>2.4700668894896888E-2</v>
      </c>
      <c r="L62" s="84">
        <f>J62/'סכום נכסי הקרן'!$C$42</f>
        <v>2.3040823560527934E-3</v>
      </c>
    </row>
    <row r="63" spans="2:12">
      <c r="B63" s="109"/>
      <c r="C63" s="109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2:12">
      <c r="B64" s="109"/>
      <c r="C64" s="109"/>
      <c r="D64" s="110"/>
      <c r="E64" s="110"/>
      <c r="F64" s="110"/>
      <c r="G64" s="110"/>
      <c r="H64" s="110"/>
      <c r="I64" s="110"/>
      <c r="J64" s="110"/>
      <c r="K64" s="110"/>
      <c r="L64" s="110"/>
    </row>
    <row r="65" spans="2:12">
      <c r="B65" s="111" t="s">
        <v>224</v>
      </c>
      <c r="C65" s="109"/>
      <c r="D65" s="110"/>
      <c r="E65" s="110"/>
      <c r="F65" s="110"/>
      <c r="G65" s="110"/>
      <c r="H65" s="110"/>
      <c r="I65" s="110"/>
      <c r="J65" s="110"/>
      <c r="K65" s="110"/>
      <c r="L65" s="110"/>
    </row>
    <row r="66" spans="2:12">
      <c r="B66" s="112"/>
      <c r="C66" s="109"/>
      <c r="D66" s="110"/>
      <c r="E66" s="110"/>
      <c r="F66" s="110"/>
      <c r="G66" s="110"/>
      <c r="H66" s="110"/>
      <c r="I66" s="110"/>
      <c r="J66" s="110"/>
      <c r="K66" s="110"/>
      <c r="L66" s="110"/>
    </row>
    <row r="67" spans="2:12">
      <c r="B67" s="109"/>
      <c r="C67" s="109"/>
      <c r="D67" s="110"/>
      <c r="E67" s="110"/>
      <c r="F67" s="110"/>
      <c r="G67" s="110"/>
      <c r="H67" s="110"/>
      <c r="I67" s="110"/>
      <c r="J67" s="110"/>
      <c r="K67" s="110"/>
      <c r="L67" s="110"/>
    </row>
    <row r="68" spans="2:12">
      <c r="B68" s="109"/>
      <c r="C68" s="109"/>
      <c r="D68" s="110"/>
      <c r="E68" s="110"/>
      <c r="F68" s="110"/>
      <c r="G68" s="110"/>
      <c r="H68" s="110"/>
      <c r="I68" s="110"/>
      <c r="J68" s="110"/>
      <c r="K68" s="110"/>
      <c r="L68" s="110"/>
    </row>
    <row r="69" spans="2:12">
      <c r="B69" s="109"/>
      <c r="C69" s="109"/>
      <c r="D69" s="110"/>
      <c r="E69" s="110"/>
      <c r="F69" s="110"/>
      <c r="G69" s="110"/>
      <c r="H69" s="110"/>
      <c r="I69" s="110"/>
      <c r="J69" s="110"/>
      <c r="K69" s="110"/>
      <c r="L69" s="110"/>
    </row>
    <row r="70" spans="2:12">
      <c r="B70" s="109"/>
      <c r="C70" s="109"/>
      <c r="D70" s="110"/>
      <c r="E70" s="110"/>
      <c r="F70" s="110"/>
      <c r="G70" s="110"/>
      <c r="H70" s="110"/>
      <c r="I70" s="110"/>
      <c r="J70" s="110"/>
      <c r="K70" s="110"/>
      <c r="L70" s="110"/>
    </row>
    <row r="71" spans="2:12">
      <c r="B71" s="109"/>
      <c r="C71" s="109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2:12">
      <c r="B72" s="109"/>
      <c r="C72" s="109"/>
      <c r="D72" s="110"/>
      <c r="E72" s="110"/>
      <c r="F72" s="110"/>
      <c r="G72" s="110"/>
      <c r="H72" s="110"/>
      <c r="I72" s="110"/>
      <c r="J72" s="110"/>
      <c r="K72" s="110"/>
      <c r="L72" s="110"/>
    </row>
    <row r="73" spans="2:12">
      <c r="B73" s="109"/>
      <c r="C73" s="109"/>
      <c r="D73" s="110"/>
      <c r="E73" s="110"/>
      <c r="F73" s="110"/>
      <c r="G73" s="110"/>
      <c r="H73" s="110"/>
      <c r="I73" s="110"/>
      <c r="J73" s="110"/>
      <c r="K73" s="110"/>
      <c r="L73" s="110"/>
    </row>
    <row r="74" spans="2:12">
      <c r="B74" s="109"/>
      <c r="C74" s="109"/>
      <c r="D74" s="110"/>
      <c r="E74" s="110"/>
      <c r="F74" s="110"/>
      <c r="G74" s="110"/>
      <c r="H74" s="110"/>
      <c r="I74" s="110"/>
      <c r="J74" s="110"/>
      <c r="K74" s="110"/>
      <c r="L74" s="110"/>
    </row>
    <row r="75" spans="2:12">
      <c r="B75" s="109"/>
      <c r="C75" s="109"/>
      <c r="D75" s="110"/>
      <c r="E75" s="110"/>
      <c r="F75" s="110"/>
      <c r="G75" s="110"/>
      <c r="H75" s="110"/>
      <c r="I75" s="110"/>
      <c r="J75" s="110"/>
      <c r="K75" s="110"/>
      <c r="L75" s="110"/>
    </row>
    <row r="76" spans="2:12">
      <c r="B76" s="109"/>
      <c r="C76" s="109"/>
      <c r="D76" s="110"/>
      <c r="E76" s="110"/>
      <c r="F76" s="110"/>
      <c r="G76" s="110"/>
      <c r="H76" s="110"/>
      <c r="I76" s="110"/>
      <c r="J76" s="110"/>
      <c r="K76" s="110"/>
      <c r="L76" s="110"/>
    </row>
    <row r="77" spans="2:12">
      <c r="B77" s="109"/>
      <c r="C77" s="109"/>
      <c r="D77" s="110"/>
      <c r="E77" s="110"/>
      <c r="F77" s="110"/>
      <c r="G77" s="110"/>
      <c r="H77" s="110"/>
      <c r="I77" s="110"/>
      <c r="J77" s="110"/>
      <c r="K77" s="110"/>
      <c r="L77" s="110"/>
    </row>
    <row r="78" spans="2:12">
      <c r="B78" s="109"/>
      <c r="C78" s="109"/>
      <c r="D78" s="110"/>
      <c r="E78" s="110"/>
      <c r="F78" s="110"/>
      <c r="G78" s="110"/>
      <c r="H78" s="110"/>
      <c r="I78" s="110"/>
      <c r="J78" s="110"/>
      <c r="K78" s="110"/>
      <c r="L78" s="110"/>
    </row>
    <row r="79" spans="2:12">
      <c r="B79" s="109"/>
      <c r="C79" s="109"/>
      <c r="D79" s="110"/>
      <c r="E79" s="110"/>
      <c r="F79" s="110"/>
      <c r="G79" s="110"/>
      <c r="H79" s="110"/>
      <c r="I79" s="110"/>
      <c r="J79" s="110"/>
      <c r="K79" s="110"/>
      <c r="L79" s="110"/>
    </row>
    <row r="80" spans="2:12">
      <c r="B80" s="109"/>
      <c r="C80" s="109"/>
      <c r="D80" s="110"/>
      <c r="E80" s="110"/>
      <c r="F80" s="110"/>
      <c r="G80" s="110"/>
      <c r="H80" s="110"/>
      <c r="I80" s="110"/>
      <c r="J80" s="110"/>
      <c r="K80" s="110"/>
      <c r="L80" s="110"/>
    </row>
    <row r="81" spans="2:12">
      <c r="B81" s="109"/>
      <c r="C81" s="109"/>
      <c r="D81" s="110"/>
      <c r="E81" s="110"/>
      <c r="F81" s="110"/>
      <c r="G81" s="110"/>
      <c r="H81" s="110"/>
      <c r="I81" s="110"/>
      <c r="J81" s="110"/>
      <c r="K81" s="110"/>
      <c r="L81" s="110"/>
    </row>
    <row r="82" spans="2:12">
      <c r="B82" s="109"/>
      <c r="C82" s="109"/>
      <c r="D82" s="110"/>
      <c r="E82" s="110"/>
      <c r="F82" s="110"/>
      <c r="G82" s="110"/>
      <c r="H82" s="110"/>
      <c r="I82" s="110"/>
      <c r="J82" s="110"/>
      <c r="K82" s="110"/>
      <c r="L82" s="110"/>
    </row>
    <row r="83" spans="2:12">
      <c r="B83" s="109"/>
      <c r="C83" s="109"/>
      <c r="D83" s="110"/>
      <c r="E83" s="110"/>
      <c r="F83" s="110"/>
      <c r="G83" s="110"/>
      <c r="H83" s="110"/>
      <c r="I83" s="110"/>
      <c r="J83" s="110"/>
      <c r="K83" s="110"/>
      <c r="L83" s="110"/>
    </row>
    <row r="84" spans="2:12">
      <c r="B84" s="109"/>
      <c r="C84" s="109"/>
      <c r="D84" s="110"/>
      <c r="E84" s="110"/>
      <c r="F84" s="110"/>
      <c r="G84" s="110"/>
      <c r="H84" s="110"/>
      <c r="I84" s="110"/>
      <c r="J84" s="110"/>
      <c r="K84" s="110"/>
      <c r="L84" s="110"/>
    </row>
    <row r="85" spans="2:12">
      <c r="B85" s="109"/>
      <c r="C85" s="109"/>
      <c r="D85" s="110"/>
      <c r="E85" s="110"/>
      <c r="F85" s="110"/>
      <c r="G85" s="110"/>
      <c r="H85" s="110"/>
      <c r="I85" s="110"/>
      <c r="J85" s="110"/>
      <c r="K85" s="110"/>
      <c r="L85" s="110"/>
    </row>
    <row r="86" spans="2:12">
      <c r="B86" s="109"/>
      <c r="C86" s="109"/>
      <c r="D86" s="110"/>
      <c r="E86" s="110"/>
      <c r="F86" s="110"/>
      <c r="G86" s="110"/>
      <c r="H86" s="110"/>
      <c r="I86" s="110"/>
      <c r="J86" s="110"/>
      <c r="K86" s="110"/>
      <c r="L86" s="110"/>
    </row>
    <row r="87" spans="2:12">
      <c r="B87" s="109"/>
      <c r="C87" s="109"/>
      <c r="D87" s="110"/>
      <c r="E87" s="110"/>
      <c r="F87" s="110"/>
      <c r="G87" s="110"/>
      <c r="H87" s="110"/>
      <c r="I87" s="110"/>
      <c r="J87" s="110"/>
      <c r="K87" s="110"/>
      <c r="L87" s="110"/>
    </row>
    <row r="88" spans="2:12">
      <c r="B88" s="109"/>
      <c r="C88" s="109"/>
      <c r="D88" s="110"/>
      <c r="E88" s="110"/>
      <c r="F88" s="110"/>
      <c r="G88" s="110"/>
      <c r="H88" s="110"/>
      <c r="I88" s="110"/>
      <c r="J88" s="110"/>
      <c r="K88" s="110"/>
      <c r="L88" s="110"/>
    </row>
    <row r="89" spans="2:12">
      <c r="B89" s="109"/>
      <c r="C89" s="109"/>
      <c r="D89" s="110"/>
      <c r="E89" s="110"/>
      <c r="F89" s="110"/>
      <c r="G89" s="110"/>
      <c r="H89" s="110"/>
      <c r="I89" s="110"/>
      <c r="J89" s="110"/>
      <c r="K89" s="110"/>
      <c r="L89" s="110"/>
    </row>
    <row r="90" spans="2:12">
      <c r="B90" s="109"/>
      <c r="C90" s="109"/>
      <c r="D90" s="110"/>
      <c r="E90" s="110"/>
      <c r="F90" s="110"/>
      <c r="G90" s="110"/>
      <c r="H90" s="110"/>
      <c r="I90" s="110"/>
      <c r="J90" s="110"/>
      <c r="K90" s="110"/>
      <c r="L90" s="110"/>
    </row>
    <row r="91" spans="2:12">
      <c r="B91" s="109"/>
      <c r="C91" s="109"/>
      <c r="D91" s="110"/>
      <c r="E91" s="110"/>
      <c r="F91" s="110"/>
      <c r="G91" s="110"/>
      <c r="H91" s="110"/>
      <c r="I91" s="110"/>
      <c r="J91" s="110"/>
      <c r="K91" s="110"/>
      <c r="L91" s="110"/>
    </row>
    <row r="92" spans="2:12">
      <c r="B92" s="109"/>
      <c r="C92" s="109"/>
      <c r="D92" s="110"/>
      <c r="E92" s="110"/>
      <c r="F92" s="110"/>
      <c r="G92" s="110"/>
      <c r="H92" s="110"/>
      <c r="I92" s="110"/>
      <c r="J92" s="110"/>
      <c r="K92" s="110"/>
      <c r="L92" s="110"/>
    </row>
    <row r="93" spans="2:12">
      <c r="B93" s="109"/>
      <c r="C93" s="109"/>
      <c r="D93" s="110"/>
      <c r="E93" s="110"/>
      <c r="F93" s="110"/>
      <c r="G93" s="110"/>
      <c r="H93" s="110"/>
      <c r="I93" s="110"/>
      <c r="J93" s="110"/>
      <c r="K93" s="110"/>
      <c r="L93" s="110"/>
    </row>
    <row r="94" spans="2:12">
      <c r="B94" s="109"/>
      <c r="C94" s="109"/>
      <c r="D94" s="110"/>
      <c r="E94" s="110"/>
      <c r="F94" s="110"/>
      <c r="G94" s="110"/>
      <c r="H94" s="110"/>
      <c r="I94" s="110"/>
      <c r="J94" s="110"/>
      <c r="K94" s="110"/>
      <c r="L94" s="110"/>
    </row>
    <row r="95" spans="2:12">
      <c r="B95" s="109"/>
      <c r="C95" s="109"/>
      <c r="D95" s="110"/>
      <c r="E95" s="110"/>
      <c r="F95" s="110"/>
      <c r="G95" s="110"/>
      <c r="H95" s="110"/>
      <c r="I95" s="110"/>
      <c r="J95" s="110"/>
      <c r="K95" s="110"/>
      <c r="L95" s="110"/>
    </row>
    <row r="96" spans="2:12">
      <c r="B96" s="109"/>
      <c r="C96" s="109"/>
      <c r="D96" s="110"/>
      <c r="E96" s="110"/>
      <c r="F96" s="110"/>
      <c r="G96" s="110"/>
      <c r="H96" s="110"/>
      <c r="I96" s="110"/>
      <c r="J96" s="110"/>
      <c r="K96" s="110"/>
      <c r="L96" s="110"/>
    </row>
    <row r="97" spans="2:12">
      <c r="B97" s="109"/>
      <c r="C97" s="109"/>
      <c r="D97" s="110"/>
      <c r="E97" s="110"/>
      <c r="F97" s="110"/>
      <c r="G97" s="110"/>
      <c r="H97" s="110"/>
      <c r="I97" s="110"/>
      <c r="J97" s="110"/>
      <c r="K97" s="110"/>
      <c r="L97" s="110"/>
    </row>
    <row r="98" spans="2:12">
      <c r="B98" s="109"/>
      <c r="C98" s="109"/>
      <c r="D98" s="110"/>
      <c r="E98" s="110"/>
      <c r="F98" s="110"/>
      <c r="G98" s="110"/>
      <c r="H98" s="110"/>
      <c r="I98" s="110"/>
      <c r="J98" s="110"/>
      <c r="K98" s="110"/>
      <c r="L98" s="110"/>
    </row>
    <row r="99" spans="2:12">
      <c r="B99" s="109"/>
      <c r="C99" s="109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2:12">
      <c r="B100" s="109"/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2:12">
      <c r="B101" s="109"/>
      <c r="C101" s="109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2:12">
      <c r="B102" s="109"/>
      <c r="C102" s="109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2:12">
      <c r="B103" s="109"/>
      <c r="C103" s="109"/>
      <c r="D103" s="110"/>
      <c r="E103" s="110"/>
      <c r="F103" s="110"/>
      <c r="G103" s="110"/>
      <c r="H103" s="110"/>
      <c r="I103" s="110"/>
      <c r="J103" s="110"/>
      <c r="K103" s="110"/>
      <c r="L103" s="110"/>
    </row>
    <row r="104" spans="2:12">
      <c r="B104" s="109"/>
      <c r="C104" s="109"/>
      <c r="D104" s="110"/>
      <c r="E104" s="110"/>
      <c r="F104" s="110"/>
      <c r="G104" s="110"/>
      <c r="H104" s="110"/>
      <c r="I104" s="110"/>
      <c r="J104" s="110"/>
      <c r="K104" s="110"/>
      <c r="L104" s="110"/>
    </row>
    <row r="105" spans="2:12">
      <c r="B105" s="109"/>
      <c r="C105" s="109"/>
      <c r="D105" s="110"/>
      <c r="E105" s="110"/>
      <c r="F105" s="110"/>
      <c r="G105" s="110"/>
      <c r="H105" s="110"/>
      <c r="I105" s="110"/>
      <c r="J105" s="110"/>
      <c r="K105" s="110"/>
      <c r="L105" s="110"/>
    </row>
    <row r="106" spans="2:12">
      <c r="B106" s="109"/>
      <c r="C106" s="109"/>
      <c r="D106" s="110"/>
      <c r="E106" s="110"/>
      <c r="F106" s="110"/>
      <c r="G106" s="110"/>
      <c r="H106" s="110"/>
      <c r="I106" s="110"/>
      <c r="J106" s="110"/>
      <c r="K106" s="110"/>
      <c r="L106" s="110"/>
    </row>
    <row r="107" spans="2:12">
      <c r="B107" s="109"/>
      <c r="C107" s="109"/>
      <c r="D107" s="110"/>
      <c r="E107" s="110"/>
      <c r="F107" s="110"/>
      <c r="G107" s="110"/>
      <c r="H107" s="110"/>
      <c r="I107" s="110"/>
      <c r="J107" s="110"/>
      <c r="K107" s="110"/>
      <c r="L107" s="110"/>
    </row>
    <row r="108" spans="2:12">
      <c r="B108" s="109"/>
      <c r="C108" s="109"/>
      <c r="D108" s="110"/>
      <c r="E108" s="110"/>
      <c r="F108" s="110"/>
      <c r="G108" s="110"/>
      <c r="H108" s="110"/>
      <c r="I108" s="110"/>
      <c r="J108" s="110"/>
      <c r="K108" s="110"/>
      <c r="L108" s="110"/>
    </row>
    <row r="109" spans="2:12">
      <c r="B109" s="109"/>
      <c r="C109" s="109"/>
      <c r="D109" s="110"/>
      <c r="E109" s="110"/>
      <c r="F109" s="110"/>
      <c r="G109" s="110"/>
      <c r="H109" s="110"/>
      <c r="I109" s="110"/>
      <c r="J109" s="110"/>
      <c r="K109" s="110"/>
      <c r="L109" s="110"/>
    </row>
    <row r="110" spans="2:12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</row>
    <row r="111" spans="2:12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2:12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12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09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09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09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09"/>
      <c r="C410" s="109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09"/>
      <c r="C411" s="109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09"/>
      <c r="C412" s="109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09"/>
      <c r="C413" s="109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09"/>
      <c r="C414" s="109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09"/>
      <c r="C415" s="109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09"/>
      <c r="C416" s="109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09"/>
      <c r="C417" s="109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09"/>
      <c r="C418" s="109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09"/>
      <c r="C419" s="109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09"/>
      <c r="C420" s="109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09"/>
      <c r="C421" s="109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09"/>
      <c r="C422" s="109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09"/>
      <c r="C423" s="109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09"/>
      <c r="C424" s="109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09"/>
      <c r="C425" s="109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09"/>
      <c r="C426" s="109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09"/>
      <c r="C427" s="109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09"/>
      <c r="C428" s="109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09"/>
      <c r="C429" s="109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09"/>
      <c r="C430" s="109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09"/>
      <c r="C431" s="109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09"/>
      <c r="C432" s="109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09"/>
      <c r="C433" s="109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09"/>
      <c r="C434" s="109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09"/>
      <c r="C435" s="109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09"/>
      <c r="C436" s="109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09"/>
      <c r="C437" s="109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09"/>
      <c r="C438" s="109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09"/>
      <c r="C439" s="109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09"/>
      <c r="C440" s="109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09"/>
      <c r="C441" s="109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09"/>
      <c r="C442" s="109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09"/>
      <c r="C443" s="109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09"/>
      <c r="C444" s="109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09"/>
      <c r="C445" s="109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09"/>
      <c r="C446" s="109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09"/>
      <c r="C447" s="109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09"/>
      <c r="C448" s="109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09"/>
      <c r="C449" s="109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09"/>
      <c r="C450" s="109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09"/>
      <c r="C451" s="109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09"/>
      <c r="C452" s="109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09"/>
      <c r="C453" s="109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09"/>
      <c r="C454" s="109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09"/>
      <c r="C455" s="109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09"/>
      <c r="C456" s="109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09"/>
      <c r="C457" s="109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09"/>
      <c r="C458" s="109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09"/>
      <c r="C459" s="109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09"/>
      <c r="C460" s="109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09"/>
      <c r="C461" s="109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09"/>
      <c r="C462" s="109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09"/>
      <c r="C463" s="109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09"/>
      <c r="C464" s="109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09"/>
      <c r="C465" s="109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09"/>
      <c r="C466" s="109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09"/>
      <c r="C467" s="109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09"/>
      <c r="C468" s="109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09"/>
      <c r="C469" s="109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09"/>
      <c r="C470" s="109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09"/>
      <c r="C471" s="109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09"/>
      <c r="C472" s="109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09"/>
      <c r="C473" s="109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09"/>
      <c r="C474" s="109"/>
      <c r="D474" s="110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09"/>
      <c r="C475" s="109"/>
      <c r="D475" s="110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09"/>
      <c r="C476" s="109"/>
      <c r="D476" s="110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09"/>
      <c r="C477" s="109"/>
      <c r="D477" s="110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09"/>
      <c r="C478" s="109"/>
      <c r="D478" s="110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09"/>
      <c r="C479" s="109"/>
      <c r="D479" s="110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09"/>
      <c r="C480" s="109"/>
      <c r="D480" s="110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09"/>
      <c r="C481" s="109"/>
      <c r="D481" s="110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09"/>
      <c r="C482" s="109"/>
      <c r="D482" s="110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09"/>
      <c r="C483" s="109"/>
      <c r="D483" s="110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09"/>
      <c r="C484" s="109"/>
      <c r="D484" s="110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09"/>
      <c r="C485" s="109"/>
      <c r="D485" s="110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09"/>
      <c r="C486" s="109"/>
      <c r="D486" s="110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09"/>
      <c r="C487" s="109"/>
      <c r="D487" s="110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09"/>
      <c r="C488" s="109"/>
      <c r="D488" s="110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09"/>
      <c r="C489" s="109"/>
      <c r="D489" s="110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09"/>
      <c r="C490" s="109"/>
      <c r="D490" s="110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09"/>
      <c r="C491" s="109"/>
      <c r="D491" s="110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09"/>
      <c r="C492" s="109"/>
      <c r="D492" s="110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09"/>
      <c r="C493" s="109"/>
      <c r="D493" s="110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09"/>
      <c r="C494" s="109"/>
      <c r="D494" s="110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09"/>
      <c r="C495" s="109"/>
      <c r="D495" s="110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09"/>
      <c r="C496" s="109"/>
      <c r="D496" s="110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09"/>
      <c r="C497" s="109"/>
      <c r="D497" s="110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09"/>
      <c r="C498" s="109"/>
      <c r="D498" s="110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09"/>
      <c r="C499" s="109"/>
      <c r="D499" s="110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09"/>
      <c r="C500" s="109"/>
      <c r="D500" s="110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09"/>
      <c r="C501" s="109"/>
      <c r="D501" s="110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09"/>
      <c r="C502" s="109"/>
      <c r="D502" s="110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09"/>
      <c r="C503" s="109"/>
      <c r="D503" s="110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09"/>
      <c r="C504" s="109"/>
      <c r="D504" s="110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09"/>
      <c r="C505" s="109"/>
      <c r="D505" s="110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E506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8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147</v>
      </c>
      <c r="C1" s="67" t="s" vm="1">
        <v>233</v>
      </c>
    </row>
    <row r="2" spans="2:11">
      <c r="B2" s="46" t="s">
        <v>146</v>
      </c>
      <c r="C2" s="67" t="s">
        <v>234</v>
      </c>
    </row>
    <row r="3" spans="2:11">
      <c r="B3" s="46" t="s">
        <v>148</v>
      </c>
      <c r="C3" s="67" t="s">
        <v>235</v>
      </c>
    </row>
    <row r="4" spans="2:11">
      <c r="B4" s="46" t="s">
        <v>149</v>
      </c>
      <c r="C4" s="67">
        <v>8803</v>
      </c>
    </row>
    <row r="6" spans="2:11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11" ht="26.25" customHeight="1">
      <c r="B7" s="158" t="s">
        <v>102</v>
      </c>
      <c r="C7" s="159"/>
      <c r="D7" s="159"/>
      <c r="E7" s="159"/>
      <c r="F7" s="159"/>
      <c r="G7" s="159"/>
      <c r="H7" s="159"/>
      <c r="I7" s="159"/>
      <c r="J7" s="159"/>
      <c r="K7" s="160"/>
    </row>
    <row r="8" spans="2:11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150</v>
      </c>
      <c r="K8" s="30" t="s">
        <v>152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-17865.373189144004</v>
      </c>
      <c r="J11" s="78">
        <f>IFERROR(I11/$I$11,0)</f>
        <v>1</v>
      </c>
      <c r="K11" s="78">
        <f>I11/'סכום נכסי הקרן'!$C$42</f>
        <v>-6.1823978440602341E-3</v>
      </c>
    </row>
    <row r="12" spans="2:1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-18718.204047380012</v>
      </c>
      <c r="J12" s="81">
        <f t="shared" ref="J12:J75" si="0">IFERROR(I12/$I$11,0)</f>
        <v>1.0477365263634255</v>
      </c>
      <c r="K12" s="81">
        <f>I12/'סכום נכסי הקרן'!$C$42</f>
        <v>-6.4775240417324007E-3</v>
      </c>
    </row>
    <row r="13" spans="2:11">
      <c r="B13" s="92" t="s">
        <v>193</v>
      </c>
      <c r="C13" s="71"/>
      <c r="D13" s="71"/>
      <c r="E13" s="71"/>
      <c r="F13" s="71"/>
      <c r="G13" s="80"/>
      <c r="H13" s="82"/>
      <c r="I13" s="80">
        <v>180.57272580300003</v>
      </c>
      <c r="J13" s="81">
        <f t="shared" si="0"/>
        <v>-1.0107414152015928E-2</v>
      </c>
      <c r="K13" s="81">
        <f>I13/'סכום נכסי הקרן'!$C$42</f>
        <v>6.2488055462447164E-5</v>
      </c>
    </row>
    <row r="14" spans="2:11">
      <c r="B14" s="76" t="s">
        <v>2397</v>
      </c>
      <c r="C14" s="73" t="s">
        <v>2398</v>
      </c>
      <c r="D14" s="86" t="s">
        <v>534</v>
      </c>
      <c r="E14" s="86" t="s">
        <v>134</v>
      </c>
      <c r="F14" s="95">
        <v>44952</v>
      </c>
      <c r="G14" s="83">
        <v>517468.18417400011</v>
      </c>
      <c r="H14" s="85">
        <v>-35.132581999999999</v>
      </c>
      <c r="I14" s="83">
        <v>-181.799934052</v>
      </c>
      <c r="J14" s="84">
        <f t="shared" si="0"/>
        <v>1.0176106153912965E-2</v>
      </c>
      <c r="K14" s="84">
        <f>I14/'סכום נכסי הקרן'!$C$42</f>
        <v>-6.2912736746879592E-5</v>
      </c>
    </row>
    <row r="15" spans="2:11">
      <c r="B15" s="76" t="s">
        <v>931</v>
      </c>
      <c r="C15" s="73" t="s">
        <v>2399</v>
      </c>
      <c r="D15" s="86" t="s">
        <v>534</v>
      </c>
      <c r="E15" s="86" t="s">
        <v>134</v>
      </c>
      <c r="F15" s="95">
        <v>44952</v>
      </c>
      <c r="G15" s="83">
        <v>861262.69773899997</v>
      </c>
      <c r="H15" s="85">
        <v>-6.1673660000000003</v>
      </c>
      <c r="I15" s="83">
        <v>-53.117224991000001</v>
      </c>
      <c r="J15" s="84">
        <f t="shared" si="0"/>
        <v>2.973194258448348E-3</v>
      </c>
      <c r="K15" s="84">
        <f>I15/'סכום נכסי הקרן'!$C$42</f>
        <v>-1.8381469773403333E-5</v>
      </c>
    </row>
    <row r="16" spans="2:11" s="6" customFormat="1">
      <c r="B16" s="76" t="s">
        <v>944</v>
      </c>
      <c r="C16" s="73" t="s">
        <v>2400</v>
      </c>
      <c r="D16" s="86" t="s">
        <v>534</v>
      </c>
      <c r="E16" s="86" t="s">
        <v>134</v>
      </c>
      <c r="F16" s="95">
        <v>44882</v>
      </c>
      <c r="G16" s="83">
        <v>232806.65412000005</v>
      </c>
      <c r="H16" s="85">
        <v>1.585175</v>
      </c>
      <c r="I16" s="83">
        <v>3.6903933950000005</v>
      </c>
      <c r="J16" s="84">
        <f t="shared" si="0"/>
        <v>-2.0656682376176105E-4</v>
      </c>
      <c r="K16" s="84">
        <f>I16/'סכום נכסי הקרן'!$C$42</f>
        <v>1.2770782858790818E-6</v>
      </c>
    </row>
    <row r="17" spans="2:11" s="6" customFormat="1">
      <c r="B17" s="76" t="s">
        <v>944</v>
      </c>
      <c r="C17" s="73" t="s">
        <v>2401</v>
      </c>
      <c r="D17" s="86" t="s">
        <v>534</v>
      </c>
      <c r="E17" s="86" t="s">
        <v>134</v>
      </c>
      <c r="F17" s="95">
        <v>44965</v>
      </c>
      <c r="G17" s="83">
        <v>242030.84688000006</v>
      </c>
      <c r="H17" s="85">
        <v>2.1349860000000001</v>
      </c>
      <c r="I17" s="83">
        <v>5.1673253930000014</v>
      </c>
      <c r="J17" s="84">
        <f t="shared" si="0"/>
        <v>-2.8923691312196916E-4</v>
      </c>
      <c r="K17" s="84">
        <f>I17/'סכום נכסי הקרן'!$C$42</f>
        <v>1.7881776681078995E-6</v>
      </c>
    </row>
    <row r="18" spans="2:11" s="6" customFormat="1">
      <c r="B18" s="76" t="s">
        <v>1059</v>
      </c>
      <c r="C18" s="73" t="s">
        <v>2402</v>
      </c>
      <c r="D18" s="86" t="s">
        <v>534</v>
      </c>
      <c r="E18" s="86" t="s">
        <v>134</v>
      </c>
      <c r="F18" s="95">
        <v>44965</v>
      </c>
      <c r="G18" s="83">
        <v>206983.18979999999</v>
      </c>
      <c r="H18" s="85">
        <v>19.151985</v>
      </c>
      <c r="I18" s="83">
        <v>39.641389567000004</v>
      </c>
      <c r="J18" s="84">
        <f t="shared" si="0"/>
        <v>-2.218895130110594E-3</v>
      </c>
      <c r="K18" s="84">
        <f>I18/'סכום נכסי הקרן'!$C$42</f>
        <v>1.3718092468591489E-5</v>
      </c>
    </row>
    <row r="19" spans="2:11">
      <c r="B19" s="76" t="s">
        <v>1059</v>
      </c>
      <c r="C19" s="73" t="s">
        <v>2403</v>
      </c>
      <c r="D19" s="86" t="s">
        <v>534</v>
      </c>
      <c r="E19" s="86" t="s">
        <v>134</v>
      </c>
      <c r="F19" s="95">
        <v>44952</v>
      </c>
      <c r="G19" s="83">
        <v>595922.91126600013</v>
      </c>
      <c r="H19" s="85">
        <v>31.591823000000002</v>
      </c>
      <c r="I19" s="83">
        <v>188.26291115100003</v>
      </c>
      <c r="J19" s="84">
        <f t="shared" si="0"/>
        <v>-1.0537866136790194E-2</v>
      </c>
      <c r="K19" s="84">
        <f>I19/'סכום נכסי הקרן'!$C$42</f>
        <v>6.5149280885087036E-5</v>
      </c>
    </row>
    <row r="20" spans="2:11">
      <c r="B20" s="76" t="s">
        <v>957</v>
      </c>
      <c r="C20" s="73" t="s">
        <v>2404</v>
      </c>
      <c r="D20" s="86" t="s">
        <v>534</v>
      </c>
      <c r="E20" s="86" t="s">
        <v>134</v>
      </c>
      <c r="F20" s="95">
        <v>45091</v>
      </c>
      <c r="G20" s="83">
        <v>507090.11010000005</v>
      </c>
      <c r="H20" s="85">
        <v>14.614584000000001</v>
      </c>
      <c r="I20" s="83">
        <v>74.109111762000012</v>
      </c>
      <c r="J20" s="84">
        <f t="shared" si="0"/>
        <v>-4.1481983598883254E-3</v>
      </c>
      <c r="K20" s="84">
        <f>I20/'סכום נכסי הקרן'!$C$42</f>
        <v>2.5645812596907781E-5</v>
      </c>
    </row>
    <row r="21" spans="2:11">
      <c r="B21" s="76" t="s">
        <v>976</v>
      </c>
      <c r="C21" s="73" t="s">
        <v>2405</v>
      </c>
      <c r="D21" s="86" t="s">
        <v>534</v>
      </c>
      <c r="E21" s="86" t="s">
        <v>134</v>
      </c>
      <c r="F21" s="95">
        <v>44917</v>
      </c>
      <c r="G21" s="83">
        <v>819799.11827300012</v>
      </c>
      <c r="H21" s="85">
        <v>4.195055</v>
      </c>
      <c r="I21" s="83">
        <v>34.391020787000002</v>
      </c>
      <c r="J21" s="84">
        <f t="shared" si="0"/>
        <v>-1.925009929705689E-3</v>
      </c>
      <c r="K21" s="84">
        <f>I21/'סכום נכסי הקרן'!$C$42</f>
        <v>1.1901177239206996E-5</v>
      </c>
    </row>
    <row r="22" spans="2:11">
      <c r="B22" s="76" t="s">
        <v>976</v>
      </c>
      <c r="C22" s="73" t="s">
        <v>2406</v>
      </c>
      <c r="D22" s="86" t="s">
        <v>534</v>
      </c>
      <c r="E22" s="86" t="s">
        <v>134</v>
      </c>
      <c r="F22" s="95">
        <v>45043</v>
      </c>
      <c r="G22" s="83">
        <v>675621.34920000017</v>
      </c>
      <c r="H22" s="85">
        <v>10.394539999999999</v>
      </c>
      <c r="I22" s="83">
        <v>70.227732791000008</v>
      </c>
      <c r="J22" s="84">
        <f t="shared" si="0"/>
        <v>-3.9309412709987099E-3</v>
      </c>
      <c r="K22" s="84">
        <f>I22/'סכום נכסי הקרן'!$C$42</f>
        <v>2.4302642838949822E-5</v>
      </c>
    </row>
    <row r="23" spans="2:11">
      <c r="B23" s="72"/>
      <c r="C23" s="73"/>
      <c r="D23" s="73"/>
      <c r="E23" s="73"/>
      <c r="F23" s="73"/>
      <c r="G23" s="83"/>
      <c r="H23" s="85"/>
      <c r="I23" s="73"/>
      <c r="J23" s="84"/>
      <c r="K23" s="73"/>
    </row>
    <row r="24" spans="2:11">
      <c r="B24" s="92" t="s">
        <v>2386</v>
      </c>
      <c r="C24" s="71"/>
      <c r="D24" s="71"/>
      <c r="E24" s="71"/>
      <c r="F24" s="71"/>
      <c r="G24" s="80"/>
      <c r="H24" s="82"/>
      <c r="I24" s="80">
        <v>-21608.726427393012</v>
      </c>
      <c r="J24" s="81">
        <f t="shared" si="0"/>
        <v>1.2095312087028598</v>
      </c>
      <c r="K24" s="81">
        <f>I24/'סכום נכסי הקרן'!$C$42</f>
        <v>-7.4778031370081295E-3</v>
      </c>
    </row>
    <row r="25" spans="2:11">
      <c r="B25" s="76" t="s">
        <v>2407</v>
      </c>
      <c r="C25" s="73" t="s">
        <v>2408</v>
      </c>
      <c r="D25" s="86" t="s">
        <v>534</v>
      </c>
      <c r="E25" s="86" t="s">
        <v>133</v>
      </c>
      <c r="F25" s="95">
        <v>44951</v>
      </c>
      <c r="G25" s="83">
        <v>703864.63174999994</v>
      </c>
      <c r="H25" s="85">
        <v>-15.460433999999999</v>
      </c>
      <c r="I25" s="83">
        <v>-108.82052502400002</v>
      </c>
      <c r="J25" s="84">
        <f t="shared" si="0"/>
        <v>6.0911420025709529E-3</v>
      </c>
      <c r="K25" s="84">
        <f>I25/'סכום נכסי הקרן'!$C$42</f>
        <v>-3.7657863184559395E-5</v>
      </c>
    </row>
    <row r="26" spans="2:11">
      <c r="B26" s="76" t="s">
        <v>2407</v>
      </c>
      <c r="C26" s="73" t="s">
        <v>2409</v>
      </c>
      <c r="D26" s="86" t="s">
        <v>534</v>
      </c>
      <c r="E26" s="86" t="s">
        <v>133</v>
      </c>
      <c r="F26" s="95">
        <v>44951</v>
      </c>
      <c r="G26" s="83">
        <v>265342.50900000008</v>
      </c>
      <c r="H26" s="85">
        <v>-15.460433999999999</v>
      </c>
      <c r="I26" s="83">
        <v>-41.023102778000009</v>
      </c>
      <c r="J26" s="84">
        <f t="shared" si="0"/>
        <v>2.2962354238940798E-3</v>
      </c>
      <c r="K26" s="84">
        <f>I26/'סכום נכסי הקרן'!$C$42</f>
        <v>-1.4196240934137496E-5</v>
      </c>
    </row>
    <row r="27" spans="2:11">
      <c r="B27" s="76" t="s">
        <v>2410</v>
      </c>
      <c r="C27" s="73" t="s">
        <v>2411</v>
      </c>
      <c r="D27" s="86" t="s">
        <v>534</v>
      </c>
      <c r="E27" s="86" t="s">
        <v>133</v>
      </c>
      <c r="F27" s="95">
        <v>44951</v>
      </c>
      <c r="G27" s="83">
        <v>804416.72200000007</v>
      </c>
      <c r="H27" s="85">
        <v>-15.460433999999999</v>
      </c>
      <c r="I27" s="83">
        <v>-124.36631434800002</v>
      </c>
      <c r="J27" s="84">
        <f t="shared" si="0"/>
        <v>6.9613051477464749E-3</v>
      </c>
      <c r="K27" s="84">
        <f>I27/'סכום נכסי הקרן'!$C$42</f>
        <v>-4.303755793727322E-5</v>
      </c>
    </row>
    <row r="28" spans="2:11">
      <c r="B28" s="76" t="s">
        <v>2412</v>
      </c>
      <c r="C28" s="73" t="s">
        <v>2413</v>
      </c>
      <c r="D28" s="86" t="s">
        <v>534</v>
      </c>
      <c r="E28" s="86" t="s">
        <v>133</v>
      </c>
      <c r="F28" s="95">
        <v>44951</v>
      </c>
      <c r="G28" s="83">
        <v>3605322.0434700008</v>
      </c>
      <c r="H28" s="85">
        <v>-15.408134</v>
      </c>
      <c r="I28" s="83">
        <v>-555.51285098700009</v>
      </c>
      <c r="J28" s="84">
        <f t="shared" si="0"/>
        <v>3.1094388295485519E-2</v>
      </c>
      <c r="K28" s="84">
        <f>I28/'סכום נכסי הקרן'!$C$42</f>
        <v>-1.9223787916038145E-4</v>
      </c>
    </row>
    <row r="29" spans="2:11">
      <c r="B29" s="76" t="s">
        <v>2412</v>
      </c>
      <c r="C29" s="73" t="s">
        <v>2414</v>
      </c>
      <c r="D29" s="86" t="s">
        <v>534</v>
      </c>
      <c r="E29" s="86" t="s">
        <v>133</v>
      </c>
      <c r="F29" s="95">
        <v>44951</v>
      </c>
      <c r="G29" s="83">
        <v>1508964.8649380002</v>
      </c>
      <c r="H29" s="85">
        <v>-15.408134</v>
      </c>
      <c r="I29" s="83">
        <v>-232.50332818500002</v>
      </c>
      <c r="J29" s="84">
        <f t="shared" si="0"/>
        <v>1.3014188157361415E-2</v>
      </c>
      <c r="K29" s="84">
        <f>I29/'סכום נכסי הקרן'!$C$42</f>
        <v>-8.0458888806265438E-5</v>
      </c>
    </row>
    <row r="30" spans="2:11">
      <c r="B30" s="76" t="s">
        <v>2415</v>
      </c>
      <c r="C30" s="73" t="s">
        <v>2416</v>
      </c>
      <c r="D30" s="86" t="s">
        <v>534</v>
      </c>
      <c r="E30" s="86" t="s">
        <v>133</v>
      </c>
      <c r="F30" s="95">
        <v>44950</v>
      </c>
      <c r="G30" s="83">
        <v>801318.34440000018</v>
      </c>
      <c r="H30" s="85">
        <v>-14.7034</v>
      </c>
      <c r="I30" s="83">
        <v>-117.82104097000001</v>
      </c>
      <c r="J30" s="84">
        <f t="shared" si="0"/>
        <v>6.5949386963600988E-3</v>
      </c>
      <c r="K30" s="84">
        <f>I30/'סכום נכסי הקרן'!$C$42</f>
        <v>-4.0772534778086088E-5</v>
      </c>
    </row>
    <row r="31" spans="2:11">
      <c r="B31" s="76" t="s">
        <v>2417</v>
      </c>
      <c r="C31" s="73" t="s">
        <v>2418</v>
      </c>
      <c r="D31" s="86" t="s">
        <v>534</v>
      </c>
      <c r="E31" s="86" t="s">
        <v>133</v>
      </c>
      <c r="F31" s="95">
        <v>44950</v>
      </c>
      <c r="G31" s="83">
        <v>1216030.1969400002</v>
      </c>
      <c r="H31" s="85">
        <v>-14.572735</v>
      </c>
      <c r="I31" s="83">
        <v>-177.20885515600003</v>
      </c>
      <c r="J31" s="84">
        <f t="shared" si="0"/>
        <v>9.9191241783676814E-3</v>
      </c>
      <c r="K31" s="84">
        <f>I31/'סכום נכסי הקרן'!$C$42</f>
        <v>-6.1323971935306091E-5</v>
      </c>
    </row>
    <row r="32" spans="2:11">
      <c r="B32" s="76" t="s">
        <v>2419</v>
      </c>
      <c r="C32" s="73" t="s">
        <v>2420</v>
      </c>
      <c r="D32" s="86" t="s">
        <v>534</v>
      </c>
      <c r="E32" s="86" t="s">
        <v>133</v>
      </c>
      <c r="F32" s="95">
        <v>44950</v>
      </c>
      <c r="G32" s="83">
        <v>709393.47780000011</v>
      </c>
      <c r="H32" s="85">
        <v>-14.565866</v>
      </c>
      <c r="I32" s="83">
        <v>-103.32930259000003</v>
      </c>
      <c r="J32" s="84">
        <f t="shared" si="0"/>
        <v>5.7837752111883486E-3</v>
      </c>
      <c r="K32" s="84">
        <f>I32/'סכום נכסי הקרן'!$C$42</f>
        <v>-3.5757599396179876E-5</v>
      </c>
    </row>
    <row r="33" spans="2:11">
      <c r="B33" s="76" t="s">
        <v>2421</v>
      </c>
      <c r="C33" s="73" t="s">
        <v>2422</v>
      </c>
      <c r="D33" s="86" t="s">
        <v>534</v>
      </c>
      <c r="E33" s="86" t="s">
        <v>133</v>
      </c>
      <c r="F33" s="95">
        <v>44952</v>
      </c>
      <c r="G33" s="83">
        <v>953527.87727200019</v>
      </c>
      <c r="H33" s="85">
        <v>-14.445479000000001</v>
      </c>
      <c r="I33" s="83">
        <v>-137.741667605</v>
      </c>
      <c r="J33" s="84">
        <f t="shared" si="0"/>
        <v>7.7099798670144494E-3</v>
      </c>
      <c r="K33" s="84">
        <f>I33/'סכום נכסי הקרן'!$C$42</f>
        <v>-4.7666162907577945E-5</v>
      </c>
    </row>
    <row r="34" spans="2:11">
      <c r="B34" s="76" t="s">
        <v>2423</v>
      </c>
      <c r="C34" s="73" t="s">
        <v>2424</v>
      </c>
      <c r="D34" s="86" t="s">
        <v>534</v>
      </c>
      <c r="E34" s="86" t="s">
        <v>133</v>
      </c>
      <c r="F34" s="95">
        <v>44952</v>
      </c>
      <c r="G34" s="83">
        <v>1927805.3315000003</v>
      </c>
      <c r="H34" s="85">
        <v>-14.418067000000001</v>
      </c>
      <c r="I34" s="83">
        <v>-277.95225921600002</v>
      </c>
      <c r="J34" s="84">
        <f t="shared" si="0"/>
        <v>1.5558155784000039E-2</v>
      </c>
      <c r="K34" s="84">
        <f>I34/'סכום נכסי הקרן'!$C$42</f>
        <v>-9.618670877655511E-5</v>
      </c>
    </row>
    <row r="35" spans="2:11">
      <c r="B35" s="76" t="s">
        <v>2425</v>
      </c>
      <c r="C35" s="73" t="s">
        <v>2426</v>
      </c>
      <c r="D35" s="86" t="s">
        <v>534</v>
      </c>
      <c r="E35" s="86" t="s">
        <v>133</v>
      </c>
      <c r="F35" s="95">
        <v>44952</v>
      </c>
      <c r="G35" s="83">
        <v>974428.13047200011</v>
      </c>
      <c r="H35" s="85">
        <v>-14.37355</v>
      </c>
      <c r="I35" s="83">
        <v>-140.05991536600004</v>
      </c>
      <c r="J35" s="84">
        <f t="shared" si="0"/>
        <v>7.8397419344762558E-3</v>
      </c>
      <c r="K35" s="84">
        <f>I35/'סכום נכסי הקרן'!$C$42</f>
        <v>-4.8468403633694608E-5</v>
      </c>
    </row>
    <row r="36" spans="2:11">
      <c r="B36" s="76" t="s">
        <v>2427</v>
      </c>
      <c r="C36" s="73" t="s">
        <v>2428</v>
      </c>
      <c r="D36" s="86" t="s">
        <v>534</v>
      </c>
      <c r="E36" s="86" t="s">
        <v>133</v>
      </c>
      <c r="F36" s="95">
        <v>44959</v>
      </c>
      <c r="G36" s="83">
        <v>1270803.4418959999</v>
      </c>
      <c r="H36" s="85">
        <v>-13.245649</v>
      </c>
      <c r="I36" s="83">
        <v>-168.32616315500002</v>
      </c>
      <c r="J36" s="84">
        <f t="shared" si="0"/>
        <v>9.4219225858256563E-3</v>
      </c>
      <c r="K36" s="84">
        <f>I36/'סכום נכסי הקרן'!$C$42</f>
        <v>-5.8250073881510962E-5</v>
      </c>
    </row>
    <row r="37" spans="2:11">
      <c r="B37" s="76" t="s">
        <v>2429</v>
      </c>
      <c r="C37" s="73" t="s">
        <v>2430</v>
      </c>
      <c r="D37" s="86" t="s">
        <v>534</v>
      </c>
      <c r="E37" s="86" t="s">
        <v>133</v>
      </c>
      <c r="F37" s="95">
        <v>44959</v>
      </c>
      <c r="G37" s="83">
        <v>451702.38134000008</v>
      </c>
      <c r="H37" s="85">
        <v>-13.232222999999999</v>
      </c>
      <c r="I37" s="83">
        <v>-59.770267731000004</v>
      </c>
      <c r="J37" s="84">
        <f t="shared" si="0"/>
        <v>3.3455930138263077E-3</v>
      </c>
      <c r="K37" s="84">
        <f>I37/'סכום נכסי הקרן'!$C$42</f>
        <v>-2.0683787035782745E-5</v>
      </c>
    </row>
    <row r="38" spans="2:11">
      <c r="B38" s="76" t="s">
        <v>2431</v>
      </c>
      <c r="C38" s="73" t="s">
        <v>2432</v>
      </c>
      <c r="D38" s="86" t="s">
        <v>534</v>
      </c>
      <c r="E38" s="86" t="s">
        <v>133</v>
      </c>
      <c r="F38" s="95">
        <v>44959</v>
      </c>
      <c r="G38" s="83">
        <v>1025783.2119250001</v>
      </c>
      <c r="H38" s="85">
        <v>-13.141683</v>
      </c>
      <c r="I38" s="83">
        <v>-134.80517923600001</v>
      </c>
      <c r="J38" s="84">
        <f t="shared" si="0"/>
        <v>7.5456122751421254E-3</v>
      </c>
      <c r="K38" s="84">
        <f>I38/'סכום נכסי הקרן'!$C$42</f>
        <v>-4.6649977061953114E-5</v>
      </c>
    </row>
    <row r="39" spans="2:11">
      <c r="B39" s="76" t="s">
        <v>2431</v>
      </c>
      <c r="C39" s="73" t="s">
        <v>2433</v>
      </c>
      <c r="D39" s="86" t="s">
        <v>534</v>
      </c>
      <c r="E39" s="86" t="s">
        <v>133</v>
      </c>
      <c r="F39" s="95">
        <v>44959</v>
      </c>
      <c r="G39" s="83">
        <v>721838.50968000013</v>
      </c>
      <c r="H39" s="85">
        <v>-13.141683</v>
      </c>
      <c r="I39" s="83">
        <v>-94.861729599000014</v>
      </c>
      <c r="J39" s="84">
        <f t="shared" si="0"/>
        <v>5.3098095737873132E-3</v>
      </c>
      <c r="K39" s="84">
        <f>I39/'סכום נכסי הקרן'!$C$42</f>
        <v>-3.2827355261353073E-5</v>
      </c>
    </row>
    <row r="40" spans="2:11">
      <c r="B40" s="76" t="s">
        <v>2434</v>
      </c>
      <c r="C40" s="73" t="s">
        <v>2435</v>
      </c>
      <c r="D40" s="86" t="s">
        <v>534</v>
      </c>
      <c r="E40" s="86" t="s">
        <v>133</v>
      </c>
      <c r="F40" s="95">
        <v>44958</v>
      </c>
      <c r="G40" s="83">
        <v>543751.7337000001</v>
      </c>
      <c r="H40" s="85">
        <v>-12.652526</v>
      </c>
      <c r="I40" s="83">
        <v>-68.798331039000018</v>
      </c>
      <c r="J40" s="84">
        <f t="shared" si="0"/>
        <v>3.8509316492087451E-3</v>
      </c>
      <c r="K40" s="84">
        <f>I40/'סכום נכסי הקרן'!$C$42</f>
        <v>-2.3807991525691468E-5</v>
      </c>
    </row>
    <row r="41" spans="2:11">
      <c r="B41" s="76" t="s">
        <v>2434</v>
      </c>
      <c r="C41" s="73" t="s">
        <v>2436</v>
      </c>
      <c r="D41" s="86" t="s">
        <v>534</v>
      </c>
      <c r="E41" s="86" t="s">
        <v>133</v>
      </c>
      <c r="F41" s="95">
        <v>44958</v>
      </c>
      <c r="G41" s="83">
        <v>1483602.0431400002</v>
      </c>
      <c r="H41" s="85">
        <v>-12.652526</v>
      </c>
      <c r="I41" s="83">
        <v>-187.71313850500005</v>
      </c>
      <c r="J41" s="84">
        <f t="shared" si="0"/>
        <v>1.0507093051885701E-2</v>
      </c>
      <c r="K41" s="84">
        <f>I41/'סכום נכסי הקרן'!$C$42</f>
        <v>-6.4959029431318425E-5</v>
      </c>
    </row>
    <row r="42" spans="2:11">
      <c r="B42" s="76" t="s">
        <v>2437</v>
      </c>
      <c r="C42" s="73" t="s">
        <v>2438</v>
      </c>
      <c r="D42" s="86" t="s">
        <v>534</v>
      </c>
      <c r="E42" s="86" t="s">
        <v>133</v>
      </c>
      <c r="F42" s="95">
        <v>44958</v>
      </c>
      <c r="G42" s="83">
        <v>1907833.4189460003</v>
      </c>
      <c r="H42" s="85">
        <v>-12.602724</v>
      </c>
      <c r="I42" s="83">
        <v>-240.43898226600004</v>
      </c>
      <c r="J42" s="84">
        <f t="shared" si="0"/>
        <v>1.3458380058475586E-2</v>
      </c>
      <c r="K42" s="84">
        <f>I42/'סכום נכסי הקרן'!$C$42</f>
        <v>-8.3205059858062707E-5</v>
      </c>
    </row>
    <row r="43" spans="2:11">
      <c r="B43" s="76" t="s">
        <v>2437</v>
      </c>
      <c r="C43" s="73" t="s">
        <v>2439</v>
      </c>
      <c r="D43" s="86" t="s">
        <v>534</v>
      </c>
      <c r="E43" s="86" t="s">
        <v>133</v>
      </c>
      <c r="F43" s="95">
        <v>44958</v>
      </c>
      <c r="G43" s="83">
        <v>927661.38367500016</v>
      </c>
      <c r="H43" s="85">
        <v>-12.602724</v>
      </c>
      <c r="I43" s="83">
        <v>-116.91060481500001</v>
      </c>
      <c r="J43" s="84">
        <f t="shared" si="0"/>
        <v>6.5439777595041456E-3</v>
      </c>
      <c r="K43" s="84">
        <f>I43/'סכום נכסי הקרן'!$C$42</f>
        <v>-4.045747399193655E-5</v>
      </c>
    </row>
    <row r="44" spans="2:11">
      <c r="B44" s="76" t="s">
        <v>2440</v>
      </c>
      <c r="C44" s="73" t="s">
        <v>2441</v>
      </c>
      <c r="D44" s="86" t="s">
        <v>534</v>
      </c>
      <c r="E44" s="86" t="s">
        <v>133</v>
      </c>
      <c r="F44" s="95">
        <v>44958</v>
      </c>
      <c r="G44" s="83">
        <v>762811.24412600009</v>
      </c>
      <c r="H44" s="85">
        <v>-12.592769000000001</v>
      </c>
      <c r="I44" s="83">
        <v>-96.059057528000039</v>
      </c>
      <c r="J44" s="84">
        <f t="shared" si="0"/>
        <v>5.3768290486297188E-3</v>
      </c>
      <c r="K44" s="84">
        <f>I44/'סכום נכסי הקרן'!$C$42</f>
        <v>-3.324169631812881E-5</v>
      </c>
    </row>
    <row r="45" spans="2:11">
      <c r="B45" s="76" t="s">
        <v>2440</v>
      </c>
      <c r="C45" s="73" t="s">
        <v>2442</v>
      </c>
      <c r="D45" s="86" t="s">
        <v>534</v>
      </c>
      <c r="E45" s="86" t="s">
        <v>133</v>
      </c>
      <c r="F45" s="95">
        <v>44958</v>
      </c>
      <c r="G45" s="83">
        <v>2271431.0767650004</v>
      </c>
      <c r="H45" s="85">
        <v>-12.592769000000001</v>
      </c>
      <c r="I45" s="83">
        <v>-286.03606750300003</v>
      </c>
      <c r="J45" s="84">
        <f t="shared" si="0"/>
        <v>1.6010640498504196E-2</v>
      </c>
      <c r="K45" s="84">
        <f>I45/'סכום נכסי הקרן'!$C$42</f>
        <v>-9.8984149299975811E-5</v>
      </c>
    </row>
    <row r="46" spans="2:11">
      <c r="B46" s="76" t="s">
        <v>2443</v>
      </c>
      <c r="C46" s="73" t="s">
        <v>2444</v>
      </c>
      <c r="D46" s="86" t="s">
        <v>534</v>
      </c>
      <c r="E46" s="86" t="s">
        <v>133</v>
      </c>
      <c r="F46" s="95">
        <v>44963</v>
      </c>
      <c r="G46" s="83">
        <v>928071.49038800015</v>
      </c>
      <c r="H46" s="85">
        <v>-12.527127</v>
      </c>
      <c r="I46" s="83">
        <v>-116.26069613100002</v>
      </c>
      <c r="J46" s="84">
        <f t="shared" si="0"/>
        <v>6.5075996398242884E-3</v>
      </c>
      <c r="K46" s="84">
        <f>I46/'סכום נכסי הקרן'!$C$42</f>
        <v>-4.0232569983256838E-5</v>
      </c>
    </row>
    <row r="47" spans="2:11">
      <c r="B47" s="76" t="s">
        <v>2445</v>
      </c>
      <c r="C47" s="73" t="s">
        <v>2446</v>
      </c>
      <c r="D47" s="86" t="s">
        <v>534</v>
      </c>
      <c r="E47" s="86" t="s">
        <v>133</v>
      </c>
      <c r="F47" s="95">
        <v>44963</v>
      </c>
      <c r="G47" s="83">
        <v>4545673.579140001</v>
      </c>
      <c r="H47" s="85">
        <v>-12.518561</v>
      </c>
      <c r="I47" s="83">
        <v>-569.05291157300019</v>
      </c>
      <c r="J47" s="84">
        <f t="shared" si="0"/>
        <v>3.1852282375986883E-2</v>
      </c>
      <c r="K47" s="84">
        <f>I47/'סכום נכסי הקרן'!$C$42</f>
        <v>-1.9692348188969912E-4</v>
      </c>
    </row>
    <row r="48" spans="2:11">
      <c r="B48" s="76" t="s">
        <v>2447</v>
      </c>
      <c r="C48" s="73" t="s">
        <v>2448</v>
      </c>
      <c r="D48" s="86" t="s">
        <v>534</v>
      </c>
      <c r="E48" s="86" t="s">
        <v>133</v>
      </c>
      <c r="F48" s="95">
        <v>44963</v>
      </c>
      <c r="G48" s="83">
        <v>825560.00139999995</v>
      </c>
      <c r="H48" s="85">
        <v>-12.444314</v>
      </c>
      <c r="I48" s="83">
        <v>-102.73527553200002</v>
      </c>
      <c r="J48" s="84">
        <f t="shared" si="0"/>
        <v>5.7505250209062353E-3</v>
      </c>
      <c r="K48" s="84">
        <f>I48/'סכום נכסי הקרן'!$C$42</f>
        <v>-3.5552033491465143E-5</v>
      </c>
    </row>
    <row r="49" spans="2:11">
      <c r="B49" s="76" t="s">
        <v>2449</v>
      </c>
      <c r="C49" s="73" t="s">
        <v>2450</v>
      </c>
      <c r="D49" s="86" t="s">
        <v>534</v>
      </c>
      <c r="E49" s="86" t="s">
        <v>133</v>
      </c>
      <c r="F49" s="95">
        <v>44963</v>
      </c>
      <c r="G49" s="83">
        <v>1280748.0740000003</v>
      </c>
      <c r="H49" s="85">
        <v>-12.345098</v>
      </c>
      <c r="I49" s="83">
        <v>-158.10960526900001</v>
      </c>
      <c r="J49" s="84">
        <f t="shared" si="0"/>
        <v>8.8500589153702215E-3</v>
      </c>
      <c r="K49" s="84">
        <f>I49/'סכום נכסי הקרן'!$C$42</f>
        <v>-5.471458515819091E-5</v>
      </c>
    </row>
    <row r="50" spans="2:11">
      <c r="B50" s="76" t="s">
        <v>2451</v>
      </c>
      <c r="C50" s="73" t="s">
        <v>2452</v>
      </c>
      <c r="D50" s="86" t="s">
        <v>534</v>
      </c>
      <c r="E50" s="86" t="s">
        <v>133</v>
      </c>
      <c r="F50" s="95">
        <v>44964</v>
      </c>
      <c r="G50" s="83">
        <v>3195353.8212840003</v>
      </c>
      <c r="H50" s="85">
        <v>-11.543341</v>
      </c>
      <c r="I50" s="83">
        <v>-368.85060344300001</v>
      </c>
      <c r="J50" s="84">
        <f t="shared" si="0"/>
        <v>2.064611802607819E-2</v>
      </c>
      <c r="K50" s="84">
        <f>I50/'סכום נכסי הקרן'!$C$42</f>
        <v>-1.2764251557263894E-4</v>
      </c>
    </row>
    <row r="51" spans="2:11">
      <c r="B51" s="76" t="s">
        <v>2453</v>
      </c>
      <c r="C51" s="73" t="s">
        <v>2454</v>
      </c>
      <c r="D51" s="86" t="s">
        <v>534</v>
      </c>
      <c r="E51" s="86" t="s">
        <v>133</v>
      </c>
      <c r="F51" s="95">
        <v>44964</v>
      </c>
      <c r="G51" s="83">
        <v>916846.05464400013</v>
      </c>
      <c r="H51" s="85">
        <v>-11.540084</v>
      </c>
      <c r="I51" s="83">
        <v>-105.804804769</v>
      </c>
      <c r="J51" s="84">
        <f t="shared" si="0"/>
        <v>5.922339469140947E-3</v>
      </c>
      <c r="K51" s="84">
        <f>I51/'סכום נכסי הקרן'!$C$42</f>
        <v>-3.6614258765809817E-5</v>
      </c>
    </row>
    <row r="52" spans="2:11">
      <c r="B52" s="76" t="s">
        <v>2455</v>
      </c>
      <c r="C52" s="73" t="s">
        <v>2456</v>
      </c>
      <c r="D52" s="86" t="s">
        <v>534</v>
      </c>
      <c r="E52" s="86" t="s">
        <v>133</v>
      </c>
      <c r="F52" s="95">
        <v>44964</v>
      </c>
      <c r="G52" s="83">
        <v>416218.82143000007</v>
      </c>
      <c r="H52" s="85">
        <v>-11.504263999999999</v>
      </c>
      <c r="I52" s="83">
        <v>-47.882912182000005</v>
      </c>
      <c r="J52" s="84">
        <f t="shared" si="0"/>
        <v>2.6802077782005882E-3</v>
      </c>
      <c r="K52" s="84">
        <f>I52/'סכום נכסי הקרן'!$C$42</f>
        <v>-1.6570110789580786E-5</v>
      </c>
    </row>
    <row r="53" spans="2:11">
      <c r="B53" s="76" t="s">
        <v>2455</v>
      </c>
      <c r="C53" s="73" t="s">
        <v>2457</v>
      </c>
      <c r="D53" s="86" t="s">
        <v>534</v>
      </c>
      <c r="E53" s="86" t="s">
        <v>133</v>
      </c>
      <c r="F53" s="95">
        <v>44964</v>
      </c>
      <c r="G53" s="83">
        <v>917140.58494600013</v>
      </c>
      <c r="H53" s="85">
        <v>-11.504263999999999</v>
      </c>
      <c r="I53" s="83">
        <v>-105.51027446700002</v>
      </c>
      <c r="J53" s="84">
        <f t="shared" si="0"/>
        <v>5.9058533706485309E-3</v>
      </c>
      <c r="K53" s="84">
        <f>I53/'סכום נכסי הקרן'!$C$42</f>
        <v>-3.6512335146033347E-5</v>
      </c>
    </row>
    <row r="54" spans="2:11">
      <c r="B54" s="76" t="s">
        <v>2455</v>
      </c>
      <c r="C54" s="73" t="s">
        <v>2458</v>
      </c>
      <c r="D54" s="86" t="s">
        <v>534</v>
      </c>
      <c r="E54" s="86" t="s">
        <v>133</v>
      </c>
      <c r="F54" s="95">
        <v>44964</v>
      </c>
      <c r="G54" s="83">
        <v>366113.87556000007</v>
      </c>
      <c r="H54" s="85">
        <v>-11.504263999999999</v>
      </c>
      <c r="I54" s="83">
        <v>-42.118706914000008</v>
      </c>
      <c r="J54" s="84">
        <f t="shared" si="0"/>
        <v>2.3575609906427075E-3</v>
      </c>
      <c r="K54" s="84">
        <f>I54/'סכום נכסי הקרן'!$C$42</f>
        <v>-1.4575379985789985E-5</v>
      </c>
    </row>
    <row r="55" spans="2:11">
      <c r="B55" s="76" t="s">
        <v>2459</v>
      </c>
      <c r="C55" s="73" t="s">
        <v>2460</v>
      </c>
      <c r="D55" s="86" t="s">
        <v>534</v>
      </c>
      <c r="E55" s="86" t="s">
        <v>133</v>
      </c>
      <c r="F55" s="95">
        <v>44964</v>
      </c>
      <c r="G55" s="83">
        <v>2752144.6928519998</v>
      </c>
      <c r="H55" s="85">
        <v>-11.474974</v>
      </c>
      <c r="I55" s="83">
        <v>-315.80788538600007</v>
      </c>
      <c r="J55" s="84">
        <f t="shared" si="0"/>
        <v>1.7677094233771871E-2</v>
      </c>
      <c r="K55" s="84">
        <f>I55/'סכום נכסי הקרן'!$C$42</f>
        <v>-1.0928682928012082E-4</v>
      </c>
    </row>
    <row r="56" spans="2:11">
      <c r="B56" s="76" t="s">
        <v>2461</v>
      </c>
      <c r="C56" s="73" t="s">
        <v>2462</v>
      </c>
      <c r="D56" s="86" t="s">
        <v>534</v>
      </c>
      <c r="E56" s="86" t="s">
        <v>133</v>
      </c>
      <c r="F56" s="95">
        <v>44964</v>
      </c>
      <c r="G56" s="83">
        <v>729148.47003300011</v>
      </c>
      <c r="H56" s="85">
        <v>-11.392704</v>
      </c>
      <c r="I56" s="83">
        <v>-83.069730429000018</v>
      </c>
      <c r="J56" s="84">
        <f t="shared" si="0"/>
        <v>4.6497618353406583E-3</v>
      </c>
      <c r="K56" s="84">
        <f>I56/'סכום נכסי הקרן'!$C$42</f>
        <v>-2.8746677546203644E-5</v>
      </c>
    </row>
    <row r="57" spans="2:11">
      <c r="B57" s="76" t="s">
        <v>2463</v>
      </c>
      <c r="C57" s="73" t="s">
        <v>2464</v>
      </c>
      <c r="D57" s="86" t="s">
        <v>534</v>
      </c>
      <c r="E57" s="86" t="s">
        <v>133</v>
      </c>
      <c r="F57" s="95">
        <v>44956</v>
      </c>
      <c r="G57" s="83">
        <v>937777.34925000009</v>
      </c>
      <c r="H57" s="85">
        <v>-11.39711</v>
      </c>
      <c r="I57" s="83">
        <v>-106.87951164400002</v>
      </c>
      <c r="J57" s="84">
        <f t="shared" si="0"/>
        <v>5.9824953283901154E-3</v>
      </c>
      <c r="K57" s="84">
        <f>I57/'סכום נכסי הקרן'!$C$42</f>
        <v>-3.6986166220339469E-5</v>
      </c>
    </row>
    <row r="58" spans="2:11">
      <c r="B58" s="76" t="s">
        <v>2465</v>
      </c>
      <c r="C58" s="73" t="s">
        <v>2466</v>
      </c>
      <c r="D58" s="86" t="s">
        <v>534</v>
      </c>
      <c r="E58" s="86" t="s">
        <v>133</v>
      </c>
      <c r="F58" s="95">
        <v>44956</v>
      </c>
      <c r="G58" s="83">
        <v>416789.93300000002</v>
      </c>
      <c r="H58" s="85">
        <v>-11.39711</v>
      </c>
      <c r="I58" s="83">
        <v>-47.502005189000016</v>
      </c>
      <c r="J58" s="84">
        <f t="shared" si="0"/>
        <v>2.6588868133952488E-3</v>
      </c>
      <c r="K58" s="84">
        <f>I58/'סכום נכסי הקרן'!$C$42</f>
        <v>-1.6438296102734973E-5</v>
      </c>
    </row>
    <row r="59" spans="2:11">
      <c r="B59" s="76" t="s">
        <v>2467</v>
      </c>
      <c r="C59" s="73" t="s">
        <v>2468</v>
      </c>
      <c r="D59" s="86" t="s">
        <v>534</v>
      </c>
      <c r="E59" s="86" t="s">
        <v>133</v>
      </c>
      <c r="F59" s="95">
        <v>44957</v>
      </c>
      <c r="G59" s="83">
        <v>3232005.4338000007</v>
      </c>
      <c r="H59" s="85">
        <v>-11.327669999999999</v>
      </c>
      <c r="I59" s="83">
        <v>-366.11091799100006</v>
      </c>
      <c r="J59" s="84">
        <f t="shared" si="0"/>
        <v>2.0492766320351453E-2</v>
      </c>
      <c r="K59" s="84">
        <f>I59/'סכום נכסי הקרן'!$C$42</f>
        <v>-1.2669443431777099E-4</v>
      </c>
    </row>
    <row r="60" spans="2:11">
      <c r="B60" s="76" t="s">
        <v>2469</v>
      </c>
      <c r="C60" s="73" t="s">
        <v>2470</v>
      </c>
      <c r="D60" s="86" t="s">
        <v>534</v>
      </c>
      <c r="E60" s="86" t="s">
        <v>133</v>
      </c>
      <c r="F60" s="95">
        <v>44964</v>
      </c>
      <c r="G60" s="83">
        <v>3928978.1501100003</v>
      </c>
      <c r="H60" s="85">
        <v>-11.292088</v>
      </c>
      <c r="I60" s="83">
        <v>-443.66365174400005</v>
      </c>
      <c r="J60" s="84">
        <f t="shared" si="0"/>
        <v>2.4833718671692501E-2</v>
      </c>
      <c r="K60" s="84">
        <f>I60/'סכום נכסי הקרן'!$C$42</f>
        <v>-1.5353192877587009E-4</v>
      </c>
    </row>
    <row r="61" spans="2:11">
      <c r="B61" s="76" t="s">
        <v>2471</v>
      </c>
      <c r="C61" s="73" t="s">
        <v>2472</v>
      </c>
      <c r="D61" s="86" t="s">
        <v>534</v>
      </c>
      <c r="E61" s="86" t="s">
        <v>133</v>
      </c>
      <c r="F61" s="95">
        <v>44956</v>
      </c>
      <c r="G61" s="83">
        <v>959595.0263550001</v>
      </c>
      <c r="H61" s="85">
        <v>-11.283555</v>
      </c>
      <c r="I61" s="83">
        <v>-108.27643146700002</v>
      </c>
      <c r="J61" s="84">
        <f t="shared" si="0"/>
        <v>6.0606868001388753E-3</v>
      </c>
      <c r="K61" s="84">
        <f>I61/'סכום נכסי הקרן'!$C$42</f>
        <v>-3.7469577006702899E-5</v>
      </c>
    </row>
    <row r="62" spans="2:11">
      <c r="B62" s="76" t="s">
        <v>2473</v>
      </c>
      <c r="C62" s="73" t="s">
        <v>2474</v>
      </c>
      <c r="D62" s="86" t="s">
        <v>534</v>
      </c>
      <c r="E62" s="86" t="s">
        <v>133</v>
      </c>
      <c r="F62" s="95">
        <v>44956</v>
      </c>
      <c r="G62" s="83">
        <v>751009.28428799997</v>
      </c>
      <c r="H62" s="85">
        <v>-11.280314000000001</v>
      </c>
      <c r="I62" s="83">
        <v>-84.716204440000013</v>
      </c>
      <c r="J62" s="84">
        <f t="shared" si="0"/>
        <v>4.741921903510994E-3</v>
      </c>
      <c r="K62" s="84">
        <f>I62/'סכום נכסי הקרן'!$C$42</f>
        <v>-2.9316447752968371E-5</v>
      </c>
    </row>
    <row r="63" spans="2:11">
      <c r="B63" s="76" t="s">
        <v>2475</v>
      </c>
      <c r="C63" s="73" t="s">
        <v>2476</v>
      </c>
      <c r="D63" s="86" t="s">
        <v>534</v>
      </c>
      <c r="E63" s="86" t="s">
        <v>133</v>
      </c>
      <c r="F63" s="95">
        <v>44972</v>
      </c>
      <c r="G63" s="83">
        <v>1634375.4212800001</v>
      </c>
      <c r="H63" s="85">
        <v>-9.4944570000000006</v>
      </c>
      <c r="I63" s="83">
        <v>-155.17507486399998</v>
      </c>
      <c r="J63" s="84">
        <f t="shared" si="0"/>
        <v>8.6858009189694965E-3</v>
      </c>
      <c r="K63" s="84">
        <f>I63/'סכום נכסי הקרן'!$C$42</f>
        <v>-5.3699076875373413E-5</v>
      </c>
    </row>
    <row r="64" spans="2:11">
      <c r="B64" s="76" t="s">
        <v>2477</v>
      </c>
      <c r="C64" s="73" t="s">
        <v>2478</v>
      </c>
      <c r="D64" s="86" t="s">
        <v>534</v>
      </c>
      <c r="E64" s="86" t="s">
        <v>133</v>
      </c>
      <c r="F64" s="95">
        <v>44972</v>
      </c>
      <c r="G64" s="83">
        <v>934464.32180000027</v>
      </c>
      <c r="H64" s="85">
        <v>-9.4317100000000007</v>
      </c>
      <c r="I64" s="83">
        <v>-88.135961673000011</v>
      </c>
      <c r="J64" s="84">
        <f t="shared" si="0"/>
        <v>4.9333400841890243E-3</v>
      </c>
      <c r="K64" s="84">
        <f>I64/'סכום נכסי הקרן'!$C$42</f>
        <v>-3.0499871100506154E-5</v>
      </c>
    </row>
    <row r="65" spans="2:11">
      <c r="B65" s="76" t="s">
        <v>2479</v>
      </c>
      <c r="C65" s="73" t="s">
        <v>2480</v>
      </c>
      <c r="D65" s="86" t="s">
        <v>534</v>
      </c>
      <c r="E65" s="86" t="s">
        <v>133</v>
      </c>
      <c r="F65" s="95">
        <v>44972</v>
      </c>
      <c r="G65" s="83">
        <v>1060505.5802500001</v>
      </c>
      <c r="H65" s="85">
        <v>-9.4003630000000005</v>
      </c>
      <c r="I65" s="83">
        <v>-99.691372560000005</v>
      </c>
      <c r="J65" s="84">
        <f t="shared" si="0"/>
        <v>5.5801449823941005E-3</v>
      </c>
      <c r="K65" s="84">
        <f>I65/'סכום נכסי הקרן'!$C$42</f>
        <v>-3.4498676308696824E-5</v>
      </c>
    </row>
    <row r="66" spans="2:11">
      <c r="B66" s="76" t="s">
        <v>2479</v>
      </c>
      <c r="C66" s="73" t="s">
        <v>2481</v>
      </c>
      <c r="D66" s="86" t="s">
        <v>534</v>
      </c>
      <c r="E66" s="86" t="s">
        <v>133</v>
      </c>
      <c r="F66" s="95">
        <v>44972</v>
      </c>
      <c r="G66" s="83">
        <v>746272.46640000015</v>
      </c>
      <c r="H66" s="85">
        <v>-9.4003630000000005</v>
      </c>
      <c r="I66" s="83">
        <v>-70.152319671000015</v>
      </c>
      <c r="J66" s="84">
        <f t="shared" si="0"/>
        <v>3.9267200818188606E-3</v>
      </c>
      <c r="K66" s="84">
        <f>I66/'סכום נכסי הקרן'!$C$42</f>
        <v>-2.4276545768064947E-5</v>
      </c>
    </row>
    <row r="67" spans="2:11">
      <c r="B67" s="76" t="s">
        <v>2482</v>
      </c>
      <c r="C67" s="73" t="s">
        <v>2483</v>
      </c>
      <c r="D67" s="86" t="s">
        <v>534</v>
      </c>
      <c r="E67" s="86" t="s">
        <v>133</v>
      </c>
      <c r="F67" s="95">
        <v>44972</v>
      </c>
      <c r="G67" s="83">
        <v>212137.56998000003</v>
      </c>
      <c r="H67" s="85">
        <v>-9.3815629999999999</v>
      </c>
      <c r="I67" s="83">
        <v>-19.901820582000003</v>
      </c>
      <c r="J67" s="84">
        <f t="shared" si="0"/>
        <v>1.1139885168530068E-3</v>
      </c>
      <c r="K67" s="84">
        <f>I67/'סכום נכסי הקרן'!$C$42</f>
        <v>-6.8871202048998875E-6</v>
      </c>
    </row>
    <row r="68" spans="2:11">
      <c r="B68" s="76" t="s">
        <v>2484</v>
      </c>
      <c r="C68" s="73" t="s">
        <v>2485</v>
      </c>
      <c r="D68" s="86" t="s">
        <v>534</v>
      </c>
      <c r="E68" s="86" t="s">
        <v>133</v>
      </c>
      <c r="F68" s="95">
        <v>44973</v>
      </c>
      <c r="G68" s="83">
        <v>1063847.1905</v>
      </c>
      <c r="H68" s="85">
        <v>-9.0248799999999996</v>
      </c>
      <c r="I68" s="83">
        <v>-96.010933054999995</v>
      </c>
      <c r="J68" s="84">
        <f t="shared" si="0"/>
        <v>5.3741353196775981E-3</v>
      </c>
      <c r="K68" s="84">
        <f>I68/'סכום נכסי הקרן'!$C$42</f>
        <v>-3.3225042614062738E-5</v>
      </c>
    </row>
    <row r="69" spans="2:11">
      <c r="B69" s="76" t="s">
        <v>2486</v>
      </c>
      <c r="C69" s="73" t="s">
        <v>2487</v>
      </c>
      <c r="D69" s="86" t="s">
        <v>534</v>
      </c>
      <c r="E69" s="86" t="s">
        <v>133</v>
      </c>
      <c r="F69" s="95">
        <v>44973</v>
      </c>
      <c r="G69" s="83">
        <v>2638642.3849280006</v>
      </c>
      <c r="H69" s="85">
        <v>-9.0124289999999991</v>
      </c>
      <c r="I69" s="83">
        <v>-237.80576148900002</v>
      </c>
      <c r="J69" s="84">
        <f t="shared" si="0"/>
        <v>1.3310987627927305E-2</v>
      </c>
      <c r="K69" s="84">
        <f>I69/'סכום נכסי הקרן'!$C$42</f>
        <v>-8.229382121321022E-5</v>
      </c>
    </row>
    <row r="70" spans="2:11">
      <c r="B70" s="76" t="s">
        <v>2488</v>
      </c>
      <c r="C70" s="73" t="s">
        <v>2489</v>
      </c>
      <c r="D70" s="86" t="s">
        <v>534</v>
      </c>
      <c r="E70" s="86" t="s">
        <v>133</v>
      </c>
      <c r="F70" s="95">
        <v>44977</v>
      </c>
      <c r="G70" s="83">
        <v>1856961.3715040002</v>
      </c>
      <c r="H70" s="85">
        <v>-8.6751989999999992</v>
      </c>
      <c r="I70" s="83">
        <v>-161.09508583700003</v>
      </c>
      <c r="J70" s="84">
        <f t="shared" si="0"/>
        <v>9.0171688064646961E-3</v>
      </c>
      <c r="K70" s="84">
        <f>I70/'סכום נכסי הקרן'!$C$42</f>
        <v>-5.5747724988614532E-5</v>
      </c>
    </row>
    <row r="71" spans="2:11">
      <c r="B71" s="76" t="s">
        <v>2490</v>
      </c>
      <c r="C71" s="73" t="s">
        <v>2491</v>
      </c>
      <c r="D71" s="86" t="s">
        <v>534</v>
      </c>
      <c r="E71" s="86" t="s">
        <v>133</v>
      </c>
      <c r="F71" s="95">
        <v>44977</v>
      </c>
      <c r="G71" s="83">
        <v>1765445.2942920001</v>
      </c>
      <c r="H71" s="85">
        <v>-8.63809</v>
      </c>
      <c r="I71" s="83">
        <v>-152.500754994</v>
      </c>
      <c r="J71" s="84">
        <f t="shared" si="0"/>
        <v>8.5361079995053199E-3</v>
      </c>
      <c r="K71" s="84">
        <f>I71/'סכום נכסי הקרן'!$C$42</f>
        <v>-5.2773615692807011E-5</v>
      </c>
    </row>
    <row r="72" spans="2:11">
      <c r="B72" s="76" t="s">
        <v>2492</v>
      </c>
      <c r="C72" s="73" t="s">
        <v>2493</v>
      </c>
      <c r="D72" s="86" t="s">
        <v>534</v>
      </c>
      <c r="E72" s="86" t="s">
        <v>133</v>
      </c>
      <c r="F72" s="95">
        <v>45013</v>
      </c>
      <c r="G72" s="83">
        <v>1068403.9317500002</v>
      </c>
      <c r="H72" s="85">
        <v>-8.4818820000000006</v>
      </c>
      <c r="I72" s="83">
        <v>-90.620763830000016</v>
      </c>
      <c r="J72" s="84">
        <f t="shared" si="0"/>
        <v>5.0724249009847858E-3</v>
      </c>
      <c r="K72" s="84">
        <f>I72/'סכום נכסי הקרן'!$C$42</f>
        <v>-3.1359748772005786E-5</v>
      </c>
    </row>
    <row r="73" spans="2:11">
      <c r="B73" s="76" t="s">
        <v>2492</v>
      </c>
      <c r="C73" s="73" t="s">
        <v>2494</v>
      </c>
      <c r="D73" s="86" t="s">
        <v>534</v>
      </c>
      <c r="E73" s="86" t="s">
        <v>133</v>
      </c>
      <c r="F73" s="95">
        <v>45013</v>
      </c>
      <c r="G73" s="83">
        <v>281936.4363</v>
      </c>
      <c r="H73" s="85">
        <v>-8.4818820000000006</v>
      </c>
      <c r="I73" s="83">
        <v>-23.913516648000005</v>
      </c>
      <c r="J73" s="84">
        <f t="shared" si="0"/>
        <v>1.3385400010860781E-3</v>
      </c>
      <c r="K73" s="84">
        <f>I73/'סכום נכסי הקרן'!$C$42</f>
        <v>-8.2753868169029524E-6</v>
      </c>
    </row>
    <row r="74" spans="2:11">
      <c r="B74" s="76" t="s">
        <v>2495</v>
      </c>
      <c r="C74" s="73" t="s">
        <v>2496</v>
      </c>
      <c r="D74" s="86" t="s">
        <v>534</v>
      </c>
      <c r="E74" s="86" t="s">
        <v>133</v>
      </c>
      <c r="F74" s="95">
        <v>45013</v>
      </c>
      <c r="G74" s="83">
        <v>363567.19520000002</v>
      </c>
      <c r="H74" s="85">
        <v>-8.3894260000000003</v>
      </c>
      <c r="I74" s="83">
        <v>-30.501201297000001</v>
      </c>
      <c r="J74" s="84">
        <f t="shared" si="0"/>
        <v>1.7072803895042188E-3</v>
      </c>
      <c r="K74" s="84">
        <f>I74/'סכום נכסי הקרן'!$C$42</f>
        <v>-1.0555086599277199E-5</v>
      </c>
    </row>
    <row r="75" spans="2:11">
      <c r="B75" s="76" t="s">
        <v>2497</v>
      </c>
      <c r="C75" s="73" t="s">
        <v>2498</v>
      </c>
      <c r="D75" s="86" t="s">
        <v>534</v>
      </c>
      <c r="E75" s="86" t="s">
        <v>133</v>
      </c>
      <c r="F75" s="95">
        <v>45013</v>
      </c>
      <c r="G75" s="83">
        <v>428212.16440000007</v>
      </c>
      <c r="H75" s="85">
        <v>-8.2663960000000003</v>
      </c>
      <c r="I75" s="83">
        <v>-35.397713832000008</v>
      </c>
      <c r="J75" s="84">
        <f t="shared" si="0"/>
        <v>1.9813587691249368E-3</v>
      </c>
      <c r="K75" s="84">
        <f>I75/'סכום נכסי הקרן'!$C$42</f>
        <v>-1.2249548182547848E-5</v>
      </c>
    </row>
    <row r="76" spans="2:11">
      <c r="B76" s="76" t="s">
        <v>2499</v>
      </c>
      <c r="C76" s="73" t="s">
        <v>2500</v>
      </c>
      <c r="D76" s="86" t="s">
        <v>534</v>
      </c>
      <c r="E76" s="86" t="s">
        <v>133</v>
      </c>
      <c r="F76" s="95">
        <v>45014</v>
      </c>
      <c r="G76" s="83">
        <v>364186.91201000003</v>
      </c>
      <c r="H76" s="85">
        <v>-8.1790500000000002</v>
      </c>
      <c r="I76" s="83">
        <v>-29.787029317000005</v>
      </c>
      <c r="J76" s="84">
        <f t="shared" ref="J76:J139" si="1">IFERROR(I76/$I$11,0)</f>
        <v>1.6673051831405494E-3</v>
      </c>
      <c r="K76" s="84">
        <f>I76/'סכום נכסי הקרן'!$C$42</f>
        <v>-1.0307943969638587E-5</v>
      </c>
    </row>
    <row r="77" spans="2:11">
      <c r="B77" s="76" t="s">
        <v>2499</v>
      </c>
      <c r="C77" s="73" t="s">
        <v>2501</v>
      </c>
      <c r="D77" s="86" t="s">
        <v>534</v>
      </c>
      <c r="E77" s="86" t="s">
        <v>133</v>
      </c>
      <c r="F77" s="95">
        <v>45014</v>
      </c>
      <c r="G77" s="83">
        <v>471096.51900000009</v>
      </c>
      <c r="H77" s="85">
        <v>-8.1790500000000002</v>
      </c>
      <c r="I77" s="83">
        <v>-38.531219436000008</v>
      </c>
      <c r="J77" s="84">
        <f t="shared" si="1"/>
        <v>2.1567542434217787E-3</v>
      </c>
      <c r="K77" s="84">
        <f>I77/'סכום נכסי הקרן'!$C$42</f>
        <v>-1.3333912784698567E-5</v>
      </c>
    </row>
    <row r="78" spans="2:11">
      <c r="B78" s="76" t="s">
        <v>2502</v>
      </c>
      <c r="C78" s="73" t="s">
        <v>2503</v>
      </c>
      <c r="D78" s="86" t="s">
        <v>534</v>
      </c>
      <c r="E78" s="86" t="s">
        <v>133</v>
      </c>
      <c r="F78" s="95">
        <v>45012</v>
      </c>
      <c r="G78" s="83">
        <v>1500231.1108750002</v>
      </c>
      <c r="H78" s="85">
        <v>-8.1382340000000006</v>
      </c>
      <c r="I78" s="83">
        <v>-122.09231649400002</v>
      </c>
      <c r="J78" s="84">
        <f t="shared" si="1"/>
        <v>6.8340199334985131E-3</v>
      </c>
      <c r="K78" s="84">
        <f>I78/'סכום נכסי הקרן'!$C$42</f>
        <v>-4.2250630103125869E-5</v>
      </c>
    </row>
    <row r="79" spans="2:11">
      <c r="B79" s="76" t="s">
        <v>2504</v>
      </c>
      <c r="C79" s="73" t="s">
        <v>2505</v>
      </c>
      <c r="D79" s="86" t="s">
        <v>534</v>
      </c>
      <c r="E79" s="86" t="s">
        <v>133</v>
      </c>
      <c r="F79" s="95">
        <v>45014</v>
      </c>
      <c r="G79" s="83">
        <v>1821967.4214000003</v>
      </c>
      <c r="H79" s="85">
        <v>-8.1177240000000008</v>
      </c>
      <c r="I79" s="83">
        <v>-147.90228523400003</v>
      </c>
      <c r="J79" s="84">
        <f t="shared" si="1"/>
        <v>8.27871232624873E-3</v>
      </c>
      <c r="K79" s="84">
        <f>I79/'סכום נכסי הקרן'!$C$42</f>
        <v>-5.1182293237395031E-5</v>
      </c>
    </row>
    <row r="80" spans="2:11">
      <c r="B80" s="76" t="s">
        <v>2506</v>
      </c>
      <c r="C80" s="73" t="s">
        <v>2507</v>
      </c>
      <c r="D80" s="86" t="s">
        <v>534</v>
      </c>
      <c r="E80" s="86" t="s">
        <v>133</v>
      </c>
      <c r="F80" s="95">
        <v>45012</v>
      </c>
      <c r="G80" s="83">
        <v>643411.86450000014</v>
      </c>
      <c r="H80" s="85">
        <v>-8.0616489999999992</v>
      </c>
      <c r="I80" s="83">
        <v>-51.869604372000005</v>
      </c>
      <c r="J80" s="84">
        <f t="shared" si="1"/>
        <v>2.9033596904384212E-3</v>
      </c>
      <c r="K80" s="84">
        <f>I80/'סכום נכסי הקרן'!$C$42</f>
        <v>-1.7949724690697883E-5</v>
      </c>
    </row>
    <row r="81" spans="2:11">
      <c r="B81" s="76" t="s">
        <v>2508</v>
      </c>
      <c r="C81" s="73" t="s">
        <v>2509</v>
      </c>
      <c r="D81" s="86" t="s">
        <v>534</v>
      </c>
      <c r="E81" s="86" t="s">
        <v>133</v>
      </c>
      <c r="F81" s="95">
        <v>45090</v>
      </c>
      <c r="G81" s="83">
        <v>1826615.2974749999</v>
      </c>
      <c r="H81" s="85">
        <v>-7.7926339999999996</v>
      </c>
      <c r="I81" s="83">
        <v>-142.34144594000003</v>
      </c>
      <c r="J81" s="84">
        <f t="shared" si="1"/>
        <v>7.9674487867118626E-3</v>
      </c>
      <c r="K81" s="84">
        <f>I81/'סכום נכסי הקרן'!$C$42</f>
        <v>-4.9257938201627749E-5</v>
      </c>
    </row>
    <row r="82" spans="2:11">
      <c r="B82" s="76" t="s">
        <v>2510</v>
      </c>
      <c r="C82" s="73" t="s">
        <v>2511</v>
      </c>
      <c r="D82" s="86" t="s">
        <v>534</v>
      </c>
      <c r="E82" s="86" t="s">
        <v>133</v>
      </c>
      <c r="F82" s="95">
        <v>45090</v>
      </c>
      <c r="G82" s="83">
        <v>753198.95035000006</v>
      </c>
      <c r="H82" s="85">
        <v>-7.6404709999999998</v>
      </c>
      <c r="I82" s="83">
        <v>-57.54794397900001</v>
      </c>
      <c r="J82" s="84">
        <f t="shared" si="1"/>
        <v>3.2212002161796064E-3</v>
      </c>
      <c r="K82" s="84">
        <f>I82/'סכום נכסי הקרן'!$C$42</f>
        <v>-1.9914741271795159E-5</v>
      </c>
    </row>
    <row r="83" spans="2:11">
      <c r="B83" s="76" t="s">
        <v>2512</v>
      </c>
      <c r="C83" s="73" t="s">
        <v>2513</v>
      </c>
      <c r="D83" s="86" t="s">
        <v>534</v>
      </c>
      <c r="E83" s="86" t="s">
        <v>133</v>
      </c>
      <c r="F83" s="95">
        <v>45090</v>
      </c>
      <c r="G83" s="83">
        <v>379121.80440000002</v>
      </c>
      <c r="H83" s="85">
        <v>-7.4887360000000003</v>
      </c>
      <c r="I83" s="83">
        <v>-28.391431165000004</v>
      </c>
      <c r="J83" s="84">
        <f t="shared" si="1"/>
        <v>1.589187690870752E-3</v>
      </c>
      <c r="K83" s="84">
        <f>I83/'סכום נכסי הקרן'!$C$42</f>
        <v>-9.8249905538464001E-6</v>
      </c>
    </row>
    <row r="84" spans="2:11">
      <c r="B84" s="76" t="s">
        <v>2514</v>
      </c>
      <c r="C84" s="73" t="s">
        <v>2515</v>
      </c>
      <c r="D84" s="86" t="s">
        <v>534</v>
      </c>
      <c r="E84" s="86" t="s">
        <v>133</v>
      </c>
      <c r="F84" s="95">
        <v>44993</v>
      </c>
      <c r="G84" s="83">
        <v>1663426.8192500002</v>
      </c>
      <c r="H84" s="85">
        <v>-7.4786109999999999</v>
      </c>
      <c r="I84" s="83">
        <v>-124.40122553300002</v>
      </c>
      <c r="J84" s="84">
        <f t="shared" si="1"/>
        <v>6.9632592734526887E-3</v>
      </c>
      <c r="K84" s="84">
        <f>I84/'סכום נכסי הקרן'!$C$42</f>
        <v>-4.3049639119826331E-5</v>
      </c>
    </row>
    <row r="85" spans="2:11">
      <c r="B85" s="76" t="s">
        <v>2516</v>
      </c>
      <c r="C85" s="73" t="s">
        <v>2517</v>
      </c>
      <c r="D85" s="86" t="s">
        <v>534</v>
      </c>
      <c r="E85" s="86" t="s">
        <v>133</v>
      </c>
      <c r="F85" s="95">
        <v>45019</v>
      </c>
      <c r="G85" s="83">
        <v>1835911.0496250005</v>
      </c>
      <c r="H85" s="85">
        <v>-7.2914320000000004</v>
      </c>
      <c r="I85" s="83">
        <v>-133.864201839</v>
      </c>
      <c r="J85" s="84">
        <f t="shared" si="1"/>
        <v>7.4929418166502868E-3</v>
      </c>
      <c r="K85" s="84">
        <f>I85/'סכום נכסי הקרן'!$C$42</f>
        <v>-4.6324347332927508E-5</v>
      </c>
    </row>
    <row r="86" spans="2:11">
      <c r="B86" s="76" t="s">
        <v>2516</v>
      </c>
      <c r="C86" s="73" t="s">
        <v>2518</v>
      </c>
      <c r="D86" s="86" t="s">
        <v>534</v>
      </c>
      <c r="E86" s="86" t="s">
        <v>133</v>
      </c>
      <c r="F86" s="95">
        <v>45019</v>
      </c>
      <c r="G86" s="83">
        <v>664959.55050000013</v>
      </c>
      <c r="H86" s="85">
        <v>-7.2914320000000004</v>
      </c>
      <c r="I86" s="83">
        <v>-48.485072031000016</v>
      </c>
      <c r="J86" s="84">
        <f t="shared" si="1"/>
        <v>2.7139131949654566E-3</v>
      </c>
      <c r="K86" s="84">
        <f>I86/'סכום נכסי הקרן'!$C$42</f>
        <v>-1.6778491085521062E-5</v>
      </c>
    </row>
    <row r="87" spans="2:11">
      <c r="B87" s="76" t="s">
        <v>2519</v>
      </c>
      <c r="C87" s="73" t="s">
        <v>2520</v>
      </c>
      <c r="D87" s="86" t="s">
        <v>534</v>
      </c>
      <c r="E87" s="86" t="s">
        <v>133</v>
      </c>
      <c r="F87" s="95">
        <v>45019</v>
      </c>
      <c r="G87" s="83">
        <v>285126.95952000003</v>
      </c>
      <c r="H87" s="85">
        <v>-7.2371350000000003</v>
      </c>
      <c r="I87" s="83">
        <v>-20.635021565000002</v>
      </c>
      <c r="J87" s="84">
        <f t="shared" si="1"/>
        <v>1.1550288564662612E-3</v>
      </c>
      <c r="K87" s="84">
        <f>I87/'סכום נכסי הקרן'!$C$42</f>
        <v>-7.1408479120443714E-6</v>
      </c>
    </row>
    <row r="88" spans="2:11">
      <c r="B88" s="76" t="s">
        <v>2519</v>
      </c>
      <c r="C88" s="73" t="s">
        <v>2521</v>
      </c>
      <c r="D88" s="86" t="s">
        <v>534</v>
      </c>
      <c r="E88" s="86" t="s">
        <v>133</v>
      </c>
      <c r="F88" s="95">
        <v>45019</v>
      </c>
      <c r="G88" s="83">
        <v>432197.79408000008</v>
      </c>
      <c r="H88" s="85">
        <v>-7.2371350000000003</v>
      </c>
      <c r="I88" s="83">
        <v>-31.278735676000007</v>
      </c>
      <c r="J88" s="84">
        <f t="shared" si="1"/>
        <v>1.7508022555614293E-3</v>
      </c>
      <c r="K88" s="84">
        <f>I88/'סכום נכסי הקרן'!$C$42</f>
        <v>-1.0824156090158775E-5</v>
      </c>
    </row>
    <row r="89" spans="2:11">
      <c r="B89" s="76" t="s">
        <v>2522</v>
      </c>
      <c r="C89" s="73" t="s">
        <v>2523</v>
      </c>
      <c r="D89" s="86" t="s">
        <v>534</v>
      </c>
      <c r="E89" s="86" t="s">
        <v>133</v>
      </c>
      <c r="F89" s="95">
        <v>45091</v>
      </c>
      <c r="G89" s="83">
        <v>1026803.3623200001</v>
      </c>
      <c r="H89" s="85">
        <v>-7.3895689999999998</v>
      </c>
      <c r="I89" s="83">
        <v>-75.876340649000014</v>
      </c>
      <c r="J89" s="84">
        <f t="shared" si="1"/>
        <v>4.2471175858283614E-3</v>
      </c>
      <c r="K89" s="84">
        <f>I89/'סכום נכסי הקרן'!$C$42</f>
        <v>-2.6257370606095569E-5</v>
      </c>
    </row>
    <row r="90" spans="2:11">
      <c r="B90" s="76" t="s">
        <v>2524</v>
      </c>
      <c r="C90" s="73" t="s">
        <v>2525</v>
      </c>
      <c r="D90" s="86" t="s">
        <v>534</v>
      </c>
      <c r="E90" s="86" t="s">
        <v>133</v>
      </c>
      <c r="F90" s="95">
        <v>45019</v>
      </c>
      <c r="G90" s="83">
        <v>216171.80490000002</v>
      </c>
      <c r="H90" s="85">
        <v>-7.2009670000000003</v>
      </c>
      <c r="I90" s="83">
        <v>-15.566459978000003</v>
      </c>
      <c r="J90" s="84">
        <f t="shared" si="1"/>
        <v>8.713201685290879E-4</v>
      </c>
      <c r="K90" s="84">
        <f>I90/'סכום נכסי הקרן'!$C$42</f>
        <v>-5.3868479314004333E-6</v>
      </c>
    </row>
    <row r="91" spans="2:11">
      <c r="B91" s="76" t="s">
        <v>2526</v>
      </c>
      <c r="C91" s="73" t="s">
        <v>2527</v>
      </c>
      <c r="D91" s="86" t="s">
        <v>534</v>
      </c>
      <c r="E91" s="86" t="s">
        <v>133</v>
      </c>
      <c r="F91" s="95">
        <v>45091</v>
      </c>
      <c r="G91" s="83">
        <v>856150.45200000016</v>
      </c>
      <c r="H91" s="85">
        <v>-7.3292380000000001</v>
      </c>
      <c r="I91" s="83">
        <v>-62.74930043900001</v>
      </c>
      <c r="J91" s="84">
        <f t="shared" si="1"/>
        <v>3.512341991105452E-3</v>
      </c>
      <c r="K91" s="84">
        <f>I91/'סכום נכסי הקרן'!$C$42</f>
        <v>-2.1714695553412578E-5</v>
      </c>
    </row>
    <row r="92" spans="2:11">
      <c r="B92" s="76" t="s">
        <v>2526</v>
      </c>
      <c r="C92" s="73" t="s">
        <v>2528</v>
      </c>
      <c r="D92" s="86" t="s">
        <v>534</v>
      </c>
      <c r="E92" s="86" t="s">
        <v>133</v>
      </c>
      <c r="F92" s="95">
        <v>45091</v>
      </c>
      <c r="G92" s="83">
        <v>2287697.1820800006</v>
      </c>
      <c r="H92" s="85">
        <v>-7.3292380000000001</v>
      </c>
      <c r="I92" s="83">
        <v>-167.67076109400003</v>
      </c>
      <c r="J92" s="84">
        <f t="shared" si="1"/>
        <v>9.385236978754305E-3</v>
      </c>
      <c r="K92" s="84">
        <f>I92/'סכום נכסי הקרן'!$C$42</f>
        <v>-5.8023268863445E-5</v>
      </c>
    </row>
    <row r="93" spans="2:11">
      <c r="B93" s="76" t="s">
        <v>2529</v>
      </c>
      <c r="C93" s="73" t="s">
        <v>2530</v>
      </c>
      <c r="D93" s="86" t="s">
        <v>534</v>
      </c>
      <c r="E93" s="86" t="s">
        <v>133</v>
      </c>
      <c r="F93" s="95">
        <v>45131</v>
      </c>
      <c r="G93" s="83">
        <v>1906414.3184000002</v>
      </c>
      <c r="H93" s="85">
        <v>-6.7494379999999996</v>
      </c>
      <c r="I93" s="83">
        <v>-128.67225629900003</v>
      </c>
      <c r="J93" s="84">
        <f t="shared" si="1"/>
        <v>7.2023268104574757E-3</v>
      </c>
      <c r="K93" s="84">
        <f>I93/'סכום נכסי הקרן'!$C$42</f>
        <v>-4.4527649745189518E-5</v>
      </c>
    </row>
    <row r="94" spans="2:11">
      <c r="B94" s="76" t="s">
        <v>2529</v>
      </c>
      <c r="C94" s="73" t="s">
        <v>2531</v>
      </c>
      <c r="D94" s="86" t="s">
        <v>534</v>
      </c>
      <c r="E94" s="86" t="s">
        <v>133</v>
      </c>
      <c r="F94" s="95">
        <v>45131</v>
      </c>
      <c r="G94" s="83">
        <v>778655.94480000017</v>
      </c>
      <c r="H94" s="85">
        <v>-6.7494379999999996</v>
      </c>
      <c r="I94" s="83">
        <v>-52.554901802000018</v>
      </c>
      <c r="J94" s="84">
        <f t="shared" si="1"/>
        <v>2.9417186669201682E-3</v>
      </c>
      <c r="K94" s="84">
        <f>I94/'סכום נכסי הקרן'!$C$42</f>
        <v>-1.8186875144198996E-5</v>
      </c>
    </row>
    <row r="95" spans="2:11">
      <c r="B95" s="76" t="s">
        <v>2532</v>
      </c>
      <c r="C95" s="73" t="s">
        <v>2533</v>
      </c>
      <c r="D95" s="86" t="s">
        <v>534</v>
      </c>
      <c r="E95" s="86" t="s">
        <v>133</v>
      </c>
      <c r="F95" s="95">
        <v>45019</v>
      </c>
      <c r="G95" s="83">
        <v>1954239.3455740002</v>
      </c>
      <c r="H95" s="85">
        <v>-7.1317139999999997</v>
      </c>
      <c r="I95" s="83">
        <v>-139.37075356900002</v>
      </c>
      <c r="J95" s="84">
        <f t="shared" si="1"/>
        <v>7.8011666531371121E-3</v>
      </c>
      <c r="K95" s="84">
        <f>I95/'סכום נכסי הקרן'!$C$42</f>
        <v>-4.8229915897509468E-5</v>
      </c>
    </row>
    <row r="96" spans="2:11">
      <c r="B96" s="76" t="s">
        <v>2534</v>
      </c>
      <c r="C96" s="73" t="s">
        <v>2535</v>
      </c>
      <c r="D96" s="86" t="s">
        <v>534</v>
      </c>
      <c r="E96" s="86" t="s">
        <v>133</v>
      </c>
      <c r="F96" s="95">
        <v>44993</v>
      </c>
      <c r="G96" s="83">
        <v>606063.59808400017</v>
      </c>
      <c r="H96" s="85">
        <v>-7.1036210000000004</v>
      </c>
      <c r="I96" s="83">
        <v>-43.052460730000007</v>
      </c>
      <c r="J96" s="84">
        <f t="shared" si="1"/>
        <v>2.4098271149555991E-3</v>
      </c>
      <c r="K96" s="84">
        <f>I96/'סכום נכסי הקרן'!$C$42</f>
        <v>-1.489850996005939E-5</v>
      </c>
    </row>
    <row r="97" spans="2:11">
      <c r="B97" s="76" t="s">
        <v>2536</v>
      </c>
      <c r="C97" s="73" t="s">
        <v>2537</v>
      </c>
      <c r="D97" s="86" t="s">
        <v>534</v>
      </c>
      <c r="E97" s="86" t="s">
        <v>133</v>
      </c>
      <c r="F97" s="95">
        <v>45131</v>
      </c>
      <c r="G97" s="83">
        <v>2528127.6226990004</v>
      </c>
      <c r="H97" s="85">
        <v>-6.6595570000000004</v>
      </c>
      <c r="I97" s="83">
        <v>-168.362088777</v>
      </c>
      <c r="J97" s="84">
        <f t="shared" si="1"/>
        <v>9.4239334938329856E-3</v>
      </c>
      <c r="K97" s="84">
        <f>I97/'סכום נכסי הקרן'!$C$42</f>
        <v>-5.826250611484008E-5</v>
      </c>
    </row>
    <row r="98" spans="2:11">
      <c r="B98" s="76" t="s">
        <v>2538</v>
      </c>
      <c r="C98" s="73" t="s">
        <v>2539</v>
      </c>
      <c r="D98" s="86" t="s">
        <v>534</v>
      </c>
      <c r="E98" s="86" t="s">
        <v>133</v>
      </c>
      <c r="F98" s="95">
        <v>45131</v>
      </c>
      <c r="G98" s="83">
        <v>780680.64710800012</v>
      </c>
      <c r="H98" s="85">
        <v>-6.6296299999999997</v>
      </c>
      <c r="I98" s="83">
        <v>-51.756235506000003</v>
      </c>
      <c r="J98" s="84">
        <f t="shared" si="1"/>
        <v>2.8970139586812537E-3</v>
      </c>
      <c r="K98" s="84">
        <f>I98/'סכום נכסי הקרן'!$C$42</f>
        <v>-1.7910492852363385E-5</v>
      </c>
    </row>
    <row r="99" spans="2:11">
      <c r="B99" s="76" t="s">
        <v>2540</v>
      </c>
      <c r="C99" s="73" t="s">
        <v>2541</v>
      </c>
      <c r="D99" s="86" t="s">
        <v>534</v>
      </c>
      <c r="E99" s="86" t="s">
        <v>133</v>
      </c>
      <c r="F99" s="95">
        <v>44993</v>
      </c>
      <c r="G99" s="83">
        <v>758217.44138000009</v>
      </c>
      <c r="H99" s="85">
        <v>-7.0135069999999997</v>
      </c>
      <c r="I99" s="83">
        <v>-53.17763213700001</v>
      </c>
      <c r="J99" s="84">
        <f t="shared" si="1"/>
        <v>2.9765755002147789E-3</v>
      </c>
      <c r="K99" s="84">
        <f>I99/'סכום נכסי הקרן'!$C$42</f>
        <v>-1.8402373955210362E-5</v>
      </c>
    </row>
    <row r="100" spans="2:11">
      <c r="B100" s="76" t="s">
        <v>2542</v>
      </c>
      <c r="C100" s="73" t="s">
        <v>2543</v>
      </c>
      <c r="D100" s="86" t="s">
        <v>534</v>
      </c>
      <c r="E100" s="86" t="s">
        <v>133</v>
      </c>
      <c r="F100" s="95">
        <v>44993</v>
      </c>
      <c r="G100" s="83">
        <v>1787194.0856200003</v>
      </c>
      <c r="H100" s="85">
        <v>-7.0105060000000003</v>
      </c>
      <c r="I100" s="83">
        <v>-125.29134236100002</v>
      </c>
      <c r="J100" s="84">
        <f t="shared" si="1"/>
        <v>7.0130828522033907E-3</v>
      </c>
      <c r="K100" s="84">
        <f>I100/'סכום נכסי הקרן'!$C$42</f>
        <v>-4.3357668305678042E-5</v>
      </c>
    </row>
    <row r="101" spans="2:11">
      <c r="B101" s="76" t="s">
        <v>2544</v>
      </c>
      <c r="C101" s="73" t="s">
        <v>2545</v>
      </c>
      <c r="D101" s="86" t="s">
        <v>534</v>
      </c>
      <c r="E101" s="86" t="s">
        <v>133</v>
      </c>
      <c r="F101" s="95">
        <v>44986</v>
      </c>
      <c r="G101" s="83">
        <v>1105017.0439110002</v>
      </c>
      <c r="H101" s="85">
        <v>-7.0262739999999999</v>
      </c>
      <c r="I101" s="83">
        <v>-77.64153039899999</v>
      </c>
      <c r="J101" s="84">
        <f t="shared" si="1"/>
        <v>4.345922672702931E-3</v>
      </c>
      <c r="K101" s="84">
        <f>I101/'סכום נכסי הקרן'!$C$42</f>
        <v>-2.6868222962171089E-5</v>
      </c>
    </row>
    <row r="102" spans="2:11">
      <c r="B102" s="76" t="s">
        <v>2546</v>
      </c>
      <c r="C102" s="73" t="s">
        <v>2547</v>
      </c>
      <c r="D102" s="86" t="s">
        <v>534</v>
      </c>
      <c r="E102" s="86" t="s">
        <v>133</v>
      </c>
      <c r="F102" s="95">
        <v>44986</v>
      </c>
      <c r="G102" s="83">
        <v>996961.5197360001</v>
      </c>
      <c r="H102" s="85">
        <v>-6.9962720000000003</v>
      </c>
      <c r="I102" s="83">
        <v>-69.750135524000001</v>
      </c>
      <c r="J102" s="84">
        <f t="shared" si="1"/>
        <v>3.9042081453067026E-3</v>
      </c>
      <c r="K102" s="84">
        <f>I102/'סכום נכסי הקרן'!$C$42</f>
        <v>-2.4137368020306564E-5</v>
      </c>
    </row>
    <row r="103" spans="2:11">
      <c r="B103" s="76" t="s">
        <v>2548</v>
      </c>
      <c r="C103" s="73" t="s">
        <v>2549</v>
      </c>
      <c r="D103" s="86" t="s">
        <v>534</v>
      </c>
      <c r="E103" s="86" t="s">
        <v>133</v>
      </c>
      <c r="F103" s="95">
        <v>44993</v>
      </c>
      <c r="G103" s="83">
        <v>1301405.301</v>
      </c>
      <c r="H103" s="85">
        <v>-6.8816129999999998</v>
      </c>
      <c r="I103" s="83">
        <v>-89.557682172000014</v>
      </c>
      <c r="J103" s="84">
        <f t="shared" si="1"/>
        <v>5.0129197539752627E-3</v>
      </c>
      <c r="K103" s="84">
        <f>I103/'סכום נכסי הקרן'!$C$42</f>
        <v>-3.0991864279423625E-5</v>
      </c>
    </row>
    <row r="104" spans="2:11">
      <c r="B104" s="76" t="s">
        <v>2548</v>
      </c>
      <c r="C104" s="73" t="s">
        <v>2550</v>
      </c>
      <c r="D104" s="86" t="s">
        <v>534</v>
      </c>
      <c r="E104" s="86" t="s">
        <v>133</v>
      </c>
      <c r="F104" s="95">
        <v>44993</v>
      </c>
      <c r="G104" s="83">
        <v>190790.08200000002</v>
      </c>
      <c r="H104" s="85">
        <v>-6.8816129999999998</v>
      </c>
      <c r="I104" s="83">
        <v>-13.129435935000002</v>
      </c>
      <c r="J104" s="84">
        <f t="shared" si="1"/>
        <v>7.3490969351696375E-4</v>
      </c>
      <c r="K104" s="84">
        <f>I104/'סכום נכסי הקרן'!$C$42</f>
        <v>-4.543504104778244E-6</v>
      </c>
    </row>
    <row r="105" spans="2:11">
      <c r="B105" s="76" t="s">
        <v>2551</v>
      </c>
      <c r="C105" s="73" t="s">
        <v>2552</v>
      </c>
      <c r="D105" s="86" t="s">
        <v>534</v>
      </c>
      <c r="E105" s="86" t="s">
        <v>133</v>
      </c>
      <c r="F105" s="95">
        <v>44980</v>
      </c>
      <c r="G105" s="83">
        <v>858964.20489000017</v>
      </c>
      <c r="H105" s="85">
        <v>-6.8717079999999999</v>
      </c>
      <c r="I105" s="83">
        <v>-59.025513275000002</v>
      </c>
      <c r="J105" s="84">
        <f t="shared" si="1"/>
        <v>3.3039059777865256E-3</v>
      </c>
      <c r="K105" s="84">
        <f>I105/'סכום נכסי הקרן'!$C$42</f>
        <v>-2.0426061194045135E-5</v>
      </c>
    </row>
    <row r="106" spans="2:11">
      <c r="B106" s="76" t="s">
        <v>2551</v>
      </c>
      <c r="C106" s="73" t="s">
        <v>2553</v>
      </c>
      <c r="D106" s="86" t="s">
        <v>534</v>
      </c>
      <c r="E106" s="86" t="s">
        <v>133</v>
      </c>
      <c r="F106" s="95">
        <v>44980</v>
      </c>
      <c r="G106" s="83">
        <v>1434509.8358910002</v>
      </c>
      <c r="H106" s="85">
        <v>-6.8717079999999999</v>
      </c>
      <c r="I106" s="83">
        <v>-98.575329308000022</v>
      </c>
      <c r="J106" s="84">
        <f t="shared" si="1"/>
        <v>5.5176753524465915E-3</v>
      </c>
      <c r="K106" s="84">
        <f>I106/'סכום נכסי הקרן'!$C$42</f>
        <v>-3.4112464203190096E-5</v>
      </c>
    </row>
    <row r="107" spans="2:11">
      <c r="B107" s="76" t="s">
        <v>2551</v>
      </c>
      <c r="C107" s="73" t="s">
        <v>2554</v>
      </c>
      <c r="D107" s="86" t="s">
        <v>534</v>
      </c>
      <c r="E107" s="86" t="s">
        <v>133</v>
      </c>
      <c r="F107" s="95">
        <v>44980</v>
      </c>
      <c r="G107" s="83">
        <v>868016.67854000023</v>
      </c>
      <c r="H107" s="85">
        <v>-6.8717079999999999</v>
      </c>
      <c r="I107" s="83">
        <v>-59.64757284400001</v>
      </c>
      <c r="J107" s="84">
        <f t="shared" si="1"/>
        <v>3.338725265489847E-3</v>
      </c>
      <c r="K107" s="84">
        <f>I107/'סכום נכסי הקרן'!$C$42</f>
        <v>-2.0641327883273864E-5</v>
      </c>
    </row>
    <row r="108" spans="2:11">
      <c r="B108" s="76" t="s">
        <v>2555</v>
      </c>
      <c r="C108" s="73" t="s">
        <v>2556</v>
      </c>
      <c r="D108" s="86" t="s">
        <v>534</v>
      </c>
      <c r="E108" s="86" t="s">
        <v>133</v>
      </c>
      <c r="F108" s="95">
        <v>44998</v>
      </c>
      <c r="G108" s="83">
        <v>651067.18980000017</v>
      </c>
      <c r="H108" s="85">
        <v>-6.6408940000000003</v>
      </c>
      <c r="I108" s="83">
        <v>-43.236681819000005</v>
      </c>
      <c r="J108" s="84">
        <f t="shared" si="1"/>
        <v>2.420138743324602E-3</v>
      </c>
      <c r="K108" s="84">
        <f>I108/'סכום נכסי הקרן'!$C$42</f>
        <v>-1.4962260549056663E-5</v>
      </c>
    </row>
    <row r="109" spans="2:11">
      <c r="B109" s="76" t="s">
        <v>2557</v>
      </c>
      <c r="C109" s="73" t="s">
        <v>2558</v>
      </c>
      <c r="D109" s="86" t="s">
        <v>534</v>
      </c>
      <c r="E109" s="86" t="s">
        <v>133</v>
      </c>
      <c r="F109" s="95">
        <v>45126</v>
      </c>
      <c r="G109" s="83">
        <v>1393547.8605600002</v>
      </c>
      <c r="H109" s="85">
        <v>-6.7910469999999998</v>
      </c>
      <c r="I109" s="83">
        <v>-94.636490631000001</v>
      </c>
      <c r="J109" s="84">
        <f t="shared" si="1"/>
        <v>5.2972020023912183E-3</v>
      </c>
      <c r="K109" s="84">
        <f>I109/'סכום נכסי הקרן'!$C$42</f>
        <v>-3.2749410239135022E-5</v>
      </c>
    </row>
    <row r="110" spans="2:11">
      <c r="B110" s="76" t="s">
        <v>2559</v>
      </c>
      <c r="C110" s="73" t="s">
        <v>2560</v>
      </c>
      <c r="D110" s="86" t="s">
        <v>534</v>
      </c>
      <c r="E110" s="86" t="s">
        <v>133</v>
      </c>
      <c r="F110" s="95">
        <v>44991</v>
      </c>
      <c r="G110" s="83">
        <v>1914928.9216760003</v>
      </c>
      <c r="H110" s="85">
        <v>-6.7052659999999999</v>
      </c>
      <c r="I110" s="83">
        <v>-128.40107421800002</v>
      </c>
      <c r="J110" s="84">
        <f t="shared" si="1"/>
        <v>7.1871476099935969E-3</v>
      </c>
      <c r="K110" s="84">
        <f>I110/'סכום נכסי הקרן'!$C$42</f>
        <v>-4.4433805888967084E-5</v>
      </c>
    </row>
    <row r="111" spans="2:11">
      <c r="B111" s="76" t="s">
        <v>2561</v>
      </c>
      <c r="C111" s="73" t="s">
        <v>2562</v>
      </c>
      <c r="D111" s="86" t="s">
        <v>534</v>
      </c>
      <c r="E111" s="86" t="s">
        <v>133</v>
      </c>
      <c r="F111" s="95">
        <v>44991</v>
      </c>
      <c r="G111" s="83">
        <v>1677483.9473000006</v>
      </c>
      <c r="H111" s="85">
        <v>-6.757466</v>
      </c>
      <c r="I111" s="83">
        <v>-113.35540889400002</v>
      </c>
      <c r="J111" s="84">
        <f t="shared" si="1"/>
        <v>6.3449785064037222E-3</v>
      </c>
      <c r="K111" s="84">
        <f>I111/'סכום נכסי הקרן'!$C$42</f>
        <v>-3.9227181438598896E-5</v>
      </c>
    </row>
    <row r="112" spans="2:11">
      <c r="B112" s="76" t="s">
        <v>2563</v>
      </c>
      <c r="C112" s="73" t="s">
        <v>2564</v>
      </c>
      <c r="D112" s="86" t="s">
        <v>534</v>
      </c>
      <c r="E112" s="86" t="s">
        <v>133</v>
      </c>
      <c r="F112" s="95">
        <v>45092</v>
      </c>
      <c r="G112" s="83">
        <v>1148588.3592000001</v>
      </c>
      <c r="H112" s="85">
        <v>-6.6657080000000004</v>
      </c>
      <c r="I112" s="83">
        <v>-76.561540516000008</v>
      </c>
      <c r="J112" s="84">
        <f t="shared" si="1"/>
        <v>4.2854711012990801E-3</v>
      </c>
      <c r="K112" s="84">
        <f>I112/'סכום נכסי הקרן'!$C$42</f>
        <v>-2.6494487297453868E-5</v>
      </c>
    </row>
    <row r="113" spans="2:11">
      <c r="B113" s="76" t="s">
        <v>2565</v>
      </c>
      <c r="C113" s="73" t="s">
        <v>2566</v>
      </c>
      <c r="D113" s="86" t="s">
        <v>534</v>
      </c>
      <c r="E113" s="86" t="s">
        <v>133</v>
      </c>
      <c r="F113" s="95">
        <v>44998</v>
      </c>
      <c r="G113" s="83">
        <v>1090033.2635500003</v>
      </c>
      <c r="H113" s="85">
        <v>-6.1594319999999998</v>
      </c>
      <c r="I113" s="83">
        <v>-67.139855815999994</v>
      </c>
      <c r="J113" s="84">
        <f t="shared" si="1"/>
        <v>3.7580998227788442E-3</v>
      </c>
      <c r="K113" s="84">
        <f>I113/'סכום נכסי הקרן'!$C$42</f>
        <v>-2.3234068242111074E-5</v>
      </c>
    </row>
    <row r="114" spans="2:11">
      <c r="B114" s="76" t="s">
        <v>2565</v>
      </c>
      <c r="C114" s="73" t="s">
        <v>2567</v>
      </c>
      <c r="D114" s="86" t="s">
        <v>534</v>
      </c>
      <c r="E114" s="86" t="s">
        <v>133</v>
      </c>
      <c r="F114" s="95">
        <v>44998</v>
      </c>
      <c r="G114" s="83">
        <v>958813.68660000013</v>
      </c>
      <c r="H114" s="85">
        <v>-6.1594319999999998</v>
      </c>
      <c r="I114" s="83">
        <v>-59.057475423000014</v>
      </c>
      <c r="J114" s="84">
        <f t="shared" si="1"/>
        <v>3.3056950335012664E-3</v>
      </c>
      <c r="K114" s="84">
        <f>I114/'סכום נכסי הקרן'!$C$42</f>
        <v>-2.0437121848238853E-5</v>
      </c>
    </row>
    <row r="115" spans="2:11">
      <c r="B115" s="76" t="s">
        <v>2568</v>
      </c>
      <c r="C115" s="73" t="s">
        <v>2569</v>
      </c>
      <c r="D115" s="86" t="s">
        <v>534</v>
      </c>
      <c r="E115" s="86" t="s">
        <v>133</v>
      </c>
      <c r="F115" s="95">
        <v>44987</v>
      </c>
      <c r="G115" s="83">
        <v>240644.64447500007</v>
      </c>
      <c r="H115" s="85">
        <v>-6.2355119999999999</v>
      </c>
      <c r="I115" s="83">
        <v>-15.005426460000002</v>
      </c>
      <c r="J115" s="84">
        <f t="shared" si="1"/>
        <v>8.3991676530541974E-4</v>
      </c>
      <c r="K115" s="84">
        <f>I115/'סכום נכסי הקרן'!$C$42</f>
        <v>-5.1926995990142727E-6</v>
      </c>
    </row>
    <row r="116" spans="2:11">
      <c r="B116" s="76" t="s">
        <v>2568</v>
      </c>
      <c r="C116" s="73" t="s">
        <v>2570</v>
      </c>
      <c r="D116" s="86" t="s">
        <v>534</v>
      </c>
      <c r="E116" s="86" t="s">
        <v>133</v>
      </c>
      <c r="F116" s="95">
        <v>44987</v>
      </c>
      <c r="G116" s="83">
        <v>672441.51450000016</v>
      </c>
      <c r="H116" s="85">
        <v>-6.2355119999999999</v>
      </c>
      <c r="I116" s="83">
        <v>-41.930173339000007</v>
      </c>
      <c r="J116" s="84">
        <f t="shared" si="1"/>
        <v>2.3470079743130759E-3</v>
      </c>
      <c r="K116" s="84">
        <f>I116/'סכום נכסי הקרן'!$C$42</f>
        <v>-1.4510137040385338E-5</v>
      </c>
    </row>
    <row r="117" spans="2:11">
      <c r="B117" s="76" t="s">
        <v>2571</v>
      </c>
      <c r="C117" s="73" t="s">
        <v>2572</v>
      </c>
      <c r="D117" s="86" t="s">
        <v>534</v>
      </c>
      <c r="E117" s="86" t="s">
        <v>133</v>
      </c>
      <c r="F117" s="95">
        <v>45097</v>
      </c>
      <c r="G117" s="83">
        <v>655441.6614000001</v>
      </c>
      <c r="H117" s="85">
        <v>-6.216475</v>
      </c>
      <c r="I117" s="83">
        <v>-40.74536756700001</v>
      </c>
      <c r="J117" s="84">
        <f t="shared" si="1"/>
        <v>2.2806894172106725E-3</v>
      </c>
      <c r="K117" s="84">
        <f>I117/'סכום נכסי הקרן'!$C$42</f>
        <v>-1.4100129335934253E-5</v>
      </c>
    </row>
    <row r="118" spans="2:11">
      <c r="B118" s="76" t="s">
        <v>2573</v>
      </c>
      <c r="C118" s="73" t="s">
        <v>2574</v>
      </c>
      <c r="D118" s="86" t="s">
        <v>534</v>
      </c>
      <c r="E118" s="86" t="s">
        <v>133</v>
      </c>
      <c r="F118" s="95">
        <v>44987</v>
      </c>
      <c r="G118" s="83">
        <v>1444269.4990800002</v>
      </c>
      <c r="H118" s="85">
        <v>-6.2059699999999998</v>
      </c>
      <c r="I118" s="83">
        <v>-89.630926129000017</v>
      </c>
      <c r="J118" s="84">
        <f t="shared" si="1"/>
        <v>5.0170195259881143E-3</v>
      </c>
      <c r="K118" s="84">
        <f>I118/'סכום נכסי הקרן'!$C$42</f>
        <v>-3.1017210701077013E-5</v>
      </c>
    </row>
    <row r="119" spans="2:11">
      <c r="B119" s="76" t="s">
        <v>2575</v>
      </c>
      <c r="C119" s="73" t="s">
        <v>2576</v>
      </c>
      <c r="D119" s="86" t="s">
        <v>534</v>
      </c>
      <c r="E119" s="86" t="s">
        <v>133</v>
      </c>
      <c r="F119" s="95">
        <v>44987</v>
      </c>
      <c r="G119" s="83">
        <v>962918.4096400002</v>
      </c>
      <c r="H119" s="85">
        <v>-5.957471</v>
      </c>
      <c r="I119" s="83">
        <v>-57.365583559000008</v>
      </c>
      <c r="J119" s="84">
        <f t="shared" si="1"/>
        <v>3.2109927372722634E-3</v>
      </c>
      <c r="K119" s="84">
        <f>I119/'סכום נכסי הקרן'!$C$42</f>
        <v>-1.9851634576205111E-5</v>
      </c>
    </row>
    <row r="120" spans="2:11">
      <c r="B120" s="76" t="s">
        <v>2577</v>
      </c>
      <c r="C120" s="73" t="s">
        <v>2578</v>
      </c>
      <c r="D120" s="86" t="s">
        <v>534</v>
      </c>
      <c r="E120" s="86" t="s">
        <v>133</v>
      </c>
      <c r="F120" s="95">
        <v>44987</v>
      </c>
      <c r="G120" s="83">
        <v>1313070.5586000003</v>
      </c>
      <c r="H120" s="85">
        <v>-5.957471</v>
      </c>
      <c r="I120" s="83">
        <v>-78.225795762000004</v>
      </c>
      <c r="J120" s="84">
        <f t="shared" si="1"/>
        <v>4.3786264599014564E-3</v>
      </c>
      <c r="K120" s="84">
        <f>I120/'סכום נכסי הקרן'!$C$42</f>
        <v>-2.7070410785639859E-5</v>
      </c>
    </row>
    <row r="121" spans="2:11">
      <c r="B121" s="76" t="s">
        <v>2579</v>
      </c>
      <c r="C121" s="73" t="s">
        <v>2580</v>
      </c>
      <c r="D121" s="86" t="s">
        <v>534</v>
      </c>
      <c r="E121" s="86" t="s">
        <v>133</v>
      </c>
      <c r="F121" s="95">
        <v>44987</v>
      </c>
      <c r="G121" s="83">
        <v>1094529.2482499999</v>
      </c>
      <c r="H121" s="85">
        <v>-5.9280629999999999</v>
      </c>
      <c r="I121" s="83">
        <v>-64.884380385</v>
      </c>
      <c r="J121" s="84">
        <f t="shared" si="1"/>
        <v>3.6318513863694358E-3</v>
      </c>
      <c r="K121" s="84">
        <f>I121/'סכום נכסי הקרן'!$C$42</f>
        <v>-2.2453550181037573E-5</v>
      </c>
    </row>
    <row r="122" spans="2:11">
      <c r="B122" s="76" t="s">
        <v>2581</v>
      </c>
      <c r="C122" s="73" t="s">
        <v>2582</v>
      </c>
      <c r="D122" s="86" t="s">
        <v>534</v>
      </c>
      <c r="E122" s="86" t="s">
        <v>133</v>
      </c>
      <c r="F122" s="95">
        <v>44987</v>
      </c>
      <c r="G122" s="83">
        <v>1488972.9221600003</v>
      </c>
      <c r="H122" s="85">
        <v>-5.8986710000000002</v>
      </c>
      <c r="I122" s="83">
        <v>-87.829612783999991</v>
      </c>
      <c r="J122" s="84">
        <f t="shared" si="1"/>
        <v>4.9161924497256046E-3</v>
      </c>
      <c r="K122" s="84">
        <f>I122/'סכום נכסי הקרן'!$C$42</f>
        <v>-3.0393857602168776E-5</v>
      </c>
    </row>
    <row r="123" spans="2:11">
      <c r="B123" s="76" t="s">
        <v>2583</v>
      </c>
      <c r="C123" s="73" t="s">
        <v>2584</v>
      </c>
      <c r="D123" s="86" t="s">
        <v>534</v>
      </c>
      <c r="E123" s="86" t="s">
        <v>133</v>
      </c>
      <c r="F123" s="95">
        <v>45033</v>
      </c>
      <c r="G123" s="83">
        <v>1094863.409275</v>
      </c>
      <c r="H123" s="85">
        <v>-5.8957329999999999</v>
      </c>
      <c r="I123" s="83">
        <v>-64.550219360000014</v>
      </c>
      <c r="J123" s="84">
        <f t="shared" si="1"/>
        <v>3.6131469897994813E-3</v>
      </c>
      <c r="K123" s="84">
        <f>I123/'סכום נכסי הקרן'!$C$42</f>
        <v>-2.2337912160009038E-5</v>
      </c>
    </row>
    <row r="124" spans="2:11">
      <c r="B124" s="76" t="s">
        <v>2585</v>
      </c>
      <c r="C124" s="73" t="s">
        <v>2586</v>
      </c>
      <c r="D124" s="86" t="s">
        <v>534</v>
      </c>
      <c r="E124" s="86" t="s">
        <v>133</v>
      </c>
      <c r="F124" s="95">
        <v>45034</v>
      </c>
      <c r="G124" s="83">
        <v>876230.9641000001</v>
      </c>
      <c r="H124" s="85">
        <v>-5.7633029999999996</v>
      </c>
      <c r="I124" s="83">
        <v>-50.499847953000007</v>
      </c>
      <c r="J124" s="84">
        <f t="shared" si="1"/>
        <v>2.8266886685404664E-3</v>
      </c>
      <c r="K124" s="84">
        <f>I124/'סכום נכסי הקרן'!$C$42</f>
        <v>-1.7475713930214071E-5</v>
      </c>
    </row>
    <row r="125" spans="2:11">
      <c r="B125" s="76" t="s">
        <v>2587</v>
      </c>
      <c r="C125" s="73" t="s">
        <v>2588</v>
      </c>
      <c r="D125" s="86" t="s">
        <v>534</v>
      </c>
      <c r="E125" s="86" t="s">
        <v>133</v>
      </c>
      <c r="F125" s="95">
        <v>45033</v>
      </c>
      <c r="G125" s="83">
        <v>876741.31912000012</v>
      </c>
      <c r="H125" s="85">
        <v>-5.7929950000000003</v>
      </c>
      <c r="I125" s="83">
        <v>-50.789583788000009</v>
      </c>
      <c r="J125" s="84">
        <f t="shared" si="1"/>
        <v>2.8429064005706071E-3</v>
      </c>
      <c r="K125" s="84">
        <f>I125/'סכום נכסי הקרן'!$C$42</f>
        <v>-1.7575978401752761E-5</v>
      </c>
    </row>
    <row r="126" spans="2:11">
      <c r="B126" s="76" t="s">
        <v>2589</v>
      </c>
      <c r="C126" s="73" t="s">
        <v>2590</v>
      </c>
      <c r="D126" s="86" t="s">
        <v>534</v>
      </c>
      <c r="E126" s="86" t="s">
        <v>133</v>
      </c>
      <c r="F126" s="95">
        <v>45034</v>
      </c>
      <c r="G126" s="83">
        <v>851541.73802100017</v>
      </c>
      <c r="H126" s="85">
        <v>-5.6900190000000004</v>
      </c>
      <c r="I126" s="83">
        <v>-48.452890095000008</v>
      </c>
      <c r="J126" s="84">
        <f t="shared" si="1"/>
        <v>2.712111836792902E-3</v>
      </c>
      <c r="K126" s="84">
        <f>I126/'סכום נכסי הקרן'!$C$42</f>
        <v>-1.676735437263868E-5</v>
      </c>
    </row>
    <row r="127" spans="2:11">
      <c r="B127" s="76" t="s">
        <v>2591</v>
      </c>
      <c r="C127" s="73" t="s">
        <v>2592</v>
      </c>
      <c r="D127" s="86" t="s">
        <v>534</v>
      </c>
      <c r="E127" s="86" t="s">
        <v>133</v>
      </c>
      <c r="F127" s="95">
        <v>45034</v>
      </c>
      <c r="G127" s="83">
        <v>1096200.0533750001</v>
      </c>
      <c r="H127" s="85">
        <v>-5.6753749999999998</v>
      </c>
      <c r="I127" s="83">
        <v>-62.213461691000006</v>
      </c>
      <c r="J127" s="84">
        <f t="shared" si="1"/>
        <v>3.4823488450162559E-3</v>
      </c>
      <c r="K127" s="84">
        <f>I127/'סכום נכסי הקרן'!$C$42</f>
        <v>-2.1529265991694148E-5</v>
      </c>
    </row>
    <row r="128" spans="2:11">
      <c r="B128" s="76" t="s">
        <v>2591</v>
      </c>
      <c r="C128" s="73" t="s">
        <v>2593</v>
      </c>
      <c r="D128" s="86" t="s">
        <v>534</v>
      </c>
      <c r="E128" s="86" t="s">
        <v>133</v>
      </c>
      <c r="F128" s="95">
        <v>45034</v>
      </c>
      <c r="G128" s="83">
        <v>1157085.7326000002</v>
      </c>
      <c r="H128" s="85">
        <v>-5.6753749999999998</v>
      </c>
      <c r="I128" s="83">
        <v>-65.668952192000006</v>
      </c>
      <c r="J128" s="84">
        <f t="shared" si="1"/>
        <v>3.6757671668400478E-3</v>
      </c>
      <c r="K128" s="84">
        <f>I128/'סכום נכסי הקרן'!$C$42</f>
        <v>-2.2725055007539309E-5</v>
      </c>
    </row>
    <row r="129" spans="2:11">
      <c r="B129" s="76" t="s">
        <v>2594</v>
      </c>
      <c r="C129" s="73" t="s">
        <v>2595</v>
      </c>
      <c r="D129" s="86" t="s">
        <v>534</v>
      </c>
      <c r="E129" s="86" t="s">
        <v>133</v>
      </c>
      <c r="F129" s="95">
        <v>45034</v>
      </c>
      <c r="G129" s="83">
        <v>986580.04803800012</v>
      </c>
      <c r="H129" s="85">
        <v>-5.6753749999999998</v>
      </c>
      <c r="I129" s="83">
        <v>-55.992115522000006</v>
      </c>
      <c r="J129" s="84">
        <f t="shared" si="1"/>
        <v>3.1341139605202276E-3</v>
      </c>
      <c r="K129" s="84">
        <f>I129/'סכום נכסי הקרן'!$C$42</f>
        <v>-1.9376339392559337E-5</v>
      </c>
    </row>
    <row r="130" spans="2:11">
      <c r="B130" s="76" t="s">
        <v>2596</v>
      </c>
      <c r="C130" s="73" t="s">
        <v>2597</v>
      </c>
      <c r="D130" s="86" t="s">
        <v>534</v>
      </c>
      <c r="E130" s="86" t="s">
        <v>133</v>
      </c>
      <c r="F130" s="95">
        <v>45034</v>
      </c>
      <c r="G130" s="83">
        <v>877130.16104000015</v>
      </c>
      <c r="H130" s="85">
        <v>-5.7156900000000004</v>
      </c>
      <c r="I130" s="83">
        <v>-50.134044916000008</v>
      </c>
      <c r="J130" s="84">
        <f t="shared" si="1"/>
        <v>2.8062131356127642E-3</v>
      </c>
      <c r="K130" s="84">
        <f>I130/'סכום נכסי הקרן'!$C$42</f>
        <v>-1.7349126039585865E-5</v>
      </c>
    </row>
    <row r="131" spans="2:11">
      <c r="B131" s="76" t="s">
        <v>2598</v>
      </c>
      <c r="C131" s="73" t="s">
        <v>2599</v>
      </c>
      <c r="D131" s="86" t="s">
        <v>534</v>
      </c>
      <c r="E131" s="86" t="s">
        <v>133</v>
      </c>
      <c r="F131" s="95">
        <v>45007</v>
      </c>
      <c r="G131" s="83">
        <v>1272473.0318900002</v>
      </c>
      <c r="H131" s="85">
        <v>-5.4958879999999999</v>
      </c>
      <c r="I131" s="83">
        <v>-69.933687137000021</v>
      </c>
      <c r="J131" s="84">
        <f t="shared" si="1"/>
        <v>3.914482300291137E-3</v>
      </c>
      <c r="K131" s="84">
        <f>I131/'סכום נכסי הקרן'!$C$42</f>
        <v>-2.4200886933931869E-5</v>
      </c>
    </row>
    <row r="132" spans="2:11">
      <c r="B132" s="76" t="s">
        <v>2600</v>
      </c>
      <c r="C132" s="73" t="s">
        <v>2601</v>
      </c>
      <c r="D132" s="86" t="s">
        <v>534</v>
      </c>
      <c r="E132" s="86" t="s">
        <v>133</v>
      </c>
      <c r="F132" s="95">
        <v>45007</v>
      </c>
      <c r="G132" s="83">
        <v>1645894.9395000006</v>
      </c>
      <c r="H132" s="85">
        <v>-5.4666810000000003</v>
      </c>
      <c r="I132" s="83">
        <v>-89.975817863000017</v>
      </c>
      <c r="J132" s="84">
        <f t="shared" si="1"/>
        <v>5.036324565426617E-3</v>
      </c>
      <c r="K132" s="84">
        <f>I132/'סכום נכסי הקרן'!$C$42</f>
        <v>-3.1136562135281115E-5</v>
      </c>
    </row>
    <row r="133" spans="2:11">
      <c r="B133" s="76" t="s">
        <v>2602</v>
      </c>
      <c r="C133" s="73" t="s">
        <v>2603</v>
      </c>
      <c r="D133" s="86" t="s">
        <v>534</v>
      </c>
      <c r="E133" s="86" t="s">
        <v>133</v>
      </c>
      <c r="F133" s="95">
        <v>45034</v>
      </c>
      <c r="G133" s="83">
        <v>1097324.0495500003</v>
      </c>
      <c r="H133" s="85">
        <v>-5.6278920000000001</v>
      </c>
      <c r="I133" s="83">
        <v>-61.75620789500001</v>
      </c>
      <c r="J133" s="84">
        <f t="shared" si="1"/>
        <v>3.4567544288706224E-3</v>
      </c>
      <c r="K133" s="84">
        <f>I133/'סכום נכסי הקרן'!$C$42</f>
        <v>-2.13710311284954E-5</v>
      </c>
    </row>
    <row r="134" spans="2:11">
      <c r="B134" s="76" t="s">
        <v>2604</v>
      </c>
      <c r="C134" s="73" t="s">
        <v>2605</v>
      </c>
      <c r="D134" s="86" t="s">
        <v>534</v>
      </c>
      <c r="E134" s="86" t="s">
        <v>133</v>
      </c>
      <c r="F134" s="95">
        <v>44985</v>
      </c>
      <c r="G134" s="83">
        <v>658449.11062500009</v>
      </c>
      <c r="H134" s="85">
        <v>-5.659624</v>
      </c>
      <c r="I134" s="83">
        <v>-37.265740794000003</v>
      </c>
      <c r="J134" s="84">
        <f t="shared" si="1"/>
        <v>2.0859200868328202E-3</v>
      </c>
      <c r="K134" s="84">
        <f>I134/'סכום נכסי הקרן'!$C$42</f>
        <v>-1.2895987847717166E-5</v>
      </c>
    </row>
    <row r="135" spans="2:11">
      <c r="B135" s="76" t="s">
        <v>2604</v>
      </c>
      <c r="C135" s="73" t="s">
        <v>2606</v>
      </c>
      <c r="D135" s="86" t="s">
        <v>534</v>
      </c>
      <c r="E135" s="86" t="s">
        <v>133</v>
      </c>
      <c r="F135" s="95">
        <v>44985</v>
      </c>
      <c r="G135" s="83">
        <v>2418160.7181250006</v>
      </c>
      <c r="H135" s="85">
        <v>-5.659624</v>
      </c>
      <c r="I135" s="83">
        <v>-136.85879298200004</v>
      </c>
      <c r="J135" s="84">
        <f t="shared" si="1"/>
        <v>7.6605616649062262E-3</v>
      </c>
      <c r="K135" s="84">
        <f>I135/'סכום נכסי הקרן'!$C$42</f>
        <v>-4.7360639921406731E-5</v>
      </c>
    </row>
    <row r="136" spans="2:11">
      <c r="B136" s="76" t="s">
        <v>2607</v>
      </c>
      <c r="C136" s="73" t="s">
        <v>2608</v>
      </c>
      <c r="D136" s="86" t="s">
        <v>534</v>
      </c>
      <c r="E136" s="86" t="s">
        <v>133</v>
      </c>
      <c r="F136" s="95">
        <v>44991</v>
      </c>
      <c r="G136" s="83">
        <v>1450896.4308750003</v>
      </c>
      <c r="H136" s="85">
        <v>-5.6292460000000002</v>
      </c>
      <c r="I136" s="83">
        <v>-81.674524580000011</v>
      </c>
      <c r="J136" s="84">
        <f t="shared" si="1"/>
        <v>4.5716663019180594E-3</v>
      </c>
      <c r="K136" s="84">
        <f>I136/'סכום נכסי הקרן'!$C$42</f>
        <v>-2.8263859888741033E-5</v>
      </c>
    </row>
    <row r="137" spans="2:11">
      <c r="B137" s="76" t="s">
        <v>2609</v>
      </c>
      <c r="C137" s="73" t="s">
        <v>2610</v>
      </c>
      <c r="D137" s="86" t="s">
        <v>534</v>
      </c>
      <c r="E137" s="86" t="s">
        <v>133</v>
      </c>
      <c r="F137" s="95">
        <v>44985</v>
      </c>
      <c r="G137" s="83">
        <v>289624.33067100006</v>
      </c>
      <c r="H137" s="85">
        <v>-5.6478609999999998</v>
      </c>
      <c r="I137" s="83">
        <v>-16.357580074000005</v>
      </c>
      <c r="J137" s="84">
        <f t="shared" si="1"/>
        <v>9.1560248424811985E-4</v>
      </c>
      <c r="K137" s="84">
        <f>I137/'סכום נכסי הקרן'!$C$42</f>
        <v>-5.6606188246317707E-6</v>
      </c>
    </row>
    <row r="138" spans="2:11">
      <c r="B138" s="76" t="s">
        <v>2611</v>
      </c>
      <c r="C138" s="73" t="s">
        <v>2612</v>
      </c>
      <c r="D138" s="86" t="s">
        <v>534</v>
      </c>
      <c r="E138" s="86" t="s">
        <v>133</v>
      </c>
      <c r="F138" s="95">
        <v>44985</v>
      </c>
      <c r="G138" s="83">
        <v>658540.24545000016</v>
      </c>
      <c r="H138" s="85">
        <v>-5.6450009999999997</v>
      </c>
      <c r="I138" s="83">
        <v>-37.174605969000005</v>
      </c>
      <c r="J138" s="84">
        <f t="shared" si="1"/>
        <v>2.0808188877682872E-3</v>
      </c>
      <c r="K138" s="84">
        <f>I138/'סכום נכסי הקרן'!$C$42</f>
        <v>-1.2864450205618473E-5</v>
      </c>
    </row>
    <row r="139" spans="2:11">
      <c r="B139" s="76" t="s">
        <v>2613</v>
      </c>
      <c r="C139" s="73" t="s">
        <v>2614</v>
      </c>
      <c r="D139" s="86" t="s">
        <v>534</v>
      </c>
      <c r="E139" s="86" t="s">
        <v>133</v>
      </c>
      <c r="F139" s="95">
        <v>44985</v>
      </c>
      <c r="G139" s="83">
        <v>2503561.1321820007</v>
      </c>
      <c r="H139" s="85">
        <v>-5.5982380000000003</v>
      </c>
      <c r="I139" s="83">
        <v>-140.15530321099999</v>
      </c>
      <c r="J139" s="84">
        <f t="shared" si="1"/>
        <v>7.8450811929395448E-3</v>
      </c>
      <c r="K139" s="84">
        <f>I139/'סכום נכסי הקרן'!$C$42</f>
        <v>-4.8501413053706929E-5</v>
      </c>
    </row>
    <row r="140" spans="2:11">
      <c r="B140" s="76" t="s">
        <v>2613</v>
      </c>
      <c r="C140" s="73" t="s">
        <v>2615</v>
      </c>
      <c r="D140" s="86" t="s">
        <v>534</v>
      </c>
      <c r="E140" s="86" t="s">
        <v>133</v>
      </c>
      <c r="F140" s="95">
        <v>44985</v>
      </c>
      <c r="G140" s="83">
        <v>19317.362196000002</v>
      </c>
      <c r="H140" s="85">
        <v>-5.5982380000000003</v>
      </c>
      <c r="I140" s="83">
        <v>-1.0814318539999999</v>
      </c>
      <c r="J140" s="84">
        <f t="shared" ref="J140:J203" si="2">IFERROR(I140/$I$11,0)</f>
        <v>6.0532284579262982E-5</v>
      </c>
      <c r="K140" s="84">
        <f>I140/'סכום נכסי הקרן'!$C$42</f>
        <v>-3.7423466567887601E-7</v>
      </c>
    </row>
    <row r="141" spans="2:11">
      <c r="B141" s="76" t="s">
        <v>2616</v>
      </c>
      <c r="C141" s="73" t="s">
        <v>2617</v>
      </c>
      <c r="D141" s="86" t="s">
        <v>534</v>
      </c>
      <c r="E141" s="86" t="s">
        <v>133</v>
      </c>
      <c r="F141" s="95">
        <v>44991</v>
      </c>
      <c r="G141" s="83">
        <v>772758.61896000011</v>
      </c>
      <c r="H141" s="85">
        <v>-5.5591160000000004</v>
      </c>
      <c r="I141" s="83">
        <v>-42.958551388000004</v>
      </c>
      <c r="J141" s="84">
        <f t="shared" si="2"/>
        <v>2.4045706145172504E-3</v>
      </c>
      <c r="K141" s="84">
        <f>I141/'סכום נכסי הקרן'!$C$42</f>
        <v>-1.4866012183082041E-5</v>
      </c>
    </row>
    <row r="142" spans="2:11">
      <c r="B142" s="76" t="s">
        <v>2618</v>
      </c>
      <c r="C142" s="73" t="s">
        <v>2619</v>
      </c>
      <c r="D142" s="86" t="s">
        <v>534</v>
      </c>
      <c r="E142" s="86" t="s">
        <v>133</v>
      </c>
      <c r="F142" s="95">
        <v>45035</v>
      </c>
      <c r="G142" s="83">
        <v>2921144.5457250006</v>
      </c>
      <c r="H142" s="85">
        <v>-5.4803040000000003</v>
      </c>
      <c r="I142" s="83">
        <v>-160.087609789</v>
      </c>
      <c r="J142" s="84">
        <f t="shared" si="2"/>
        <v>8.9607761390776957E-3</v>
      </c>
      <c r="K142" s="84">
        <f>I142/'סכום נכסי הקרן'!$C$42</f>
        <v>-5.539908308334034E-5</v>
      </c>
    </row>
    <row r="143" spans="2:11">
      <c r="B143" s="76" t="s">
        <v>2620</v>
      </c>
      <c r="C143" s="73" t="s">
        <v>2621</v>
      </c>
      <c r="D143" s="86" t="s">
        <v>534</v>
      </c>
      <c r="E143" s="86" t="s">
        <v>133</v>
      </c>
      <c r="F143" s="95">
        <v>45035</v>
      </c>
      <c r="G143" s="83">
        <v>562405.66464000009</v>
      </c>
      <c r="H143" s="85">
        <v>-5.4511339999999997</v>
      </c>
      <c r="I143" s="83">
        <v>-30.657485557000005</v>
      </c>
      <c r="J143" s="84">
        <f t="shared" si="2"/>
        <v>1.7160282761755686E-3</v>
      </c>
      <c r="K143" s="84">
        <f>I143/'סכום נכסי הקרן'!$C$42</f>
        <v>-1.0609169514974235E-5</v>
      </c>
    </row>
    <row r="144" spans="2:11">
      <c r="B144" s="76" t="s">
        <v>2622</v>
      </c>
      <c r="C144" s="73" t="s">
        <v>2623</v>
      </c>
      <c r="D144" s="86" t="s">
        <v>534</v>
      </c>
      <c r="E144" s="86" t="s">
        <v>133</v>
      </c>
      <c r="F144" s="95">
        <v>45035</v>
      </c>
      <c r="G144" s="83">
        <v>2081633.0726080004</v>
      </c>
      <c r="H144" s="85">
        <v>-5.4511339999999997</v>
      </c>
      <c r="I144" s="83">
        <v>-113.47260504500002</v>
      </c>
      <c r="J144" s="84">
        <f t="shared" si="2"/>
        <v>6.3515384673829426E-3</v>
      </c>
      <c r="K144" s="84">
        <f>I144/'סכום נכסי הקרן'!$C$42</f>
        <v>-3.9267737727213948E-5</v>
      </c>
    </row>
    <row r="145" spans="2:11">
      <c r="B145" s="76" t="s">
        <v>2624</v>
      </c>
      <c r="C145" s="73" t="s">
        <v>2625</v>
      </c>
      <c r="D145" s="86" t="s">
        <v>534</v>
      </c>
      <c r="E145" s="86" t="s">
        <v>133</v>
      </c>
      <c r="F145" s="95">
        <v>44991</v>
      </c>
      <c r="G145" s="83">
        <v>2082208.7454710004</v>
      </c>
      <c r="H145" s="85">
        <v>-5.4978300000000004</v>
      </c>
      <c r="I145" s="83">
        <v>-114.47629068100001</v>
      </c>
      <c r="J145" s="84">
        <f t="shared" si="2"/>
        <v>6.4077189694846217E-3</v>
      </c>
      <c r="K145" s="84">
        <f>I145/'סכום נכסי הקרן'!$C$42</f>
        <v>-3.9615067942285593E-5</v>
      </c>
    </row>
    <row r="146" spans="2:11">
      <c r="B146" s="76" t="s">
        <v>2626</v>
      </c>
      <c r="C146" s="73" t="s">
        <v>2627</v>
      </c>
      <c r="D146" s="86" t="s">
        <v>534</v>
      </c>
      <c r="E146" s="86" t="s">
        <v>133</v>
      </c>
      <c r="F146" s="95">
        <v>45007</v>
      </c>
      <c r="G146" s="83">
        <v>879025.76540000027</v>
      </c>
      <c r="H146" s="85">
        <v>-5.4826600000000001</v>
      </c>
      <c r="I146" s="83">
        <v>-48.193991064000009</v>
      </c>
      <c r="J146" s="84">
        <f t="shared" si="2"/>
        <v>2.6976201702456101E-3</v>
      </c>
      <c r="K146" s="84">
        <f>I146/'סכום נכסי הקרן'!$C$42</f>
        <v>-1.6677761124619863E-5</v>
      </c>
    </row>
    <row r="147" spans="2:11">
      <c r="B147" s="76" t="s">
        <v>2626</v>
      </c>
      <c r="C147" s="73" t="s">
        <v>2628</v>
      </c>
      <c r="D147" s="86" t="s">
        <v>534</v>
      </c>
      <c r="E147" s="86" t="s">
        <v>133</v>
      </c>
      <c r="F147" s="95">
        <v>45007</v>
      </c>
      <c r="G147" s="83">
        <v>726351.88795500016</v>
      </c>
      <c r="H147" s="85">
        <v>-5.4826600000000001</v>
      </c>
      <c r="I147" s="83">
        <v>-39.823401970000006</v>
      </c>
      <c r="J147" s="84">
        <f t="shared" si="2"/>
        <v>2.2290831290442299E-3</v>
      </c>
      <c r="K147" s="84">
        <f>I147/'סכום נכסי הקרן'!$C$42</f>
        <v>-1.3781078731234086E-5</v>
      </c>
    </row>
    <row r="148" spans="2:11">
      <c r="B148" s="76" t="s">
        <v>2629</v>
      </c>
      <c r="C148" s="73" t="s">
        <v>2630</v>
      </c>
      <c r="D148" s="86" t="s">
        <v>534</v>
      </c>
      <c r="E148" s="86" t="s">
        <v>133</v>
      </c>
      <c r="F148" s="95">
        <v>45036</v>
      </c>
      <c r="G148" s="83">
        <v>1758051.5308000005</v>
      </c>
      <c r="H148" s="85">
        <v>-5.4152399999999998</v>
      </c>
      <c r="I148" s="83">
        <v>-95.202710786000011</v>
      </c>
      <c r="J148" s="84">
        <f t="shared" si="2"/>
        <v>5.3288957234797919E-3</v>
      </c>
      <c r="K148" s="84">
        <f>I148/'סכום נכסי הקרן'!$C$42</f>
        <v>-3.2945353432063269E-5</v>
      </c>
    </row>
    <row r="149" spans="2:11">
      <c r="B149" s="76" t="s">
        <v>2631</v>
      </c>
      <c r="C149" s="73" t="s">
        <v>2632</v>
      </c>
      <c r="D149" s="86" t="s">
        <v>534</v>
      </c>
      <c r="E149" s="86" t="s">
        <v>133</v>
      </c>
      <c r="F149" s="95">
        <v>45055</v>
      </c>
      <c r="G149" s="83">
        <v>2035472.1416400003</v>
      </c>
      <c r="H149" s="85">
        <v>-5.2874759999999998</v>
      </c>
      <c r="I149" s="83">
        <v>-107.62510204200001</v>
      </c>
      <c r="J149" s="84">
        <f t="shared" si="2"/>
        <v>6.0242291556159046E-3</v>
      </c>
      <c r="K149" s="84">
        <f>I149/'סכום נכסי הקרן'!$C$42</f>
        <v>-3.7244181343804574E-5</v>
      </c>
    </row>
    <row r="150" spans="2:11">
      <c r="B150" s="76" t="s">
        <v>2633</v>
      </c>
      <c r="C150" s="73" t="s">
        <v>2634</v>
      </c>
      <c r="D150" s="86" t="s">
        <v>534</v>
      </c>
      <c r="E150" s="86" t="s">
        <v>133</v>
      </c>
      <c r="F150" s="95">
        <v>45055</v>
      </c>
      <c r="G150" s="83">
        <v>1696226.7847000002</v>
      </c>
      <c r="H150" s="85">
        <v>-5.2874759999999998</v>
      </c>
      <c r="I150" s="83">
        <v>-89.687585057000021</v>
      </c>
      <c r="J150" s="84">
        <f t="shared" si="2"/>
        <v>5.0201909642446875E-3</v>
      </c>
      <c r="K150" s="84">
        <f>I150/'סכום נכסי הקרן'!$C$42</f>
        <v>-3.1036817794117024E-5</v>
      </c>
    </row>
    <row r="151" spans="2:11">
      <c r="B151" s="76" t="s">
        <v>2635</v>
      </c>
      <c r="C151" s="73" t="s">
        <v>2636</v>
      </c>
      <c r="D151" s="86" t="s">
        <v>534</v>
      </c>
      <c r="E151" s="86" t="s">
        <v>133</v>
      </c>
      <c r="F151" s="95">
        <v>45036</v>
      </c>
      <c r="G151" s="83">
        <v>879754.84400000016</v>
      </c>
      <c r="H151" s="85">
        <v>-5.3278790000000003</v>
      </c>
      <c r="I151" s="83">
        <v>-46.872276792999997</v>
      </c>
      <c r="J151" s="84">
        <f t="shared" si="2"/>
        <v>2.6236382692236288E-3</v>
      </c>
      <c r="K151" s="84">
        <f>I151/'סכום נכסי הקרן'!$C$42</f>
        <v>-1.6220375579242088E-5</v>
      </c>
    </row>
    <row r="152" spans="2:11">
      <c r="B152" s="76" t="s">
        <v>2635</v>
      </c>
      <c r="C152" s="73" t="s">
        <v>2637</v>
      </c>
      <c r="D152" s="86" t="s">
        <v>534</v>
      </c>
      <c r="E152" s="86" t="s">
        <v>133</v>
      </c>
      <c r="F152" s="95">
        <v>45036</v>
      </c>
      <c r="G152" s="83">
        <v>969272.44840000023</v>
      </c>
      <c r="H152" s="85">
        <v>-5.3278790000000003</v>
      </c>
      <c r="I152" s="83">
        <v>-51.641666765000011</v>
      </c>
      <c r="J152" s="84">
        <f t="shared" si="2"/>
        <v>2.8906010648789785E-3</v>
      </c>
      <c r="K152" s="84">
        <f>I152/'סכום נכסי הקרן'!$C$42</f>
        <v>-1.7870845791546013E-5</v>
      </c>
    </row>
    <row r="153" spans="2:11">
      <c r="B153" s="76" t="s">
        <v>2638</v>
      </c>
      <c r="C153" s="73" t="s">
        <v>2639</v>
      </c>
      <c r="D153" s="86" t="s">
        <v>534</v>
      </c>
      <c r="E153" s="86" t="s">
        <v>133</v>
      </c>
      <c r="F153" s="95">
        <v>45036</v>
      </c>
      <c r="G153" s="83">
        <v>1211590.5605000001</v>
      </c>
      <c r="H153" s="85">
        <v>-5.3278790000000003</v>
      </c>
      <c r="I153" s="83">
        <v>-64.552083390000007</v>
      </c>
      <c r="J153" s="84">
        <f t="shared" si="2"/>
        <v>3.6132513273904321E-3</v>
      </c>
      <c r="K153" s="84">
        <f>I153/'סכום נכסי הקרן'!$C$42</f>
        <v>-2.2338557216506387E-5</v>
      </c>
    </row>
    <row r="154" spans="2:11">
      <c r="B154" s="76" t="s">
        <v>2638</v>
      </c>
      <c r="C154" s="73" t="s">
        <v>2640</v>
      </c>
      <c r="D154" s="86" t="s">
        <v>534</v>
      </c>
      <c r="E154" s="86" t="s">
        <v>133</v>
      </c>
      <c r="F154" s="95">
        <v>45036</v>
      </c>
      <c r="G154" s="83">
        <v>1099693.5550000002</v>
      </c>
      <c r="H154" s="85">
        <v>-5.3278790000000003</v>
      </c>
      <c r="I154" s="83">
        <v>-58.590345991000007</v>
      </c>
      <c r="J154" s="84">
        <f t="shared" si="2"/>
        <v>3.2795478365155433E-3</v>
      </c>
      <c r="K154" s="84">
        <f>I154/'סכום נכסי הקרן'!$C$42</f>
        <v>-2.0275469473966099E-5</v>
      </c>
    </row>
    <row r="155" spans="2:11">
      <c r="B155" s="76" t="s">
        <v>2641</v>
      </c>
      <c r="C155" s="73" t="s">
        <v>2642</v>
      </c>
      <c r="D155" s="86" t="s">
        <v>534</v>
      </c>
      <c r="E155" s="86" t="s">
        <v>133</v>
      </c>
      <c r="F155" s="95">
        <v>45036</v>
      </c>
      <c r="G155" s="83">
        <v>879754.84400000016</v>
      </c>
      <c r="H155" s="85">
        <v>-5.3278790000000003</v>
      </c>
      <c r="I155" s="83">
        <v>-46.872276792999997</v>
      </c>
      <c r="J155" s="84">
        <f t="shared" si="2"/>
        <v>2.6236382692236288E-3</v>
      </c>
      <c r="K155" s="84">
        <f>I155/'סכום נכסי הקרן'!$C$42</f>
        <v>-1.6220375579242088E-5</v>
      </c>
    </row>
    <row r="156" spans="2:11">
      <c r="B156" s="76" t="s">
        <v>2643</v>
      </c>
      <c r="C156" s="73" t="s">
        <v>2644</v>
      </c>
      <c r="D156" s="86" t="s">
        <v>534</v>
      </c>
      <c r="E156" s="86" t="s">
        <v>133</v>
      </c>
      <c r="F156" s="95">
        <v>45061</v>
      </c>
      <c r="G156" s="83">
        <v>2180863.0089000002</v>
      </c>
      <c r="H156" s="85">
        <v>-5.3211459999999997</v>
      </c>
      <c r="I156" s="83">
        <v>-116.04689386600002</v>
      </c>
      <c r="J156" s="84">
        <f t="shared" si="2"/>
        <v>6.4956322287472047E-3</v>
      </c>
      <c r="K156" s="84">
        <f>I156/'סכום נכסי הקרן'!$C$42</f>
        <v>-4.0158582686814893E-5</v>
      </c>
    </row>
    <row r="157" spans="2:11">
      <c r="B157" s="76" t="s">
        <v>2645</v>
      </c>
      <c r="C157" s="73" t="s">
        <v>2646</v>
      </c>
      <c r="D157" s="86" t="s">
        <v>534</v>
      </c>
      <c r="E157" s="86" t="s">
        <v>133</v>
      </c>
      <c r="F157" s="95">
        <v>45055</v>
      </c>
      <c r="G157" s="83">
        <v>2569281.5385330003</v>
      </c>
      <c r="H157" s="85">
        <v>-5.2583989999999998</v>
      </c>
      <c r="I157" s="83">
        <v>-135.10307844000002</v>
      </c>
      <c r="J157" s="84">
        <f t="shared" si="2"/>
        <v>7.5622869452341571E-3</v>
      </c>
      <c r="K157" s="84">
        <f>I157/'סכום נכסי הקרן'!$C$42</f>
        <v>-4.6753066506380506E-5</v>
      </c>
    </row>
    <row r="158" spans="2:11">
      <c r="B158" s="76" t="s">
        <v>2647</v>
      </c>
      <c r="C158" s="73" t="s">
        <v>2648</v>
      </c>
      <c r="D158" s="86" t="s">
        <v>534</v>
      </c>
      <c r="E158" s="86" t="s">
        <v>133</v>
      </c>
      <c r="F158" s="95">
        <v>44984</v>
      </c>
      <c r="G158" s="83">
        <v>660727.48125000007</v>
      </c>
      <c r="H158" s="85">
        <v>-5.29528</v>
      </c>
      <c r="I158" s="83">
        <v>-34.987370169000009</v>
      </c>
      <c r="J158" s="84">
        <f t="shared" si="2"/>
        <v>1.958390110219488E-3</v>
      </c>
      <c r="K158" s="84">
        <f>I158/'סכום נכסי הקרן'!$C$42</f>
        <v>-1.2107546795249845E-5</v>
      </c>
    </row>
    <row r="159" spans="2:11">
      <c r="B159" s="76" t="s">
        <v>2649</v>
      </c>
      <c r="C159" s="73" t="s">
        <v>2650</v>
      </c>
      <c r="D159" s="86" t="s">
        <v>534</v>
      </c>
      <c r="E159" s="86" t="s">
        <v>133</v>
      </c>
      <c r="F159" s="95">
        <v>45061</v>
      </c>
      <c r="G159" s="83">
        <v>882185.10600000015</v>
      </c>
      <c r="H159" s="85">
        <v>-5.0310050000000004</v>
      </c>
      <c r="I159" s="83">
        <v>-44.382773267999994</v>
      </c>
      <c r="J159" s="84">
        <f t="shared" si="2"/>
        <v>2.4842902971077838E-3</v>
      </c>
      <c r="K159" s="84">
        <f>I159/'סכום נכסי הקרן'!$C$42</f>
        <v>-1.5358870976858921E-5</v>
      </c>
    </row>
    <row r="160" spans="2:11">
      <c r="B160" s="76" t="s">
        <v>2651</v>
      </c>
      <c r="C160" s="73" t="s">
        <v>2652</v>
      </c>
      <c r="D160" s="86" t="s">
        <v>534</v>
      </c>
      <c r="E160" s="86" t="s">
        <v>133</v>
      </c>
      <c r="F160" s="95">
        <v>45061</v>
      </c>
      <c r="G160" s="83">
        <v>1323277.6590000002</v>
      </c>
      <c r="H160" s="85">
        <v>-5.0310050000000004</v>
      </c>
      <c r="I160" s="83">
        <v>-66.574159902000019</v>
      </c>
      <c r="J160" s="84">
        <f t="shared" si="2"/>
        <v>3.7264354456616774E-3</v>
      </c>
      <c r="K160" s="84">
        <f>I160/'סכום נכסי הקרן'!$C$42</f>
        <v>-2.3038306465288394E-5</v>
      </c>
    </row>
    <row r="161" spans="2:11">
      <c r="B161" s="76" t="s">
        <v>2653</v>
      </c>
      <c r="C161" s="73" t="s">
        <v>2654</v>
      </c>
      <c r="D161" s="86" t="s">
        <v>534</v>
      </c>
      <c r="E161" s="86" t="s">
        <v>133</v>
      </c>
      <c r="F161" s="95">
        <v>45061</v>
      </c>
      <c r="G161" s="83">
        <v>2429874.9915000005</v>
      </c>
      <c r="H161" s="85">
        <v>-5.0310050000000004</v>
      </c>
      <c r="I161" s="83">
        <v>-122.24712261000002</v>
      </c>
      <c r="J161" s="84">
        <f t="shared" si="2"/>
        <v>6.8426850822396581E-3</v>
      </c>
      <c r="K161" s="84">
        <f>I161/'סכום נכסי הקרן'!$C$42</f>
        <v>-4.2304201500021591E-5</v>
      </c>
    </row>
    <row r="162" spans="2:11">
      <c r="B162" s="76" t="s">
        <v>2655</v>
      </c>
      <c r="C162" s="73" t="s">
        <v>2656</v>
      </c>
      <c r="D162" s="86" t="s">
        <v>534</v>
      </c>
      <c r="E162" s="86" t="s">
        <v>133</v>
      </c>
      <c r="F162" s="95">
        <v>45061</v>
      </c>
      <c r="G162" s="83">
        <v>1765196.5010800003</v>
      </c>
      <c r="H162" s="85">
        <v>-4.98184</v>
      </c>
      <c r="I162" s="83">
        <v>-87.939257456000021</v>
      </c>
      <c r="J162" s="84">
        <f t="shared" si="2"/>
        <v>4.9223297226971344E-3</v>
      </c>
      <c r="K162" s="84">
        <f>I162/'סכום נכסי הקרן'!$C$42</f>
        <v>-3.0431800665356373E-5</v>
      </c>
    </row>
    <row r="163" spans="2:11">
      <c r="B163" s="76" t="s">
        <v>2657</v>
      </c>
      <c r="C163" s="73" t="s">
        <v>2658</v>
      </c>
      <c r="D163" s="86" t="s">
        <v>534</v>
      </c>
      <c r="E163" s="86" t="s">
        <v>133</v>
      </c>
      <c r="F163" s="95">
        <v>45005</v>
      </c>
      <c r="G163" s="83">
        <v>994372.07557500014</v>
      </c>
      <c r="H163" s="85">
        <v>-4.907635</v>
      </c>
      <c r="I163" s="83">
        <v>-48.800156126000012</v>
      </c>
      <c r="J163" s="84">
        <f t="shared" si="2"/>
        <v>2.7315497756102685E-3</v>
      </c>
      <c r="K163" s="84">
        <f>I163/'סכום נכסי הקרן'!$C$42</f>
        <v>-1.688752744367614E-5</v>
      </c>
    </row>
    <row r="164" spans="2:11">
      <c r="B164" s="76" t="s">
        <v>2659</v>
      </c>
      <c r="C164" s="73" t="s">
        <v>2660</v>
      </c>
      <c r="D164" s="86" t="s">
        <v>534</v>
      </c>
      <c r="E164" s="86" t="s">
        <v>133</v>
      </c>
      <c r="F164" s="95">
        <v>45105</v>
      </c>
      <c r="G164" s="83">
        <v>1365603.1329640003</v>
      </c>
      <c r="H164" s="85">
        <v>-4.9064059999999996</v>
      </c>
      <c r="I164" s="83">
        <v>-67.002029015000005</v>
      </c>
      <c r="J164" s="84">
        <f t="shared" si="2"/>
        <v>3.7503850776380182E-3</v>
      </c>
      <c r="K164" s="84">
        <f>I164/'סכום נכסי הקרן'!$C$42</f>
        <v>-2.3186372618384957E-5</v>
      </c>
    </row>
    <row r="165" spans="2:11">
      <c r="B165" s="76" t="s">
        <v>2661</v>
      </c>
      <c r="C165" s="73" t="s">
        <v>2662</v>
      </c>
      <c r="D165" s="86" t="s">
        <v>534</v>
      </c>
      <c r="E165" s="86" t="s">
        <v>133</v>
      </c>
      <c r="F165" s="95">
        <v>45106</v>
      </c>
      <c r="G165" s="83">
        <v>829798.96266200009</v>
      </c>
      <c r="H165" s="85">
        <v>-4.5232890000000001</v>
      </c>
      <c r="I165" s="83">
        <v>-37.534201345000007</v>
      </c>
      <c r="J165" s="84">
        <f t="shared" si="2"/>
        <v>2.1009469518279015E-3</v>
      </c>
      <c r="K165" s="84">
        <f>I165/'סכום נכסי הקרן'!$C$42</f>
        <v>-1.2988889905465737E-5</v>
      </c>
    </row>
    <row r="166" spans="2:11">
      <c r="B166" s="76" t="s">
        <v>2663</v>
      </c>
      <c r="C166" s="73" t="s">
        <v>2664</v>
      </c>
      <c r="D166" s="86" t="s">
        <v>534</v>
      </c>
      <c r="E166" s="86" t="s">
        <v>133</v>
      </c>
      <c r="F166" s="95">
        <v>45106</v>
      </c>
      <c r="G166" s="83">
        <v>2106156.1840249998</v>
      </c>
      <c r="H166" s="85">
        <v>-4.4373550000000002</v>
      </c>
      <c r="I166" s="83">
        <v>-93.457636003000019</v>
      </c>
      <c r="J166" s="84">
        <f t="shared" si="2"/>
        <v>5.2312165558226391E-3</v>
      </c>
      <c r="K166" s="84">
        <f>I166/'סכום נכסי הקרן'!$C$42</f>
        <v>-3.2341461956530091E-5</v>
      </c>
    </row>
    <row r="167" spans="2:11">
      <c r="B167" s="76" t="s">
        <v>2665</v>
      </c>
      <c r="C167" s="73" t="s">
        <v>2666</v>
      </c>
      <c r="D167" s="86" t="s">
        <v>534</v>
      </c>
      <c r="E167" s="86" t="s">
        <v>133</v>
      </c>
      <c r="F167" s="95">
        <v>45138</v>
      </c>
      <c r="G167" s="83">
        <v>1664440.8763880003</v>
      </c>
      <c r="H167" s="85">
        <v>-4.0221640000000001</v>
      </c>
      <c r="I167" s="83">
        <v>-66.946548827000015</v>
      </c>
      <c r="J167" s="84">
        <f t="shared" si="2"/>
        <v>3.747279618411804E-3</v>
      </c>
      <c r="K167" s="84">
        <f>I167/'סכום נכסי הקרן'!$C$42</f>
        <v>-2.3167173433959994E-5</v>
      </c>
    </row>
    <row r="168" spans="2:11">
      <c r="B168" s="76" t="s">
        <v>2667</v>
      </c>
      <c r="C168" s="73" t="s">
        <v>2668</v>
      </c>
      <c r="D168" s="86" t="s">
        <v>534</v>
      </c>
      <c r="E168" s="86" t="s">
        <v>133</v>
      </c>
      <c r="F168" s="95">
        <v>45106</v>
      </c>
      <c r="G168" s="83">
        <v>1225982.3820750003</v>
      </c>
      <c r="H168" s="85">
        <v>-4.038195</v>
      </c>
      <c r="I168" s="83">
        <v>-49.507564994000006</v>
      </c>
      <c r="J168" s="84">
        <f t="shared" si="2"/>
        <v>2.7711464221796141E-3</v>
      </c>
      <c r="K168" s="84">
        <f>I168/'סכום נכסי הקרן'!$C$42</f>
        <v>-1.7132329666058478E-5</v>
      </c>
    </row>
    <row r="169" spans="2:11">
      <c r="B169" s="76" t="s">
        <v>2669</v>
      </c>
      <c r="C169" s="73" t="s">
        <v>2670</v>
      </c>
      <c r="D169" s="86" t="s">
        <v>534</v>
      </c>
      <c r="E169" s="86" t="s">
        <v>133</v>
      </c>
      <c r="F169" s="95">
        <v>45132</v>
      </c>
      <c r="G169" s="83">
        <v>607254.36872400017</v>
      </c>
      <c r="H169" s="85">
        <v>-3.6737929999999999</v>
      </c>
      <c r="I169" s="83">
        <v>-22.309267062000004</v>
      </c>
      <c r="J169" s="84">
        <f t="shared" si="2"/>
        <v>1.2487434113918402E-3</v>
      </c>
      <c r="K169" s="84">
        <f>I169/'סכום נכסי הקרן'!$C$42</f>
        <v>-7.7202285743733356E-6</v>
      </c>
    </row>
    <row r="170" spans="2:11">
      <c r="B170" s="76" t="s">
        <v>2671</v>
      </c>
      <c r="C170" s="73" t="s">
        <v>2672</v>
      </c>
      <c r="D170" s="86" t="s">
        <v>534</v>
      </c>
      <c r="E170" s="86" t="s">
        <v>133</v>
      </c>
      <c r="F170" s="95">
        <v>45132</v>
      </c>
      <c r="G170" s="83">
        <v>589204.66500000015</v>
      </c>
      <c r="H170" s="85">
        <v>-3.402971</v>
      </c>
      <c r="I170" s="83">
        <v>-20.050466406000002</v>
      </c>
      <c r="J170" s="84">
        <f t="shared" si="2"/>
        <v>1.1223088481680183E-3</v>
      </c>
      <c r="K170" s="84">
        <f>I170/'סכום נכסי הקרן'!$C$42</f>
        <v>-6.9385598032836806E-6</v>
      </c>
    </row>
    <row r="171" spans="2:11">
      <c r="B171" s="76" t="s">
        <v>2673</v>
      </c>
      <c r="C171" s="73" t="s">
        <v>2674</v>
      </c>
      <c r="D171" s="86" t="s">
        <v>534</v>
      </c>
      <c r="E171" s="86" t="s">
        <v>133</v>
      </c>
      <c r="F171" s="95">
        <v>45132</v>
      </c>
      <c r="G171" s="83">
        <v>1626766.0898120003</v>
      </c>
      <c r="H171" s="85">
        <v>-3.3804669999999999</v>
      </c>
      <c r="I171" s="83">
        <v>-54.99228817600001</v>
      </c>
      <c r="J171" s="84">
        <f t="shared" si="2"/>
        <v>3.0781494231207208E-3</v>
      </c>
      <c r="K171" s="84">
        <f>I171/'סכום נכסי הקרן'!$C$42</f>
        <v>-1.9030344357196799E-5</v>
      </c>
    </row>
    <row r="172" spans="2:11">
      <c r="B172" s="76" t="s">
        <v>2675</v>
      </c>
      <c r="C172" s="73" t="s">
        <v>2676</v>
      </c>
      <c r="D172" s="86" t="s">
        <v>534</v>
      </c>
      <c r="E172" s="86" t="s">
        <v>133</v>
      </c>
      <c r="F172" s="95">
        <v>45132</v>
      </c>
      <c r="G172" s="83">
        <v>893388.61382000009</v>
      </c>
      <c r="H172" s="85">
        <v>-3.3720300000000001</v>
      </c>
      <c r="I172" s="83">
        <v>-30.125333331000004</v>
      </c>
      <c r="J172" s="84">
        <f t="shared" si="2"/>
        <v>1.6862414802118902E-3</v>
      </c>
      <c r="K172" s="84">
        <f>I172/'סכום נכסי הקרן'!$C$42</f>
        <v>-1.0425015691826928E-5</v>
      </c>
    </row>
    <row r="173" spans="2:11">
      <c r="B173" s="76" t="s">
        <v>2677</v>
      </c>
      <c r="C173" s="73" t="s">
        <v>2678</v>
      </c>
      <c r="D173" s="86" t="s">
        <v>534</v>
      </c>
      <c r="E173" s="86" t="s">
        <v>133</v>
      </c>
      <c r="F173" s="95">
        <v>45133</v>
      </c>
      <c r="G173" s="83">
        <v>1669239.7763920003</v>
      </c>
      <c r="H173" s="85">
        <v>-3.3246329999999999</v>
      </c>
      <c r="I173" s="83">
        <v>-55.496095665000006</v>
      </c>
      <c r="J173" s="84">
        <f t="shared" si="2"/>
        <v>3.1063496450621322E-3</v>
      </c>
      <c r="K173" s="84">
        <f>I173/'סכום נכסי הקרן'!$C$42</f>
        <v>-1.9204689348529398E-5</v>
      </c>
    </row>
    <row r="174" spans="2:11">
      <c r="B174" s="76" t="s">
        <v>2679</v>
      </c>
      <c r="C174" s="73" t="s">
        <v>2680</v>
      </c>
      <c r="D174" s="86" t="s">
        <v>534</v>
      </c>
      <c r="E174" s="86" t="s">
        <v>133</v>
      </c>
      <c r="F174" s="95">
        <v>45132</v>
      </c>
      <c r="G174" s="83">
        <v>670770.53896500007</v>
      </c>
      <c r="H174" s="85">
        <v>-3.2596720000000001</v>
      </c>
      <c r="I174" s="83">
        <v>-21.864921398</v>
      </c>
      <c r="J174" s="84">
        <f t="shared" si="2"/>
        <v>1.2238715176286575E-3</v>
      </c>
      <c r="K174" s="84">
        <f>I174/'סכום נכסי הקרן'!$C$42</f>
        <v>-7.5664606319941383E-6</v>
      </c>
    </row>
    <row r="175" spans="2:11">
      <c r="B175" s="76" t="s">
        <v>2681</v>
      </c>
      <c r="C175" s="73" t="s">
        <v>2682</v>
      </c>
      <c r="D175" s="86" t="s">
        <v>534</v>
      </c>
      <c r="E175" s="86" t="s">
        <v>133</v>
      </c>
      <c r="F175" s="95">
        <v>45110</v>
      </c>
      <c r="G175" s="83">
        <v>448869.39140000008</v>
      </c>
      <c r="H175" s="85">
        <v>-3.2179000000000002</v>
      </c>
      <c r="I175" s="83">
        <v>-14.444168996000004</v>
      </c>
      <c r="J175" s="84">
        <f t="shared" si="2"/>
        <v>8.0850082688320695E-4</v>
      </c>
      <c r="K175" s="84">
        <f>I175/'סכום נכסי הקרן'!$C$42</f>
        <v>-4.9984737690436558E-6</v>
      </c>
    </row>
    <row r="176" spans="2:11">
      <c r="B176" s="76" t="s">
        <v>2681</v>
      </c>
      <c r="C176" s="73" t="s">
        <v>2683</v>
      </c>
      <c r="D176" s="86" t="s">
        <v>534</v>
      </c>
      <c r="E176" s="86" t="s">
        <v>133</v>
      </c>
      <c r="F176" s="95">
        <v>45110</v>
      </c>
      <c r="G176" s="83">
        <v>494543.1525400001</v>
      </c>
      <c r="H176" s="85">
        <v>-3.2179000000000002</v>
      </c>
      <c r="I176" s="83">
        <v>-15.913905043000005</v>
      </c>
      <c r="J176" s="84">
        <f t="shared" si="2"/>
        <v>8.9076812863165828E-4</v>
      </c>
      <c r="K176" s="84">
        <f>I176/'סכום נכסי הקרן'!$C$42</f>
        <v>-5.5070829580099336E-6</v>
      </c>
    </row>
    <row r="177" spans="2:11">
      <c r="B177" s="76" t="s">
        <v>2684</v>
      </c>
      <c r="C177" s="73" t="s">
        <v>2685</v>
      </c>
      <c r="D177" s="86" t="s">
        <v>534</v>
      </c>
      <c r="E177" s="86" t="s">
        <v>133</v>
      </c>
      <c r="F177" s="95">
        <v>45110</v>
      </c>
      <c r="G177" s="83">
        <v>1594349.0824800003</v>
      </c>
      <c r="H177" s="85">
        <v>-3.109283</v>
      </c>
      <c r="I177" s="83">
        <v>-49.572825120000012</v>
      </c>
      <c r="J177" s="84">
        <f t="shared" si="2"/>
        <v>2.7747993056267766E-3</v>
      </c>
      <c r="K177" s="84">
        <f>I177/'סכום נכסי הקרן'!$C$42</f>
        <v>-1.7154913244806819E-5</v>
      </c>
    </row>
    <row r="178" spans="2:11">
      <c r="B178" s="76" t="s">
        <v>2686</v>
      </c>
      <c r="C178" s="73" t="s">
        <v>2687</v>
      </c>
      <c r="D178" s="86" t="s">
        <v>534</v>
      </c>
      <c r="E178" s="86" t="s">
        <v>133</v>
      </c>
      <c r="F178" s="95">
        <v>45110</v>
      </c>
      <c r="G178" s="83">
        <v>1732213.032508</v>
      </c>
      <c r="H178" s="85">
        <v>-3.1397219999999999</v>
      </c>
      <c r="I178" s="83">
        <v>-54.386668965000005</v>
      </c>
      <c r="J178" s="84">
        <f t="shared" si="2"/>
        <v>3.0442503713299634E-3</v>
      </c>
      <c r="K178" s="84">
        <f>I178/'סכום נכסי הקרן'!$C$42</f>
        <v>-1.8820766932489933E-5</v>
      </c>
    </row>
    <row r="179" spans="2:11">
      <c r="B179" s="76" t="s">
        <v>2686</v>
      </c>
      <c r="C179" s="73" t="s">
        <v>2688</v>
      </c>
      <c r="D179" s="86" t="s">
        <v>534</v>
      </c>
      <c r="E179" s="86" t="s">
        <v>133</v>
      </c>
      <c r="F179" s="95">
        <v>45110</v>
      </c>
      <c r="G179" s="83">
        <v>493916.50920000003</v>
      </c>
      <c r="H179" s="85">
        <v>-3.1397219999999999</v>
      </c>
      <c r="I179" s="83">
        <v>-15.507603952000002</v>
      </c>
      <c r="J179" s="84">
        <f t="shared" si="2"/>
        <v>8.6802574946619562E-4</v>
      </c>
      <c r="K179" s="84">
        <f>I179/'סכום נכסי הקרן'!$C$42</f>
        <v>-5.3664805220885773E-6</v>
      </c>
    </row>
    <row r="180" spans="2:11">
      <c r="B180" s="76" t="s">
        <v>2689</v>
      </c>
      <c r="C180" s="73" t="s">
        <v>2690</v>
      </c>
      <c r="D180" s="86" t="s">
        <v>534</v>
      </c>
      <c r="E180" s="86" t="s">
        <v>133</v>
      </c>
      <c r="F180" s="95">
        <v>45152</v>
      </c>
      <c r="G180" s="83">
        <v>2269803.9514500005</v>
      </c>
      <c r="H180" s="85">
        <v>-2.1598039999999998</v>
      </c>
      <c r="I180" s="83">
        <v>-49.023305821000008</v>
      </c>
      <c r="J180" s="84">
        <f t="shared" si="2"/>
        <v>2.7440404016183272E-3</v>
      </c>
      <c r="K180" s="84">
        <f>I180/'סכום נכסי הקרן'!$C$42</f>
        <v>-1.6964749462979326E-5</v>
      </c>
    </row>
    <row r="181" spans="2:11">
      <c r="B181" s="76" t="s">
        <v>2691</v>
      </c>
      <c r="C181" s="73" t="s">
        <v>2692</v>
      </c>
      <c r="D181" s="86" t="s">
        <v>534</v>
      </c>
      <c r="E181" s="86" t="s">
        <v>133</v>
      </c>
      <c r="F181" s="95">
        <v>45160</v>
      </c>
      <c r="G181" s="83">
        <v>795515.88742500008</v>
      </c>
      <c r="H181" s="85">
        <v>-1.5459579999999999</v>
      </c>
      <c r="I181" s="83">
        <v>-12.298343889000002</v>
      </c>
      <c r="J181" s="84">
        <f t="shared" si="2"/>
        <v>6.883899798115139E-4</v>
      </c>
      <c r="K181" s="84">
        <f>I181/'סכום נכסי הקרן'!$C$42</f>
        <v>-4.2559007270593711E-6</v>
      </c>
    </row>
    <row r="182" spans="2:11">
      <c r="B182" s="76" t="s">
        <v>2693</v>
      </c>
      <c r="C182" s="73" t="s">
        <v>2694</v>
      </c>
      <c r="D182" s="86" t="s">
        <v>534</v>
      </c>
      <c r="E182" s="86" t="s">
        <v>133</v>
      </c>
      <c r="F182" s="95">
        <v>45155</v>
      </c>
      <c r="G182" s="83">
        <v>1364725.7774100003</v>
      </c>
      <c r="H182" s="85">
        <v>-1.4936449999999999</v>
      </c>
      <c r="I182" s="83">
        <v>-20.384162762000003</v>
      </c>
      <c r="J182" s="84">
        <f t="shared" si="2"/>
        <v>1.1409872352617049E-3</v>
      </c>
      <c r="K182" s="84">
        <f>I182/'סכום נכסי הקרן'!$C$42</f>
        <v>-7.0540370233822108E-6</v>
      </c>
    </row>
    <row r="183" spans="2:11">
      <c r="B183" s="76" t="s">
        <v>2695</v>
      </c>
      <c r="C183" s="73" t="s">
        <v>2696</v>
      </c>
      <c r="D183" s="86" t="s">
        <v>534</v>
      </c>
      <c r="E183" s="86" t="s">
        <v>133</v>
      </c>
      <c r="F183" s="95">
        <v>45155</v>
      </c>
      <c r="G183" s="83">
        <v>1364835.1392000001</v>
      </c>
      <c r="H183" s="85">
        <v>-1.4855130000000001</v>
      </c>
      <c r="I183" s="83">
        <v>-20.274800972000005</v>
      </c>
      <c r="J183" s="84">
        <f t="shared" si="2"/>
        <v>1.1348657963842648E-3</v>
      </c>
      <c r="K183" s="84">
        <f>I183/'סכום נכסי הקרן'!$C$42</f>
        <v>-7.01619185286378E-6</v>
      </c>
    </row>
    <row r="184" spans="2:11">
      <c r="B184" s="76" t="s">
        <v>2697</v>
      </c>
      <c r="C184" s="73" t="s">
        <v>2698</v>
      </c>
      <c r="D184" s="86" t="s">
        <v>534</v>
      </c>
      <c r="E184" s="86" t="s">
        <v>133</v>
      </c>
      <c r="F184" s="95">
        <v>45160</v>
      </c>
      <c r="G184" s="83">
        <v>1137362.6160000002</v>
      </c>
      <c r="H184" s="85">
        <v>-1.464591</v>
      </c>
      <c r="I184" s="83">
        <v>-16.657714448000004</v>
      </c>
      <c r="J184" s="84">
        <f t="shared" si="2"/>
        <v>9.3240226619627285E-4</v>
      </c>
      <c r="K184" s="84">
        <f>I184/'סכום נכסי הקרן'!$C$42</f>
        <v>-5.7644817603287135E-6</v>
      </c>
    </row>
    <row r="185" spans="2:11">
      <c r="B185" s="76" t="s">
        <v>2699</v>
      </c>
      <c r="C185" s="73" t="s">
        <v>2700</v>
      </c>
      <c r="D185" s="86" t="s">
        <v>534</v>
      </c>
      <c r="E185" s="86" t="s">
        <v>133</v>
      </c>
      <c r="F185" s="95">
        <v>45160</v>
      </c>
      <c r="G185" s="83">
        <v>1137362.6160000002</v>
      </c>
      <c r="H185" s="85">
        <v>-1.464591</v>
      </c>
      <c r="I185" s="83">
        <v>-16.657714448000004</v>
      </c>
      <c r="J185" s="84">
        <f t="shared" si="2"/>
        <v>9.3240226619627285E-4</v>
      </c>
      <c r="K185" s="84">
        <f>I185/'סכום נכסי הקרן'!$C$42</f>
        <v>-5.7644817603287135E-6</v>
      </c>
    </row>
    <row r="186" spans="2:11">
      <c r="B186" s="76" t="s">
        <v>2701</v>
      </c>
      <c r="C186" s="73" t="s">
        <v>2702</v>
      </c>
      <c r="D186" s="86" t="s">
        <v>534</v>
      </c>
      <c r="E186" s="86" t="s">
        <v>133</v>
      </c>
      <c r="F186" s="95">
        <v>45168</v>
      </c>
      <c r="G186" s="83">
        <v>1595284.7333500003</v>
      </c>
      <c r="H186" s="85">
        <v>-1.2752410000000001</v>
      </c>
      <c r="I186" s="83">
        <v>-20.343729278000001</v>
      </c>
      <c r="J186" s="84">
        <f t="shared" si="2"/>
        <v>1.1387240032781395E-3</v>
      </c>
      <c r="K186" s="84">
        <f>I186/'סכום נכסי הקרן'!$C$42</f>
        <v>-7.0400448228464084E-6</v>
      </c>
    </row>
    <row r="187" spans="2:11">
      <c r="B187" s="76" t="s">
        <v>2703</v>
      </c>
      <c r="C187" s="73" t="s">
        <v>2704</v>
      </c>
      <c r="D187" s="86" t="s">
        <v>534</v>
      </c>
      <c r="E187" s="86" t="s">
        <v>133</v>
      </c>
      <c r="F187" s="95">
        <v>45174</v>
      </c>
      <c r="G187" s="83">
        <v>1549327.6953000003</v>
      </c>
      <c r="H187" s="85">
        <v>-0.79428299999999996</v>
      </c>
      <c r="I187" s="83">
        <v>-12.306044461000001</v>
      </c>
      <c r="J187" s="84">
        <f t="shared" si="2"/>
        <v>6.888210131808408E-4</v>
      </c>
      <c r="K187" s="84">
        <f>I187/'סכום נכסי הקרן'!$C$42</f>
        <v>-4.258565546832616E-6</v>
      </c>
    </row>
    <row r="188" spans="2:11">
      <c r="B188" s="76" t="s">
        <v>2703</v>
      </c>
      <c r="C188" s="73" t="s">
        <v>2705</v>
      </c>
      <c r="D188" s="86" t="s">
        <v>534</v>
      </c>
      <c r="E188" s="86" t="s">
        <v>133</v>
      </c>
      <c r="F188" s="95">
        <v>45174</v>
      </c>
      <c r="G188" s="83">
        <v>228748.41075000004</v>
      </c>
      <c r="H188" s="85">
        <v>-0.79428299999999996</v>
      </c>
      <c r="I188" s="83">
        <v>-1.8169094390000005</v>
      </c>
      <c r="J188" s="84">
        <f t="shared" si="2"/>
        <v>1.0170005517175851E-4</v>
      </c>
      <c r="K188" s="84">
        <f>I188/'סכום נכסי הקרן'!$C$42</f>
        <v>-6.287502018346867E-7</v>
      </c>
    </row>
    <row r="189" spans="2:11">
      <c r="B189" s="76" t="s">
        <v>2706</v>
      </c>
      <c r="C189" s="73" t="s">
        <v>2707</v>
      </c>
      <c r="D189" s="86" t="s">
        <v>534</v>
      </c>
      <c r="E189" s="86" t="s">
        <v>133</v>
      </c>
      <c r="F189" s="95">
        <v>45169</v>
      </c>
      <c r="G189" s="83">
        <v>686409.27493500011</v>
      </c>
      <c r="H189" s="85">
        <v>-0.801952</v>
      </c>
      <c r="I189" s="83">
        <v>-5.5046710190000017</v>
      </c>
      <c r="J189" s="84">
        <f t="shared" si="2"/>
        <v>3.081195651902165E-4</v>
      </c>
      <c r="K189" s="84">
        <f>I189/'סכום נכסי הקרן'!$C$42</f>
        <v>-1.9049177355447712E-6</v>
      </c>
    </row>
    <row r="190" spans="2:11">
      <c r="B190" s="76" t="s">
        <v>2708</v>
      </c>
      <c r="C190" s="73" t="s">
        <v>2709</v>
      </c>
      <c r="D190" s="86" t="s">
        <v>534</v>
      </c>
      <c r="E190" s="86" t="s">
        <v>133</v>
      </c>
      <c r="F190" s="95">
        <v>45174</v>
      </c>
      <c r="G190" s="83">
        <v>572478.59237500012</v>
      </c>
      <c r="H190" s="85">
        <v>-0.68731100000000001</v>
      </c>
      <c r="I190" s="83">
        <v>-3.934708097000001</v>
      </c>
      <c r="J190" s="84">
        <f t="shared" si="2"/>
        <v>2.2024214413785372E-4</v>
      </c>
      <c r="K190" s="84">
        <f>I190/'סכום נכסי הקרן'!$C$42</f>
        <v>-1.3616245570890702E-6</v>
      </c>
    </row>
    <row r="191" spans="2:11">
      <c r="B191" s="76" t="s">
        <v>2708</v>
      </c>
      <c r="C191" s="73" t="s">
        <v>2710</v>
      </c>
      <c r="D191" s="86" t="s">
        <v>534</v>
      </c>
      <c r="E191" s="86" t="s">
        <v>133</v>
      </c>
      <c r="F191" s="95">
        <v>45174</v>
      </c>
      <c r="G191" s="83">
        <v>20142.515940000005</v>
      </c>
      <c r="H191" s="85">
        <v>-0.68731100000000001</v>
      </c>
      <c r="I191" s="83">
        <v>-0.13844171900000005</v>
      </c>
      <c r="J191" s="84">
        <f t="shared" si="2"/>
        <v>7.749164684907055E-6</v>
      </c>
      <c r="K191" s="84">
        <f>I191/'סכום נכסי הקרן'!$C$42</f>
        <v>-4.7908419041237083E-8</v>
      </c>
    </row>
    <row r="192" spans="2:11">
      <c r="B192" s="76" t="s">
        <v>2711</v>
      </c>
      <c r="C192" s="73" t="s">
        <v>2712</v>
      </c>
      <c r="D192" s="86" t="s">
        <v>534</v>
      </c>
      <c r="E192" s="86" t="s">
        <v>133</v>
      </c>
      <c r="F192" s="95">
        <v>45181</v>
      </c>
      <c r="G192" s="83">
        <v>805914.40800000017</v>
      </c>
      <c r="H192" s="85">
        <v>-0.62833700000000003</v>
      </c>
      <c r="I192" s="83">
        <v>-5.0638573660000006</v>
      </c>
      <c r="J192" s="84">
        <f t="shared" si="2"/>
        <v>2.8344537292269284E-4</v>
      </c>
      <c r="K192" s="84">
        <f>I192/'סכום נכסי הקרן'!$C$42</f>
        <v>-1.7523720624661053E-6</v>
      </c>
    </row>
    <row r="193" spans="2:11">
      <c r="B193" s="76" t="s">
        <v>2711</v>
      </c>
      <c r="C193" s="73" t="s">
        <v>2713</v>
      </c>
      <c r="D193" s="86" t="s">
        <v>534</v>
      </c>
      <c r="E193" s="86" t="s">
        <v>133</v>
      </c>
      <c r="F193" s="95">
        <v>45181</v>
      </c>
      <c r="G193" s="83">
        <v>503914.8257000001</v>
      </c>
      <c r="H193" s="85">
        <v>-0.62833700000000003</v>
      </c>
      <c r="I193" s="83">
        <v>-3.1662826430000006</v>
      </c>
      <c r="J193" s="84">
        <f t="shared" si="2"/>
        <v>1.7723014288467315E-4</v>
      </c>
      <c r="K193" s="84">
        <f>I193/'סכום נכסי הקרן'!$C$42</f>
        <v>-1.0957072532726905E-6</v>
      </c>
    </row>
    <row r="194" spans="2:11">
      <c r="B194" s="76" t="s">
        <v>2714</v>
      </c>
      <c r="C194" s="73" t="s">
        <v>2715</v>
      </c>
      <c r="D194" s="86" t="s">
        <v>534</v>
      </c>
      <c r="E194" s="86" t="s">
        <v>133</v>
      </c>
      <c r="F194" s="95">
        <v>45181</v>
      </c>
      <c r="G194" s="83">
        <v>687247.71532500011</v>
      </c>
      <c r="H194" s="85">
        <v>-0.61499300000000001</v>
      </c>
      <c r="I194" s="83">
        <v>-4.2265233250000014</v>
      </c>
      <c r="J194" s="84">
        <f t="shared" si="2"/>
        <v>2.3657626853091837E-4</v>
      </c>
      <c r="K194" s="84">
        <f>I194/'סכום נכסי הקרן'!$C$42</f>
        <v>-1.4626086125213648E-6</v>
      </c>
    </row>
    <row r="195" spans="2:11">
      <c r="B195" s="76" t="s">
        <v>2716</v>
      </c>
      <c r="C195" s="73" t="s">
        <v>2717</v>
      </c>
      <c r="D195" s="86" t="s">
        <v>534</v>
      </c>
      <c r="E195" s="86" t="s">
        <v>133</v>
      </c>
      <c r="F195" s="95">
        <v>45159</v>
      </c>
      <c r="G195" s="83">
        <v>916816.33950000023</v>
      </c>
      <c r="H195" s="85">
        <v>-0.71882299999999999</v>
      </c>
      <c r="I195" s="83">
        <v>-6.5902872810000011</v>
      </c>
      <c r="J195" s="84">
        <f t="shared" si="2"/>
        <v>3.6888606866631966E-4</v>
      </c>
      <c r="K195" s="84">
        <f>I195/'סכום נכסי הקרן'!$C$42</f>
        <v>-2.2806004356265103E-6</v>
      </c>
    </row>
    <row r="196" spans="2:11">
      <c r="B196" s="76" t="s">
        <v>2718</v>
      </c>
      <c r="C196" s="73" t="s">
        <v>2719</v>
      </c>
      <c r="D196" s="86" t="s">
        <v>534</v>
      </c>
      <c r="E196" s="86" t="s">
        <v>133</v>
      </c>
      <c r="F196" s="95">
        <v>45167</v>
      </c>
      <c r="G196" s="83">
        <v>802363.15061000024</v>
      </c>
      <c r="H196" s="85">
        <v>-0.67937800000000004</v>
      </c>
      <c r="I196" s="83">
        <v>-5.4510807040000007</v>
      </c>
      <c r="J196" s="84">
        <f t="shared" si="2"/>
        <v>3.0511989009624391E-4</v>
      </c>
      <c r="K196" s="84">
        <f>I196/'סכום נכסי הקרן'!$C$42</f>
        <v>-1.8863725507109139E-6</v>
      </c>
    </row>
    <row r="197" spans="2:11">
      <c r="B197" s="76" t="s">
        <v>2720</v>
      </c>
      <c r="C197" s="73" t="s">
        <v>2721</v>
      </c>
      <c r="D197" s="86" t="s">
        <v>534</v>
      </c>
      <c r="E197" s="86" t="s">
        <v>133</v>
      </c>
      <c r="F197" s="95">
        <v>45189</v>
      </c>
      <c r="G197" s="83">
        <v>3389311.9671940003</v>
      </c>
      <c r="H197" s="85">
        <v>-0.49394500000000002</v>
      </c>
      <c r="I197" s="83">
        <v>-16.741329314000001</v>
      </c>
      <c r="J197" s="84">
        <f t="shared" si="2"/>
        <v>9.3708254155994717E-4</v>
      </c>
      <c r="K197" s="84">
        <f>I197/'סכום נכסי הקרן'!$C$42</f>
        <v>-5.793417084646702E-6</v>
      </c>
    </row>
    <row r="198" spans="2:11">
      <c r="B198" s="76" t="s">
        <v>2722</v>
      </c>
      <c r="C198" s="73" t="s">
        <v>2723</v>
      </c>
      <c r="D198" s="86" t="s">
        <v>534</v>
      </c>
      <c r="E198" s="86" t="s">
        <v>133</v>
      </c>
      <c r="F198" s="95">
        <v>45174</v>
      </c>
      <c r="G198" s="83">
        <v>4044168.8012800002</v>
      </c>
      <c r="H198" s="85">
        <v>-0.50065499999999996</v>
      </c>
      <c r="I198" s="83">
        <v>-20.247351734000002</v>
      </c>
      <c r="J198" s="84">
        <f t="shared" si="2"/>
        <v>1.1333293472035289E-3</v>
      </c>
      <c r="K198" s="84">
        <f>I198/'סכום נכסי הקרן'!$C$42</f>
        <v>-7.0066929127612902E-6</v>
      </c>
    </row>
    <row r="199" spans="2:11">
      <c r="B199" s="76" t="s">
        <v>2722</v>
      </c>
      <c r="C199" s="73" t="s">
        <v>2724</v>
      </c>
      <c r="D199" s="86" t="s">
        <v>534</v>
      </c>
      <c r="E199" s="86" t="s">
        <v>133</v>
      </c>
      <c r="F199" s="95">
        <v>45174</v>
      </c>
      <c r="G199" s="83">
        <v>481775.13888000004</v>
      </c>
      <c r="H199" s="85">
        <v>-0.50065499999999996</v>
      </c>
      <c r="I199" s="83">
        <v>-2.4120335160000006</v>
      </c>
      <c r="J199" s="84">
        <f t="shared" si="2"/>
        <v>1.3501165021650299E-4</v>
      </c>
      <c r="K199" s="84">
        <f>I199/'סכום נכסי הקרן'!$C$42</f>
        <v>-8.3469573522152243E-7</v>
      </c>
    </row>
    <row r="200" spans="2:11">
      <c r="B200" s="76" t="s">
        <v>2725</v>
      </c>
      <c r="C200" s="73" t="s">
        <v>2726</v>
      </c>
      <c r="D200" s="86" t="s">
        <v>534</v>
      </c>
      <c r="E200" s="86" t="s">
        <v>133</v>
      </c>
      <c r="F200" s="95">
        <v>45167</v>
      </c>
      <c r="G200" s="83">
        <v>908096.65920000011</v>
      </c>
      <c r="H200" s="85">
        <v>-0.60472199999999998</v>
      </c>
      <c r="I200" s="83">
        <v>-5.491459625000001</v>
      </c>
      <c r="J200" s="84">
        <f t="shared" si="2"/>
        <v>3.0738006795944894E-4</v>
      </c>
      <c r="K200" s="84">
        <f>I200/'סכום נכסי הקרן'!$C$42</f>
        <v>-1.9003458694595853E-6</v>
      </c>
    </row>
    <row r="201" spans="2:11">
      <c r="B201" s="76" t="s">
        <v>2727</v>
      </c>
      <c r="C201" s="73" t="s">
        <v>2728</v>
      </c>
      <c r="D201" s="86" t="s">
        <v>534</v>
      </c>
      <c r="E201" s="86" t="s">
        <v>133</v>
      </c>
      <c r="F201" s="95">
        <v>45189</v>
      </c>
      <c r="G201" s="83">
        <v>1210987.9389600002</v>
      </c>
      <c r="H201" s="85">
        <v>-0.41411599999999998</v>
      </c>
      <c r="I201" s="83">
        <v>-5.0148932560000015</v>
      </c>
      <c r="J201" s="84">
        <f t="shared" si="2"/>
        <v>2.8070464595989126E-4</v>
      </c>
      <c r="K201" s="84">
        <f>I201/'סכום נכסי הקרן'!$C$42</f>
        <v>-1.7354277980001232E-6</v>
      </c>
    </row>
    <row r="202" spans="2:11">
      <c r="B202" s="76" t="s">
        <v>2729</v>
      </c>
      <c r="C202" s="73" t="s">
        <v>2730</v>
      </c>
      <c r="D202" s="86" t="s">
        <v>534</v>
      </c>
      <c r="E202" s="86" t="s">
        <v>133</v>
      </c>
      <c r="F202" s="95">
        <v>45189</v>
      </c>
      <c r="G202" s="83">
        <v>803086.15355500008</v>
      </c>
      <c r="H202" s="85">
        <v>-0.41411599999999998</v>
      </c>
      <c r="I202" s="83">
        <v>-3.3257072230000002</v>
      </c>
      <c r="J202" s="84">
        <f t="shared" si="2"/>
        <v>1.8615380646069487E-4</v>
      </c>
      <c r="K202" s="84">
        <f>I202/'סכום נכסי הקרן'!$C$42</f>
        <v>-1.1508768917262062E-6</v>
      </c>
    </row>
    <row r="203" spans="2:11">
      <c r="B203" s="76" t="s">
        <v>2731</v>
      </c>
      <c r="C203" s="73" t="s">
        <v>2732</v>
      </c>
      <c r="D203" s="86" t="s">
        <v>534</v>
      </c>
      <c r="E203" s="86" t="s">
        <v>133</v>
      </c>
      <c r="F203" s="95">
        <v>45190</v>
      </c>
      <c r="G203" s="83">
        <v>917909.95740000007</v>
      </c>
      <c r="H203" s="85">
        <v>-0.37950800000000001</v>
      </c>
      <c r="I203" s="83">
        <v>-3.4835375510000008</v>
      </c>
      <c r="J203" s="84">
        <f t="shared" si="2"/>
        <v>1.9498823305391641E-4</v>
      </c>
      <c r="K203" s="84">
        <f>I203/'סכום נכסי הקרן'!$C$42</f>
        <v>-1.2054948316496473E-6</v>
      </c>
    </row>
    <row r="204" spans="2:11">
      <c r="B204" s="76" t="s">
        <v>2733</v>
      </c>
      <c r="C204" s="73" t="s">
        <v>2734</v>
      </c>
      <c r="D204" s="86" t="s">
        <v>534</v>
      </c>
      <c r="E204" s="86" t="s">
        <v>133</v>
      </c>
      <c r="F204" s="95">
        <v>45188</v>
      </c>
      <c r="G204" s="83">
        <v>1148298.7950000002</v>
      </c>
      <c r="H204" s="85">
        <v>-0.32858700000000002</v>
      </c>
      <c r="I204" s="83">
        <v>-3.7731640250000011</v>
      </c>
      <c r="J204" s="84">
        <f t="shared" ref="J204:J267" si="3">IFERROR(I204/$I$11,0)</f>
        <v>2.1119984368939943E-4</v>
      </c>
      <c r="K204" s="84">
        <f>I204/'סכום נכסי הקרן'!$C$42</f>
        <v>-1.3057214582912016E-6</v>
      </c>
    </row>
    <row r="205" spans="2:11">
      <c r="B205" s="76" t="s">
        <v>2735</v>
      </c>
      <c r="C205" s="73" t="s">
        <v>2736</v>
      </c>
      <c r="D205" s="86" t="s">
        <v>534</v>
      </c>
      <c r="E205" s="86" t="s">
        <v>133</v>
      </c>
      <c r="F205" s="95">
        <v>45188</v>
      </c>
      <c r="G205" s="83">
        <v>2296597.5900000003</v>
      </c>
      <c r="H205" s="85">
        <v>-0.32858700000000002</v>
      </c>
      <c r="I205" s="83">
        <v>-7.5463280490000004</v>
      </c>
      <c r="J205" s="84">
        <f t="shared" si="3"/>
        <v>4.2239968732282458E-4</v>
      </c>
      <c r="K205" s="84">
        <f>I205/'סכום נכסי הקרן'!$C$42</f>
        <v>-2.6114429162363475E-6</v>
      </c>
    </row>
    <row r="206" spans="2:11">
      <c r="B206" s="76" t="s">
        <v>2737</v>
      </c>
      <c r="C206" s="73" t="s">
        <v>2738</v>
      </c>
      <c r="D206" s="86" t="s">
        <v>534</v>
      </c>
      <c r="E206" s="86" t="s">
        <v>133</v>
      </c>
      <c r="F206" s="95">
        <v>45190</v>
      </c>
      <c r="G206" s="83">
        <v>1607618.3130000003</v>
      </c>
      <c r="H206" s="85">
        <v>-0.29984100000000002</v>
      </c>
      <c r="I206" s="83">
        <v>-4.8203031640000011</v>
      </c>
      <c r="J206" s="84">
        <f t="shared" si="3"/>
        <v>2.6981262092689369E-4</v>
      </c>
      <c r="K206" s="84">
        <f>I206/'סכום נכסי הקרן'!$C$42</f>
        <v>-1.6680889659186689E-6</v>
      </c>
    </row>
    <row r="207" spans="2:11">
      <c r="B207" s="76" t="s">
        <v>2737</v>
      </c>
      <c r="C207" s="73" t="s">
        <v>2739</v>
      </c>
      <c r="D207" s="86" t="s">
        <v>534</v>
      </c>
      <c r="E207" s="86" t="s">
        <v>133</v>
      </c>
      <c r="F207" s="95">
        <v>45190</v>
      </c>
      <c r="G207" s="83">
        <v>506056.60980000003</v>
      </c>
      <c r="H207" s="85">
        <v>-0.29984100000000002</v>
      </c>
      <c r="I207" s="83">
        <v>-1.5173665650000001</v>
      </c>
      <c r="J207" s="84">
        <f t="shared" si="3"/>
        <v>8.4933381963833617E-5</v>
      </c>
      <c r="K207" s="84">
        <f>I207/'סכום נכסי הקרן'!$C$42</f>
        <v>-5.2509195754194937E-7</v>
      </c>
    </row>
    <row r="208" spans="2:11">
      <c r="B208" s="76" t="s">
        <v>2740</v>
      </c>
      <c r="C208" s="73" t="s">
        <v>2741</v>
      </c>
      <c r="D208" s="86" t="s">
        <v>534</v>
      </c>
      <c r="E208" s="86" t="s">
        <v>133</v>
      </c>
      <c r="F208" s="95">
        <v>45182</v>
      </c>
      <c r="G208" s="83">
        <v>1149210.1432500002</v>
      </c>
      <c r="H208" s="85">
        <v>-0.27774799999999999</v>
      </c>
      <c r="I208" s="83">
        <v>-3.1919061110000002</v>
      </c>
      <c r="J208" s="84">
        <f t="shared" si="3"/>
        <v>1.7866439604740975E-4</v>
      </c>
      <c r="K208" s="84">
        <f>I208/'סכום נכסי הקרן'!$C$42</f>
        <v>-1.1045743769338299E-6</v>
      </c>
    </row>
    <row r="209" spans="2:11">
      <c r="B209" s="76" t="s">
        <v>2742</v>
      </c>
      <c r="C209" s="73" t="s">
        <v>2743</v>
      </c>
      <c r="D209" s="86" t="s">
        <v>534</v>
      </c>
      <c r="E209" s="86" t="s">
        <v>133</v>
      </c>
      <c r="F209" s="95">
        <v>45182</v>
      </c>
      <c r="G209" s="83">
        <v>1013184.2388800001</v>
      </c>
      <c r="H209" s="85">
        <v>-0.251247</v>
      </c>
      <c r="I209" s="83">
        <v>-2.5455986250000007</v>
      </c>
      <c r="J209" s="84">
        <f t="shared" si="3"/>
        <v>1.4248785055029516E-4</v>
      </c>
      <c r="K209" s="84">
        <f>I209/'סכום נכסי הקרן'!$C$42</f>
        <v>-8.8091658004692161E-7</v>
      </c>
    </row>
    <row r="210" spans="2:11">
      <c r="B210" s="76" t="s">
        <v>2744</v>
      </c>
      <c r="C210" s="73" t="s">
        <v>2745</v>
      </c>
      <c r="D210" s="86" t="s">
        <v>534</v>
      </c>
      <c r="E210" s="86" t="s">
        <v>133</v>
      </c>
      <c r="F210" s="95">
        <v>45182</v>
      </c>
      <c r="G210" s="83">
        <v>689835.94435500016</v>
      </c>
      <c r="H210" s="85">
        <v>-0.232705</v>
      </c>
      <c r="I210" s="83">
        <v>-1.6052852610000001</v>
      </c>
      <c r="J210" s="84">
        <f t="shared" si="3"/>
        <v>8.9854560775448061E-5</v>
      </c>
      <c r="K210" s="84">
        <f>I210/'סכום נכסי הקרן'!$C$42</f>
        <v>-5.5551664281710932E-7</v>
      </c>
    </row>
    <row r="211" spans="2:11">
      <c r="B211" s="76" t="s">
        <v>2744</v>
      </c>
      <c r="C211" s="73" t="s">
        <v>2746</v>
      </c>
      <c r="D211" s="86" t="s">
        <v>534</v>
      </c>
      <c r="E211" s="86" t="s">
        <v>133</v>
      </c>
      <c r="F211" s="95">
        <v>45182</v>
      </c>
      <c r="G211" s="83">
        <v>1013371.6672540002</v>
      </c>
      <c r="H211" s="85">
        <v>-0.232705</v>
      </c>
      <c r="I211" s="83">
        <v>-2.3581702510000007</v>
      </c>
      <c r="J211" s="84">
        <f t="shared" si="3"/>
        <v>1.3199669696421209E-4</v>
      </c>
      <c r="K211" s="84">
        <f>I211/'סכום נכסי הקרן'!$C$42</f>
        <v>-8.1605609473461694E-7</v>
      </c>
    </row>
    <row r="212" spans="2:11">
      <c r="B212" s="76" t="s">
        <v>2747</v>
      </c>
      <c r="C212" s="73" t="s">
        <v>2748</v>
      </c>
      <c r="D212" s="86" t="s">
        <v>534</v>
      </c>
      <c r="E212" s="86" t="s">
        <v>133</v>
      </c>
      <c r="F212" s="95">
        <v>45182</v>
      </c>
      <c r="G212" s="83">
        <v>919854.16700000013</v>
      </c>
      <c r="H212" s="85">
        <v>-0.22476099999999999</v>
      </c>
      <c r="I212" s="83">
        <v>-2.0674724890000005</v>
      </c>
      <c r="J212" s="84">
        <f t="shared" si="3"/>
        <v>1.157251218382783E-4</v>
      </c>
      <c r="K212" s="84">
        <f>I212/'סכום נכסי הקרן'!$C$42</f>
        <v>-7.154587437565797E-7</v>
      </c>
    </row>
    <row r="213" spans="2:11">
      <c r="B213" s="76" t="s">
        <v>2749</v>
      </c>
      <c r="C213" s="73" t="s">
        <v>2750</v>
      </c>
      <c r="D213" s="86" t="s">
        <v>534</v>
      </c>
      <c r="E213" s="86" t="s">
        <v>133</v>
      </c>
      <c r="F213" s="95">
        <v>45173</v>
      </c>
      <c r="G213" s="83">
        <v>2185230.8338500005</v>
      </c>
      <c r="H213" s="85">
        <v>-0.26227800000000001</v>
      </c>
      <c r="I213" s="83">
        <v>-5.7313825660000015</v>
      </c>
      <c r="J213" s="84">
        <f t="shared" si="3"/>
        <v>3.2080956302008338E-4</v>
      </c>
      <c r="K213" s="84">
        <f>I213/'סכום נכסי הקרן'!$C$42</f>
        <v>-1.9833723507692692E-6</v>
      </c>
    </row>
    <row r="214" spans="2:11">
      <c r="B214" s="76" t="s">
        <v>2751</v>
      </c>
      <c r="C214" s="73" t="s">
        <v>2752</v>
      </c>
      <c r="D214" s="86" t="s">
        <v>534</v>
      </c>
      <c r="E214" s="86" t="s">
        <v>133</v>
      </c>
      <c r="F214" s="95">
        <v>45173</v>
      </c>
      <c r="G214" s="83">
        <v>1955206.5355500001</v>
      </c>
      <c r="H214" s="85">
        <v>-0.26227800000000001</v>
      </c>
      <c r="I214" s="83">
        <v>-5.1280791380000013</v>
      </c>
      <c r="J214" s="84">
        <f t="shared" si="3"/>
        <v>2.8704013533375881E-4</v>
      </c>
      <c r="K214" s="84">
        <f>I214/'סכום נכסי הקרן'!$C$42</f>
        <v>-1.7745963138461884E-6</v>
      </c>
    </row>
    <row r="215" spans="2:11">
      <c r="B215" s="76" t="s">
        <v>2753</v>
      </c>
      <c r="C215" s="73" t="s">
        <v>2754</v>
      </c>
      <c r="D215" s="86" t="s">
        <v>534</v>
      </c>
      <c r="E215" s="86" t="s">
        <v>133</v>
      </c>
      <c r="F215" s="95">
        <v>45173</v>
      </c>
      <c r="G215" s="83">
        <v>809655.39000000013</v>
      </c>
      <c r="H215" s="85">
        <v>-0.22256999999999999</v>
      </c>
      <c r="I215" s="83">
        <v>-1.8020524060000003</v>
      </c>
      <c r="J215" s="84">
        <f t="shared" si="3"/>
        <v>1.0086844461189469E-4</v>
      </c>
      <c r="K215" s="84">
        <f>I215/'סכום נכסי הקרן'!$C$42</f>
        <v>-6.2360885450228681E-7</v>
      </c>
    </row>
    <row r="216" spans="2:11">
      <c r="B216" s="76" t="s">
        <v>2753</v>
      </c>
      <c r="C216" s="73" t="s">
        <v>2755</v>
      </c>
      <c r="D216" s="86" t="s">
        <v>534</v>
      </c>
      <c r="E216" s="86" t="s">
        <v>133</v>
      </c>
      <c r="F216" s="95">
        <v>45173</v>
      </c>
      <c r="G216" s="83">
        <v>690346.29937499994</v>
      </c>
      <c r="H216" s="85">
        <v>-0.22256999999999999</v>
      </c>
      <c r="I216" s="83">
        <v>-1.5365058090000003</v>
      </c>
      <c r="J216" s="84">
        <f t="shared" si="3"/>
        <v>8.6004685865373744E-5</v>
      </c>
      <c r="K216" s="84">
        <f>I216/'סכום נכסי הקרן'!$C$42</f>
        <v>-5.317151844731643E-7</v>
      </c>
    </row>
    <row r="217" spans="2:11">
      <c r="B217" s="76" t="s">
        <v>2756</v>
      </c>
      <c r="C217" s="73" t="s">
        <v>2757</v>
      </c>
      <c r="D217" s="86" t="s">
        <v>534</v>
      </c>
      <c r="E217" s="86" t="s">
        <v>133</v>
      </c>
      <c r="F217" s="95">
        <v>45195</v>
      </c>
      <c r="G217" s="83">
        <v>1901004.4021640003</v>
      </c>
      <c r="H217" s="85">
        <v>-8.3234000000000002E-2</v>
      </c>
      <c r="I217" s="83">
        <v>-1.5822800370000003</v>
      </c>
      <c r="J217" s="84">
        <f t="shared" si="3"/>
        <v>8.8566861730125061E-5</v>
      </c>
      <c r="K217" s="84">
        <f>I217/'סכום נכסי הקרן'!$C$42</f>
        <v>-5.4755557501550605E-7</v>
      </c>
    </row>
    <row r="218" spans="2:11">
      <c r="B218" s="76" t="s">
        <v>2758</v>
      </c>
      <c r="C218" s="73" t="s">
        <v>2759</v>
      </c>
      <c r="D218" s="86" t="s">
        <v>534</v>
      </c>
      <c r="E218" s="86" t="s">
        <v>133</v>
      </c>
      <c r="F218" s="95">
        <v>45173</v>
      </c>
      <c r="G218" s="83">
        <v>1150729.0570000003</v>
      </c>
      <c r="H218" s="85">
        <v>-0.209341</v>
      </c>
      <c r="I218" s="83">
        <v>-2.4089516400000006</v>
      </c>
      <c r="J218" s="84">
        <f t="shared" si="3"/>
        <v>1.3483914466806739E-4</v>
      </c>
      <c r="K218" s="84">
        <f>I218/'סכום נכסי הקרן'!$C$42</f>
        <v>-8.3362923729078579E-7</v>
      </c>
    </row>
    <row r="219" spans="2:11">
      <c r="B219" s="76" t="s">
        <v>2760</v>
      </c>
      <c r="C219" s="73" t="s">
        <v>2761</v>
      </c>
      <c r="D219" s="86" t="s">
        <v>534</v>
      </c>
      <c r="E219" s="86" t="s">
        <v>133</v>
      </c>
      <c r="F219" s="95">
        <v>45195</v>
      </c>
      <c r="G219" s="83">
        <v>1266336.6203400001</v>
      </c>
      <c r="H219" s="85">
        <v>-4.0978000000000001E-2</v>
      </c>
      <c r="I219" s="83">
        <v>-0.5189186560000002</v>
      </c>
      <c r="J219" s="84">
        <f t="shared" si="3"/>
        <v>2.9046057449016745E-5</v>
      </c>
      <c r="K219" s="84">
        <f>I219/'סכום נכסי הקרן'!$C$42</f>
        <v>-1.795742829512508E-7</v>
      </c>
    </row>
    <row r="220" spans="2:11">
      <c r="B220" s="76" t="s">
        <v>2760</v>
      </c>
      <c r="C220" s="73" t="s">
        <v>2762</v>
      </c>
      <c r="D220" s="86" t="s">
        <v>534</v>
      </c>
      <c r="E220" s="86" t="s">
        <v>133</v>
      </c>
      <c r="F220" s="95">
        <v>45195</v>
      </c>
      <c r="G220" s="83">
        <v>405052.15392000007</v>
      </c>
      <c r="H220" s="85">
        <v>-4.0978000000000001E-2</v>
      </c>
      <c r="I220" s="83">
        <v>-0.165982027</v>
      </c>
      <c r="J220" s="84">
        <f t="shared" si="3"/>
        <v>9.2907114361797898E-6</v>
      </c>
      <c r="K220" s="84">
        <f>I220/'סכום נכסי הקרן'!$C$42</f>
        <v>-5.7438874352823695E-8</v>
      </c>
    </row>
    <row r="221" spans="2:11">
      <c r="B221" s="76" t="s">
        <v>2763</v>
      </c>
      <c r="C221" s="73" t="s">
        <v>2764</v>
      </c>
      <c r="D221" s="86" t="s">
        <v>534</v>
      </c>
      <c r="E221" s="86" t="s">
        <v>133</v>
      </c>
      <c r="F221" s="95">
        <v>45187</v>
      </c>
      <c r="G221" s="83">
        <v>460534.64900000003</v>
      </c>
      <c r="H221" s="85">
        <v>-6.8645999999999999E-2</v>
      </c>
      <c r="I221" s="83">
        <v>-0.31614063200000003</v>
      </c>
      <c r="J221" s="84">
        <f t="shared" si="3"/>
        <v>1.7695719459815409E-5</v>
      </c>
      <c r="K221" s="84">
        <f>I221/'סכום נכסי הקרן'!$C$42</f>
        <v>-1.0940197783745752E-7</v>
      </c>
    </row>
    <row r="222" spans="2:11">
      <c r="B222" s="76" t="s">
        <v>2765</v>
      </c>
      <c r="C222" s="73" t="s">
        <v>2766</v>
      </c>
      <c r="D222" s="86" t="s">
        <v>534</v>
      </c>
      <c r="E222" s="86" t="s">
        <v>133</v>
      </c>
      <c r="F222" s="95">
        <v>45195</v>
      </c>
      <c r="G222" s="83">
        <v>2417806.9072500006</v>
      </c>
      <c r="H222" s="85">
        <v>-3.0419999999999999E-2</v>
      </c>
      <c r="I222" s="83">
        <v>-0.73548537800000013</v>
      </c>
      <c r="J222" s="84">
        <f t="shared" si="3"/>
        <v>4.116820679944833E-5</v>
      </c>
      <c r="K222" s="84">
        <f>I222/'סכום נכסי הקרן'!$C$42</f>
        <v>-2.5451823296073523E-7</v>
      </c>
    </row>
    <row r="223" spans="2:11">
      <c r="B223" s="76" t="s">
        <v>2767</v>
      </c>
      <c r="C223" s="73" t="s">
        <v>2768</v>
      </c>
      <c r="D223" s="86" t="s">
        <v>534</v>
      </c>
      <c r="E223" s="86" t="s">
        <v>133</v>
      </c>
      <c r="F223" s="95">
        <v>45175</v>
      </c>
      <c r="G223" s="83">
        <v>921069.29800000007</v>
      </c>
      <c r="H223" s="85">
        <v>-0.124905</v>
      </c>
      <c r="I223" s="83">
        <v>-1.1504617280000002</v>
      </c>
      <c r="J223" s="84">
        <f t="shared" si="3"/>
        <v>6.4396176660842718E-5</v>
      </c>
      <c r="K223" s="84">
        <f>I223/'סכום נכסי הקרן'!$C$42</f>
        <v>-3.9812278375371597E-7</v>
      </c>
    </row>
    <row r="224" spans="2:11">
      <c r="B224" s="76" t="s">
        <v>2769</v>
      </c>
      <c r="C224" s="73" t="s">
        <v>2770</v>
      </c>
      <c r="D224" s="86" t="s">
        <v>534</v>
      </c>
      <c r="E224" s="86" t="s">
        <v>133</v>
      </c>
      <c r="F224" s="95">
        <v>45173</v>
      </c>
      <c r="G224" s="83">
        <v>276335.370972</v>
      </c>
      <c r="H224" s="85">
        <v>-0.26594899999999999</v>
      </c>
      <c r="I224" s="83">
        <v>-0.73491122900000017</v>
      </c>
      <c r="J224" s="84">
        <f t="shared" si="3"/>
        <v>4.1136069267591521E-5</v>
      </c>
      <c r="K224" s="84">
        <f>I224/'סכום נכסי הקרן'!$C$42</f>
        <v>-2.5431954595307026E-7</v>
      </c>
    </row>
    <row r="225" spans="2:11">
      <c r="B225" s="76" t="s">
        <v>2771</v>
      </c>
      <c r="C225" s="73" t="s">
        <v>2772</v>
      </c>
      <c r="D225" s="86" t="s">
        <v>534</v>
      </c>
      <c r="E225" s="86" t="s">
        <v>133</v>
      </c>
      <c r="F225" s="95">
        <v>45175</v>
      </c>
      <c r="G225" s="83">
        <v>806212.07805300015</v>
      </c>
      <c r="H225" s="85">
        <v>-9.0573000000000001E-2</v>
      </c>
      <c r="I225" s="83">
        <v>-0.73021171000000018</v>
      </c>
      <c r="J225" s="84">
        <f t="shared" si="3"/>
        <v>4.0873017443806741E-5</v>
      </c>
      <c r="K225" s="84">
        <f>I225/'סכום נכסי הקרן'!$C$42</f>
        <v>-2.5269325492482717E-7</v>
      </c>
    </row>
    <row r="226" spans="2:11">
      <c r="B226" s="76" t="s">
        <v>2773</v>
      </c>
      <c r="C226" s="73" t="s">
        <v>2774</v>
      </c>
      <c r="D226" s="86" t="s">
        <v>534</v>
      </c>
      <c r="E226" s="86" t="s">
        <v>133</v>
      </c>
      <c r="F226" s="95">
        <v>45175</v>
      </c>
      <c r="G226" s="83">
        <v>2534277.2136000004</v>
      </c>
      <c r="H226" s="85">
        <v>-7.2096999999999994E-2</v>
      </c>
      <c r="I226" s="83">
        <v>-1.8271256520000001</v>
      </c>
      <c r="J226" s="84">
        <f t="shared" si="3"/>
        <v>1.0227189953749545E-4</v>
      </c>
      <c r="K226" s="84">
        <f>I226/'סכום נכסי הקרן'!$C$42</f>
        <v>-6.322855712085567E-7</v>
      </c>
    </row>
    <row r="227" spans="2:11">
      <c r="B227" s="76" t="s">
        <v>2775</v>
      </c>
      <c r="C227" s="73" t="s">
        <v>2776</v>
      </c>
      <c r="D227" s="86" t="s">
        <v>534</v>
      </c>
      <c r="E227" s="86" t="s">
        <v>133</v>
      </c>
      <c r="F227" s="95">
        <v>45187</v>
      </c>
      <c r="G227" s="83">
        <v>1421644.2167900002</v>
      </c>
      <c r="H227" s="85">
        <v>-2.6819999999999999E-3</v>
      </c>
      <c r="I227" s="83">
        <v>-3.8122931000000006E-2</v>
      </c>
      <c r="J227" s="84">
        <f t="shared" si="3"/>
        <v>2.1339006242066986E-6</v>
      </c>
      <c r="K227" s="84">
        <f>I227/'סכום נכסי הקרן'!$C$42</f>
        <v>-1.319262261853428E-8</v>
      </c>
    </row>
    <row r="228" spans="2:11">
      <c r="B228" s="76" t="s">
        <v>2775</v>
      </c>
      <c r="C228" s="73" t="s">
        <v>2777</v>
      </c>
      <c r="D228" s="86" t="s">
        <v>534</v>
      </c>
      <c r="E228" s="86" t="s">
        <v>133</v>
      </c>
      <c r="F228" s="95">
        <v>45187</v>
      </c>
      <c r="G228" s="83">
        <v>1152096.0793750002</v>
      </c>
      <c r="H228" s="85">
        <v>-2.6819999999999999E-3</v>
      </c>
      <c r="I228" s="83">
        <v>-3.0894706000000008E-2</v>
      </c>
      <c r="J228" s="84">
        <f t="shared" si="3"/>
        <v>1.7293065010684105E-6</v>
      </c>
      <c r="K228" s="84">
        <f>I228/'סכום נכסי הקרן'!$C$42</f>
        <v>-1.0691260783924688E-8</v>
      </c>
    </row>
    <row r="229" spans="2:11">
      <c r="B229" s="76" t="s">
        <v>2778</v>
      </c>
      <c r="C229" s="73" t="s">
        <v>2779</v>
      </c>
      <c r="D229" s="86" t="s">
        <v>534</v>
      </c>
      <c r="E229" s="86" t="s">
        <v>133</v>
      </c>
      <c r="F229" s="95">
        <v>45175</v>
      </c>
      <c r="G229" s="83">
        <v>2880619.9268749999</v>
      </c>
      <c r="H229" s="85">
        <v>-4.5712999999999997E-2</v>
      </c>
      <c r="I229" s="83">
        <v>-1.3168222760000003</v>
      </c>
      <c r="J229" s="84">
        <f t="shared" si="3"/>
        <v>7.3708075507774722E-5</v>
      </c>
      <c r="K229" s="84">
        <f>I229/'סכום נכסי הקרן'!$C$42</f>
        <v>-4.556926471090954E-7</v>
      </c>
    </row>
    <row r="230" spans="2:11">
      <c r="B230" s="76" t="s">
        <v>2780</v>
      </c>
      <c r="C230" s="73" t="s">
        <v>2781</v>
      </c>
      <c r="D230" s="86" t="s">
        <v>534</v>
      </c>
      <c r="E230" s="86" t="s">
        <v>133</v>
      </c>
      <c r="F230" s="95">
        <v>45187</v>
      </c>
      <c r="G230" s="83">
        <v>1613402.3365600002</v>
      </c>
      <c r="H230" s="85">
        <v>2.6315000000000002E-2</v>
      </c>
      <c r="I230" s="83">
        <v>0.42457284700000014</v>
      </c>
      <c r="J230" s="84">
        <f t="shared" si="3"/>
        <v>-2.3765126118831609E-5</v>
      </c>
      <c r="K230" s="84">
        <f>I230/'סכום נכסי הקרן'!$C$42</f>
        <v>1.469254644808841E-7</v>
      </c>
    </row>
    <row r="231" spans="2:11">
      <c r="B231" s="76" t="s">
        <v>2782</v>
      </c>
      <c r="C231" s="73" t="s">
        <v>2783</v>
      </c>
      <c r="D231" s="86" t="s">
        <v>534</v>
      </c>
      <c r="E231" s="86" t="s">
        <v>133</v>
      </c>
      <c r="F231" s="95">
        <v>45180</v>
      </c>
      <c r="G231" s="83">
        <v>2895960.9557500007</v>
      </c>
      <c r="H231" s="85">
        <v>0.50219000000000003</v>
      </c>
      <c r="I231" s="83">
        <v>14.543219428000004</v>
      </c>
      <c r="J231" s="84">
        <f t="shared" si="3"/>
        <v>-8.1404509572950169E-4</v>
      </c>
      <c r="K231" s="84">
        <f>I231/'סכום נכסי הקרן'!$C$42</f>
        <v>5.0327506448058786E-6</v>
      </c>
    </row>
    <row r="232" spans="2:11">
      <c r="B232" s="76" t="s">
        <v>2784</v>
      </c>
      <c r="C232" s="73" t="s">
        <v>2785</v>
      </c>
      <c r="D232" s="86" t="s">
        <v>534</v>
      </c>
      <c r="E232" s="86" t="s">
        <v>133</v>
      </c>
      <c r="F232" s="95">
        <v>45197</v>
      </c>
      <c r="G232" s="83">
        <v>927874.0316000001</v>
      </c>
      <c r="H232" s="85">
        <v>0.609379</v>
      </c>
      <c r="I232" s="83">
        <v>5.6542718720000016</v>
      </c>
      <c r="J232" s="84">
        <f t="shared" si="3"/>
        <v>-3.164933534909784E-4</v>
      </c>
      <c r="K232" s="84">
        <f>I232/'סכום נכסי הקרן'!$C$42</f>
        <v>1.9566878262820187E-6</v>
      </c>
    </row>
    <row r="233" spans="2:11">
      <c r="B233" s="76" t="s">
        <v>2786</v>
      </c>
      <c r="C233" s="73" t="s">
        <v>2787</v>
      </c>
      <c r="D233" s="86" t="s">
        <v>534</v>
      </c>
      <c r="E233" s="86" t="s">
        <v>133</v>
      </c>
      <c r="F233" s="95">
        <v>45090</v>
      </c>
      <c r="G233" s="83">
        <v>696999.14160000009</v>
      </c>
      <c r="H233" s="85">
        <v>7.2873749999999999</v>
      </c>
      <c r="I233" s="83">
        <v>50.792943565000009</v>
      </c>
      <c r="J233" s="84">
        <f t="shared" si="3"/>
        <v>-2.8430944614056329E-3</v>
      </c>
      <c r="K233" s="84">
        <f>I233/'סכום נכסי הקרן'!$C$42</f>
        <v>1.7577141068653779E-5</v>
      </c>
    </row>
    <row r="234" spans="2:11">
      <c r="B234" s="76" t="s">
        <v>2788</v>
      </c>
      <c r="C234" s="73" t="s">
        <v>2789</v>
      </c>
      <c r="D234" s="86" t="s">
        <v>534</v>
      </c>
      <c r="E234" s="86" t="s">
        <v>133</v>
      </c>
      <c r="F234" s="95">
        <v>45090</v>
      </c>
      <c r="G234" s="83">
        <v>696999.14160000009</v>
      </c>
      <c r="H234" s="85">
        <v>7.1618519999999997</v>
      </c>
      <c r="I234" s="83">
        <v>49.918049245000006</v>
      </c>
      <c r="J234" s="84">
        <f t="shared" si="3"/>
        <v>-2.7941229503861131E-3</v>
      </c>
      <c r="K234" s="84">
        <f>I234/'סכום נכסי הקרן'!$C$42</f>
        <v>1.7274379704506326E-5</v>
      </c>
    </row>
    <row r="235" spans="2:11">
      <c r="B235" s="76" t="s">
        <v>2790</v>
      </c>
      <c r="C235" s="73" t="s">
        <v>2791</v>
      </c>
      <c r="D235" s="86" t="s">
        <v>534</v>
      </c>
      <c r="E235" s="86" t="s">
        <v>133</v>
      </c>
      <c r="F235" s="95">
        <v>45126</v>
      </c>
      <c r="G235" s="83">
        <v>2207163.9484000001</v>
      </c>
      <c r="H235" s="85">
        <v>6.7944329999999997</v>
      </c>
      <c r="I235" s="83">
        <v>149.96426533100001</v>
      </c>
      <c r="J235" s="84">
        <f t="shared" si="3"/>
        <v>-8.3941300158301008E-3</v>
      </c>
      <c r="K235" s="84">
        <f>I235/'סכום נכסי הקרן'!$C$42</f>
        <v>5.1895851312629308E-5</v>
      </c>
    </row>
    <row r="236" spans="2:11">
      <c r="B236" s="76" t="s">
        <v>2792</v>
      </c>
      <c r="C236" s="73" t="s">
        <v>2793</v>
      </c>
      <c r="D236" s="86" t="s">
        <v>534</v>
      </c>
      <c r="E236" s="86" t="s">
        <v>133</v>
      </c>
      <c r="F236" s="95">
        <v>45089</v>
      </c>
      <c r="G236" s="83">
        <v>1161665.2360000003</v>
      </c>
      <c r="H236" s="85">
        <v>6.6739730000000002</v>
      </c>
      <c r="I236" s="83">
        <v>77.52922586599999</v>
      </c>
      <c r="J236" s="84">
        <f t="shared" si="3"/>
        <v>-4.3396365161356421E-3</v>
      </c>
      <c r="K236" s="84">
        <f>I236/'סכום נכסי הקרן'!$C$42</f>
        <v>2.6829359441362061E-5</v>
      </c>
    </row>
    <row r="237" spans="2:11">
      <c r="B237" s="76" t="s">
        <v>2794</v>
      </c>
      <c r="C237" s="73" t="s">
        <v>2795</v>
      </c>
      <c r="D237" s="86" t="s">
        <v>534</v>
      </c>
      <c r="E237" s="86" t="s">
        <v>133</v>
      </c>
      <c r="F237" s="95">
        <v>45089</v>
      </c>
      <c r="G237" s="83">
        <v>1858664.3776000002</v>
      </c>
      <c r="H237" s="85">
        <v>6.6847659999999998</v>
      </c>
      <c r="I237" s="83">
        <v>124.24737173600002</v>
      </c>
      <c r="J237" s="84">
        <f t="shared" si="3"/>
        <v>-6.9546474300072074E-3</v>
      </c>
      <c r="K237" s="84">
        <f>I237/'סכום נכסי הקרן'!$C$42</f>
        <v>4.2996397277475612E-5</v>
      </c>
    </row>
    <row r="238" spans="2:11">
      <c r="B238" s="76" t="s">
        <v>2796</v>
      </c>
      <c r="C238" s="73" t="s">
        <v>2797</v>
      </c>
      <c r="D238" s="86" t="s">
        <v>534</v>
      </c>
      <c r="E238" s="86" t="s">
        <v>133</v>
      </c>
      <c r="F238" s="95">
        <v>45089</v>
      </c>
      <c r="G238" s="83">
        <v>929332.18880000012</v>
      </c>
      <c r="H238" s="85">
        <v>6.6847659999999998</v>
      </c>
      <c r="I238" s="83">
        <v>62.12368586800001</v>
      </c>
      <c r="J238" s="84">
        <f t="shared" si="3"/>
        <v>-3.4773237150036037E-3</v>
      </c>
      <c r="K238" s="84">
        <f>I238/'סכום נכסי הקרן'!$C$42</f>
        <v>2.1498198638737806E-5</v>
      </c>
    </row>
    <row r="239" spans="2:11">
      <c r="B239" s="76" t="s">
        <v>2798</v>
      </c>
      <c r="C239" s="73" t="s">
        <v>2799</v>
      </c>
      <c r="D239" s="86" t="s">
        <v>534</v>
      </c>
      <c r="E239" s="86" t="s">
        <v>133</v>
      </c>
      <c r="F239" s="95">
        <v>45089</v>
      </c>
      <c r="G239" s="83">
        <v>1161665.2360000003</v>
      </c>
      <c r="H239" s="85">
        <v>6.6128030000000004</v>
      </c>
      <c r="I239" s="83">
        <v>76.818637610000025</v>
      </c>
      <c r="J239" s="84">
        <f t="shared" si="3"/>
        <v>-4.2998619058615189E-3</v>
      </c>
      <c r="K239" s="84">
        <f>I239/'סכום נכסי הקרן'!$C$42</f>
        <v>2.6583456976554985E-5</v>
      </c>
    </row>
    <row r="240" spans="2:11">
      <c r="B240" s="76" t="s">
        <v>2800</v>
      </c>
      <c r="C240" s="73" t="s">
        <v>2801</v>
      </c>
      <c r="D240" s="86" t="s">
        <v>534</v>
      </c>
      <c r="E240" s="86" t="s">
        <v>133</v>
      </c>
      <c r="F240" s="95">
        <v>45089</v>
      </c>
      <c r="G240" s="83">
        <v>511947.21584000008</v>
      </c>
      <c r="H240" s="85">
        <v>6.4934050000000001</v>
      </c>
      <c r="I240" s="83">
        <v>33.242805146999999</v>
      </c>
      <c r="J240" s="84">
        <f t="shared" si="3"/>
        <v>-1.8607394760273006E-3</v>
      </c>
      <c r="K240" s="84">
        <f>I240/'סכום נכסי הקרן'!$C$42</f>
        <v>1.1503831724948953E-5</v>
      </c>
    </row>
    <row r="241" spans="2:11">
      <c r="B241" s="76" t="s">
        <v>2802</v>
      </c>
      <c r="C241" s="73" t="s">
        <v>2803</v>
      </c>
      <c r="D241" s="86" t="s">
        <v>534</v>
      </c>
      <c r="E241" s="86" t="s">
        <v>133</v>
      </c>
      <c r="F241" s="95">
        <v>45126</v>
      </c>
      <c r="G241" s="83">
        <v>1161665.2360000003</v>
      </c>
      <c r="H241" s="85">
        <v>6.4615090000000004</v>
      </c>
      <c r="I241" s="83">
        <v>75.061102510000012</v>
      </c>
      <c r="J241" s="84">
        <f t="shared" si="3"/>
        <v>-4.2014852819089905E-3</v>
      </c>
      <c r="K241" s="84">
        <f>I241/'סכום נכסי הקרן'!$C$42</f>
        <v>2.5975253548724948E-5</v>
      </c>
    </row>
    <row r="242" spans="2:11">
      <c r="B242" s="76" t="s">
        <v>2804</v>
      </c>
      <c r="C242" s="73" t="s">
        <v>2805</v>
      </c>
      <c r="D242" s="86" t="s">
        <v>534</v>
      </c>
      <c r="E242" s="86" t="s">
        <v>133</v>
      </c>
      <c r="F242" s="95">
        <v>45126</v>
      </c>
      <c r="G242" s="83">
        <v>1579864.7209600001</v>
      </c>
      <c r="H242" s="85">
        <v>6.4484339999999998</v>
      </c>
      <c r="I242" s="83">
        <v>101.87652714400002</v>
      </c>
      <c r="J242" s="84">
        <f t="shared" si="3"/>
        <v>-5.7024572655390076E-3</v>
      </c>
      <c r="K242" s="84">
        <f>I242/'סכום נכסי הקרן'!$C$42</f>
        <v>3.5254859504313979E-5</v>
      </c>
    </row>
    <row r="243" spans="2:11">
      <c r="B243" s="76" t="s">
        <v>2806</v>
      </c>
      <c r="C243" s="73" t="s">
        <v>2807</v>
      </c>
      <c r="D243" s="86" t="s">
        <v>534</v>
      </c>
      <c r="E243" s="86" t="s">
        <v>133</v>
      </c>
      <c r="F243" s="95">
        <v>45126</v>
      </c>
      <c r="G243" s="83">
        <v>1951597.5964800003</v>
      </c>
      <c r="H243" s="85">
        <v>6.4484339999999998</v>
      </c>
      <c r="I243" s="83">
        <v>125.84747470700002</v>
      </c>
      <c r="J243" s="84">
        <f t="shared" si="3"/>
        <v>-7.0442119162376048E-3</v>
      </c>
      <c r="K243" s="84">
        <f>I243/'סכום נכסי הקרן'!$C$42</f>
        <v>4.3550120564050783E-5</v>
      </c>
    </row>
    <row r="244" spans="2:11">
      <c r="B244" s="76" t="s">
        <v>2808</v>
      </c>
      <c r="C244" s="73" t="s">
        <v>2809</v>
      </c>
      <c r="D244" s="86" t="s">
        <v>534</v>
      </c>
      <c r="E244" s="86" t="s">
        <v>133</v>
      </c>
      <c r="F244" s="95">
        <v>45089</v>
      </c>
      <c r="G244" s="83">
        <v>929332.18880000012</v>
      </c>
      <c r="H244" s="85">
        <v>6.3451050000000002</v>
      </c>
      <c r="I244" s="83">
        <v>58.967099484000016</v>
      </c>
      <c r="J244" s="84">
        <f t="shared" si="3"/>
        <v>-3.3006363124746655E-3</v>
      </c>
      <c r="K244" s="84">
        <f>I244/'סכום נכסי הקרן'!$C$42</f>
        <v>2.0405846822270291E-5</v>
      </c>
    </row>
    <row r="245" spans="2:11">
      <c r="B245" s="76" t="s">
        <v>2810</v>
      </c>
      <c r="C245" s="73" t="s">
        <v>2811</v>
      </c>
      <c r="D245" s="86" t="s">
        <v>534</v>
      </c>
      <c r="E245" s="86" t="s">
        <v>133</v>
      </c>
      <c r="F245" s="95">
        <v>45127</v>
      </c>
      <c r="G245" s="83">
        <v>2090997.4248000002</v>
      </c>
      <c r="H245" s="85">
        <v>6.3020579999999997</v>
      </c>
      <c r="I245" s="83">
        <v>131.77587162700001</v>
      </c>
      <c r="J245" s="84">
        <f t="shared" si="3"/>
        <v>-7.3760492004205308E-3</v>
      </c>
      <c r="K245" s="84">
        <f>I245/'סכום נכסי הקרן'!$C$42</f>
        <v>4.5601670674362102E-5</v>
      </c>
    </row>
    <row r="246" spans="2:11">
      <c r="B246" s="76" t="s">
        <v>2812</v>
      </c>
      <c r="C246" s="73" t="s">
        <v>2813</v>
      </c>
      <c r="D246" s="86" t="s">
        <v>534</v>
      </c>
      <c r="E246" s="86" t="s">
        <v>133</v>
      </c>
      <c r="F246" s="95">
        <v>45089</v>
      </c>
      <c r="G246" s="83">
        <v>929332.18880000012</v>
      </c>
      <c r="H246" s="85">
        <v>6.3272459999999997</v>
      </c>
      <c r="I246" s="83">
        <v>58.801136892000009</v>
      </c>
      <c r="J246" s="84">
        <f t="shared" si="3"/>
        <v>-3.2913466888970927E-3</v>
      </c>
      <c r="K246" s="84">
        <f>I246/'סכום נכסי הקרן'!$C$42</f>
        <v>2.0348414673492174E-5</v>
      </c>
    </row>
    <row r="247" spans="2:11">
      <c r="B247" s="76" t="s">
        <v>2814</v>
      </c>
      <c r="C247" s="73" t="s">
        <v>2815</v>
      </c>
      <c r="D247" s="86" t="s">
        <v>534</v>
      </c>
      <c r="E247" s="86" t="s">
        <v>133</v>
      </c>
      <c r="F247" s="95">
        <v>45127</v>
      </c>
      <c r="G247" s="83">
        <v>1626331.3304000003</v>
      </c>
      <c r="H247" s="85">
        <v>6.2493780000000001</v>
      </c>
      <c r="I247" s="83">
        <v>101.63558610900002</v>
      </c>
      <c r="J247" s="84">
        <f t="shared" si="3"/>
        <v>-5.6889707834796004E-3</v>
      </c>
      <c r="K247" s="84">
        <f>I247/'סכום נכסי הקרן'!$C$42</f>
        <v>3.5171480706705946E-5</v>
      </c>
    </row>
    <row r="248" spans="2:11">
      <c r="B248" s="76" t="s">
        <v>2816</v>
      </c>
      <c r="C248" s="73" t="s">
        <v>2817</v>
      </c>
      <c r="D248" s="86" t="s">
        <v>534</v>
      </c>
      <c r="E248" s="86" t="s">
        <v>133</v>
      </c>
      <c r="F248" s="95">
        <v>45098</v>
      </c>
      <c r="G248" s="83">
        <v>3090029.5277600004</v>
      </c>
      <c r="H248" s="85">
        <v>6.0960510000000001</v>
      </c>
      <c r="I248" s="83">
        <v>188.36978381399999</v>
      </c>
      <c r="J248" s="84">
        <f t="shared" si="3"/>
        <v>-1.0543848248771201E-2</v>
      </c>
      <c r="K248" s="84">
        <f>I248/'סכום נכסי הקרן'!$C$42</f>
        <v>6.5186264681301354E-5</v>
      </c>
    </row>
    <row r="249" spans="2:11">
      <c r="B249" s="76" t="s">
        <v>2818</v>
      </c>
      <c r="C249" s="73" t="s">
        <v>2819</v>
      </c>
      <c r="D249" s="86" t="s">
        <v>534</v>
      </c>
      <c r="E249" s="86" t="s">
        <v>133</v>
      </c>
      <c r="F249" s="95">
        <v>45098</v>
      </c>
      <c r="G249" s="83">
        <v>1161665.2360000003</v>
      </c>
      <c r="H249" s="85">
        <v>6.1445259999999999</v>
      </c>
      <c r="I249" s="83">
        <v>71.378820260000012</v>
      </c>
      <c r="J249" s="84">
        <f t="shared" si="3"/>
        <v>-3.9953724730124171E-3</v>
      </c>
      <c r="K249" s="84">
        <f>I249/'סכום נכסי הקרן'!$C$42</f>
        <v>2.4700982163369572E-5</v>
      </c>
    </row>
    <row r="250" spans="2:11">
      <c r="B250" s="76" t="s">
        <v>2820</v>
      </c>
      <c r="C250" s="73" t="s">
        <v>2821</v>
      </c>
      <c r="D250" s="86" t="s">
        <v>534</v>
      </c>
      <c r="E250" s="86" t="s">
        <v>133</v>
      </c>
      <c r="F250" s="95">
        <v>45098</v>
      </c>
      <c r="G250" s="83">
        <v>929332.18880000012</v>
      </c>
      <c r="H250" s="85">
        <v>6.1436539999999997</v>
      </c>
      <c r="I250" s="83">
        <v>57.094955172000006</v>
      </c>
      <c r="J250" s="84">
        <f t="shared" si="3"/>
        <v>-3.1958445293879495E-3</v>
      </c>
      <c r="K250" s="84">
        <f>I250/'סכום נכסי הקרן'!$C$42</f>
        <v>1.975798232843975E-5</v>
      </c>
    </row>
    <row r="251" spans="2:11">
      <c r="B251" s="76" t="s">
        <v>2822</v>
      </c>
      <c r="C251" s="73" t="s">
        <v>2823</v>
      </c>
      <c r="D251" s="86" t="s">
        <v>534</v>
      </c>
      <c r="E251" s="86" t="s">
        <v>133</v>
      </c>
      <c r="F251" s="95">
        <v>45097</v>
      </c>
      <c r="G251" s="83">
        <v>1858664.3776000002</v>
      </c>
      <c r="H251" s="85">
        <v>5.8281700000000001</v>
      </c>
      <c r="I251" s="83">
        <v>108.326125586</v>
      </c>
      <c r="J251" s="84">
        <f t="shared" si="3"/>
        <v>-6.0634683887725895E-3</v>
      </c>
      <c r="K251" s="84">
        <f>I251/'סכום נכסי הקרן'!$C$42</f>
        <v>3.7486773894275039E-5</v>
      </c>
    </row>
    <row r="252" spans="2:11">
      <c r="B252" s="76" t="s">
        <v>2824</v>
      </c>
      <c r="C252" s="73" t="s">
        <v>2825</v>
      </c>
      <c r="D252" s="86" t="s">
        <v>534</v>
      </c>
      <c r="E252" s="86" t="s">
        <v>133</v>
      </c>
      <c r="F252" s="95">
        <v>45097</v>
      </c>
      <c r="G252" s="83">
        <v>1974830.9012000004</v>
      </c>
      <c r="H252" s="85">
        <v>5.821796</v>
      </c>
      <c r="I252" s="83">
        <v>114.97062016500001</v>
      </c>
      <c r="J252" s="84">
        <f t="shared" si="3"/>
        <v>-6.4353886676636884E-3</v>
      </c>
      <c r="K252" s="84">
        <f>I252/'סכום נכסי הקרן'!$C$42</f>
        <v>3.9786133024653652E-5</v>
      </c>
    </row>
    <row r="253" spans="2:11">
      <c r="B253" s="76" t="s">
        <v>2826</v>
      </c>
      <c r="C253" s="73" t="s">
        <v>2827</v>
      </c>
      <c r="D253" s="86" t="s">
        <v>534</v>
      </c>
      <c r="E253" s="86" t="s">
        <v>133</v>
      </c>
      <c r="F253" s="95">
        <v>45097</v>
      </c>
      <c r="G253" s="83">
        <v>2207163.9484000001</v>
      </c>
      <c r="H253" s="85">
        <v>5.821796</v>
      </c>
      <c r="I253" s="83">
        <v>128.49657554200004</v>
      </c>
      <c r="J253" s="84">
        <f t="shared" si="3"/>
        <v>-7.1924932203533106E-3</v>
      </c>
      <c r="K253" s="84">
        <f>I253/'סכום נכסי הקרן'!$C$42</f>
        <v>4.4466854578930154E-5</v>
      </c>
    </row>
    <row r="254" spans="2:11">
      <c r="B254" s="76" t="s">
        <v>2828</v>
      </c>
      <c r="C254" s="73" t="s">
        <v>2829</v>
      </c>
      <c r="D254" s="86" t="s">
        <v>534</v>
      </c>
      <c r="E254" s="86" t="s">
        <v>133</v>
      </c>
      <c r="F254" s="95">
        <v>45098</v>
      </c>
      <c r="G254" s="83">
        <v>1021822.5120000002</v>
      </c>
      <c r="H254" s="85">
        <v>5.5939519999999998</v>
      </c>
      <c r="I254" s="83">
        <v>57.160263123000007</v>
      </c>
      <c r="J254" s="84">
        <f t="shared" si="3"/>
        <v>-3.1995000898013015E-3</v>
      </c>
      <c r="K254" s="84">
        <f>I254/'סכום נכסי הקרן'!$C$42</f>
        <v>1.9780582457258095E-5</v>
      </c>
    </row>
    <row r="255" spans="2:11">
      <c r="B255" s="76" t="s">
        <v>2830</v>
      </c>
      <c r="C255" s="73" t="s">
        <v>2831</v>
      </c>
      <c r="D255" s="86" t="s">
        <v>534</v>
      </c>
      <c r="E255" s="86" t="s">
        <v>133</v>
      </c>
      <c r="F255" s="95">
        <v>45050</v>
      </c>
      <c r="G255" s="83">
        <v>1393998.2832000002</v>
      </c>
      <c r="H255" s="85">
        <v>5.392531</v>
      </c>
      <c r="I255" s="83">
        <v>75.171794869000024</v>
      </c>
      <c r="J255" s="84">
        <f t="shared" si="3"/>
        <v>-4.2076811983238387E-3</v>
      </c>
      <c r="K255" s="84">
        <f>I255/'סכום נכסי הקרן'!$C$42</f>
        <v>2.6013559169010082E-5</v>
      </c>
    </row>
    <row r="256" spans="2:11">
      <c r="B256" s="76" t="s">
        <v>2832</v>
      </c>
      <c r="C256" s="73" t="s">
        <v>2833</v>
      </c>
      <c r="D256" s="86" t="s">
        <v>534</v>
      </c>
      <c r="E256" s="86" t="s">
        <v>133</v>
      </c>
      <c r="F256" s="95">
        <v>45050</v>
      </c>
      <c r="G256" s="83">
        <v>813165.66520000016</v>
      </c>
      <c r="H256" s="85">
        <v>5.3372359999999999</v>
      </c>
      <c r="I256" s="83">
        <v>43.400569636</v>
      </c>
      <c r="J256" s="84">
        <f t="shared" si="3"/>
        <v>-2.4293122330281132E-3</v>
      </c>
      <c r="K256" s="84">
        <f>I256/'סכום נכסי הקרן'!$C$42</f>
        <v>1.5018974712022159E-5</v>
      </c>
    </row>
    <row r="257" spans="2:11">
      <c r="B257" s="76" t="s">
        <v>2834</v>
      </c>
      <c r="C257" s="73" t="s">
        <v>2835</v>
      </c>
      <c r="D257" s="86" t="s">
        <v>534</v>
      </c>
      <c r="E257" s="86" t="s">
        <v>133</v>
      </c>
      <c r="F257" s="95">
        <v>45105</v>
      </c>
      <c r="G257" s="83">
        <v>3330636.0245760004</v>
      </c>
      <c r="H257" s="85">
        <v>4.6741729999999997</v>
      </c>
      <c r="I257" s="83">
        <v>155.67967378300003</v>
      </c>
      <c r="J257" s="84">
        <f t="shared" si="3"/>
        <v>-8.7140454405732586E-3</v>
      </c>
      <c r="K257" s="84">
        <f>I257/'סכום נכסי הקרן'!$C$42</f>
        <v>5.3873695744843022E-5</v>
      </c>
    </row>
    <row r="258" spans="2:11">
      <c r="B258" s="76" t="s">
        <v>2836</v>
      </c>
      <c r="C258" s="73" t="s">
        <v>2837</v>
      </c>
      <c r="D258" s="86" t="s">
        <v>534</v>
      </c>
      <c r="E258" s="86" t="s">
        <v>133</v>
      </c>
      <c r="F258" s="95">
        <v>45131</v>
      </c>
      <c r="G258" s="83">
        <v>1184898.5407200002</v>
      </c>
      <c r="H258" s="85">
        <v>4.2500260000000001</v>
      </c>
      <c r="I258" s="83">
        <v>50.358497839000009</v>
      </c>
      <c r="J258" s="84">
        <f t="shared" si="3"/>
        <v>-2.8187767087675861E-3</v>
      </c>
      <c r="K258" s="84">
        <f>I258/'סכום נכסי הקרן'!$C$42</f>
        <v>1.7426799047171927E-5</v>
      </c>
    </row>
    <row r="259" spans="2:11">
      <c r="B259" s="76" t="s">
        <v>2838</v>
      </c>
      <c r="C259" s="73" t="s">
        <v>2839</v>
      </c>
      <c r="D259" s="86" t="s">
        <v>534</v>
      </c>
      <c r="E259" s="86" t="s">
        <v>133</v>
      </c>
      <c r="F259" s="95">
        <v>45147</v>
      </c>
      <c r="G259" s="83">
        <v>511947.21584000008</v>
      </c>
      <c r="H259" s="85">
        <v>3.4611719999999999</v>
      </c>
      <c r="I259" s="83">
        <v>17.719373250000004</v>
      </c>
      <c r="J259" s="84">
        <f t="shared" si="3"/>
        <v>-9.9182776997724757E-4</v>
      </c>
      <c r="K259" s="84">
        <f>I259/'סכום נכסי הקרן'!$C$42</f>
        <v>6.1318738667864053E-6</v>
      </c>
    </row>
    <row r="260" spans="2:11">
      <c r="B260" s="76" t="s">
        <v>2840</v>
      </c>
      <c r="C260" s="73" t="s">
        <v>2841</v>
      </c>
      <c r="D260" s="86" t="s">
        <v>534</v>
      </c>
      <c r="E260" s="86" t="s">
        <v>133</v>
      </c>
      <c r="F260" s="95">
        <v>45147</v>
      </c>
      <c r="G260" s="83">
        <v>2559736.0792000005</v>
      </c>
      <c r="H260" s="85">
        <v>3.4600010000000001</v>
      </c>
      <c r="I260" s="83">
        <v>88.566887753000017</v>
      </c>
      <c r="J260" s="84">
        <f t="shared" si="3"/>
        <v>-4.9574608274524151E-3</v>
      </c>
      <c r="K260" s="84">
        <f>I260/'סכום נכסי הקרן'!$C$42</f>
        <v>3.064899513165487E-5</v>
      </c>
    </row>
    <row r="261" spans="2:11">
      <c r="B261" s="76" t="s">
        <v>2842</v>
      </c>
      <c r="C261" s="73" t="s">
        <v>2843</v>
      </c>
      <c r="D261" s="86" t="s">
        <v>534</v>
      </c>
      <c r="E261" s="86" t="s">
        <v>133</v>
      </c>
      <c r="F261" s="95">
        <v>45082</v>
      </c>
      <c r="G261" s="83">
        <v>2764514.9655360007</v>
      </c>
      <c r="H261" s="85">
        <v>2.7862040000000001</v>
      </c>
      <c r="I261" s="83">
        <v>77.025028802000008</v>
      </c>
      <c r="J261" s="84">
        <f t="shared" si="3"/>
        <v>-4.3114144880446554E-3</v>
      </c>
      <c r="K261" s="84">
        <f>I261/'סכום נכסי הקרן'!$C$42</f>
        <v>2.6654879635737337E-5</v>
      </c>
    </row>
    <row r="262" spans="2:11">
      <c r="B262" s="76" t="s">
        <v>2844</v>
      </c>
      <c r="C262" s="73" t="s">
        <v>2845</v>
      </c>
      <c r="D262" s="86" t="s">
        <v>534</v>
      </c>
      <c r="E262" s="86" t="s">
        <v>133</v>
      </c>
      <c r="F262" s="95">
        <v>45189</v>
      </c>
      <c r="G262" s="83">
        <v>1535841.6475200003</v>
      </c>
      <c r="H262" s="85">
        <v>0.38976899999999998</v>
      </c>
      <c r="I262" s="83">
        <v>5.9862279800000007</v>
      </c>
      <c r="J262" s="84">
        <f t="shared" si="3"/>
        <v>-3.350743315923323E-4</v>
      </c>
      <c r="K262" s="84">
        <f>I262/'סכום נכסי הקרן'!$C$42</f>
        <v>2.071562825236359E-6</v>
      </c>
    </row>
    <row r="263" spans="2:11">
      <c r="B263" s="76" t="s">
        <v>2846</v>
      </c>
      <c r="C263" s="73" t="s">
        <v>2847</v>
      </c>
      <c r="D263" s="86" t="s">
        <v>534</v>
      </c>
      <c r="E263" s="86" t="s">
        <v>133</v>
      </c>
      <c r="F263" s="95">
        <v>45169</v>
      </c>
      <c r="G263" s="83">
        <v>1279868.0396000003</v>
      </c>
      <c r="H263" s="85">
        <v>0.67780099999999999</v>
      </c>
      <c r="I263" s="83">
        <v>8.6749549440000013</v>
      </c>
      <c r="J263" s="84">
        <f t="shared" si="3"/>
        <v>-4.8557367664009323E-4</v>
      </c>
      <c r="K263" s="84">
        <f>I263/'סכום נכסי הקרן'!$C$42</f>
        <v>3.0020096515921135E-6</v>
      </c>
    </row>
    <row r="264" spans="2:11">
      <c r="B264" s="76" t="s">
        <v>2848</v>
      </c>
      <c r="C264" s="73" t="s">
        <v>2849</v>
      </c>
      <c r="D264" s="86" t="s">
        <v>534</v>
      </c>
      <c r="E264" s="86" t="s">
        <v>133</v>
      </c>
      <c r="F264" s="95">
        <v>45187</v>
      </c>
      <c r="G264" s="83">
        <v>1735501.0616980002</v>
      </c>
      <c r="H264" s="85">
        <v>-0.13650599999999999</v>
      </c>
      <c r="I264" s="83">
        <v>-2.3690678720000005</v>
      </c>
      <c r="J264" s="84">
        <f t="shared" si="3"/>
        <v>1.3260668259869199E-4</v>
      </c>
      <c r="K264" s="84">
        <f>I264/'סכום נכסי הקרן'!$C$42</f>
        <v>-8.1982726860613306E-7</v>
      </c>
    </row>
    <row r="265" spans="2:11">
      <c r="B265" s="76" t="s">
        <v>2850</v>
      </c>
      <c r="C265" s="73" t="s">
        <v>2851</v>
      </c>
      <c r="D265" s="86" t="s">
        <v>534</v>
      </c>
      <c r="E265" s="86" t="s">
        <v>133</v>
      </c>
      <c r="F265" s="95">
        <v>45173</v>
      </c>
      <c r="G265" s="83">
        <v>832659.0061440001</v>
      </c>
      <c r="H265" s="85">
        <v>0.29394199999999998</v>
      </c>
      <c r="I265" s="83">
        <v>2.4475378160000005</v>
      </c>
      <c r="J265" s="84">
        <f t="shared" si="3"/>
        <v>-1.3699897506128005E-4</v>
      </c>
      <c r="K265" s="84">
        <f>I265/'סכום נכסי הקרן'!$C$42</f>
        <v>8.4698216805731957E-7</v>
      </c>
    </row>
    <row r="266" spans="2:11">
      <c r="B266" s="76" t="s">
        <v>2852</v>
      </c>
      <c r="C266" s="73" t="s">
        <v>2853</v>
      </c>
      <c r="D266" s="86" t="s">
        <v>534</v>
      </c>
      <c r="E266" s="86" t="s">
        <v>133</v>
      </c>
      <c r="F266" s="95">
        <v>45187</v>
      </c>
      <c r="G266" s="83">
        <v>1613227.5886660002</v>
      </c>
      <c r="H266" s="85">
        <v>-0.100825</v>
      </c>
      <c r="I266" s="83">
        <v>-1.626540112</v>
      </c>
      <c r="J266" s="84">
        <f t="shared" si="3"/>
        <v>9.104428408964759E-5</v>
      </c>
      <c r="K266" s="84">
        <f>I266/'סכום נכסי הקרן'!$C$42</f>
        <v>-5.6287198566984473E-7</v>
      </c>
    </row>
    <row r="267" spans="2:11">
      <c r="B267" s="76" t="s">
        <v>2854</v>
      </c>
      <c r="C267" s="73" t="s">
        <v>2855</v>
      </c>
      <c r="D267" s="86" t="s">
        <v>534</v>
      </c>
      <c r="E267" s="86" t="s">
        <v>133</v>
      </c>
      <c r="F267" s="95">
        <v>45176</v>
      </c>
      <c r="G267" s="83">
        <v>1784269.2988800001</v>
      </c>
      <c r="H267" s="85">
        <v>-0.59739699999999996</v>
      </c>
      <c r="I267" s="83">
        <v>-10.659163201000002</v>
      </c>
      <c r="J267" s="84">
        <f t="shared" si="3"/>
        <v>5.9663814957289013E-4</v>
      </c>
      <c r="K267" s="84">
        <f>I267/'סכום נכסי הקרן'!$C$42</f>
        <v>-3.6886544096035237E-6</v>
      </c>
    </row>
    <row r="268" spans="2:11">
      <c r="B268" s="76" t="s">
        <v>2453</v>
      </c>
      <c r="C268" s="73" t="s">
        <v>2856</v>
      </c>
      <c r="D268" s="86" t="s">
        <v>534</v>
      </c>
      <c r="E268" s="86" t="s">
        <v>133</v>
      </c>
      <c r="F268" s="95">
        <v>44964</v>
      </c>
      <c r="G268" s="83">
        <v>2085458.7701380001</v>
      </c>
      <c r="H268" s="85">
        <v>-11.540084</v>
      </c>
      <c r="I268" s="83">
        <v>-240.66369360400003</v>
      </c>
      <c r="J268" s="84">
        <f t="shared" ref="J268:J331" si="4">IFERROR(I268/$I$11,0)</f>
        <v>1.3470958096203705E-2</v>
      </c>
      <c r="K268" s="84">
        <f>I268/'סכום נכסי הקרן'!$C$42</f>
        <v>-8.3282822291395544E-5</v>
      </c>
    </row>
    <row r="269" spans="2:11">
      <c r="B269" s="76" t="s">
        <v>2469</v>
      </c>
      <c r="C269" s="73" t="s">
        <v>2857</v>
      </c>
      <c r="D269" s="86" t="s">
        <v>534</v>
      </c>
      <c r="E269" s="86" t="s">
        <v>133</v>
      </c>
      <c r="F269" s="95">
        <v>44964</v>
      </c>
      <c r="G269" s="83">
        <v>2375237.7792000007</v>
      </c>
      <c r="H269" s="85">
        <v>-11.292088</v>
      </c>
      <c r="I269" s="83">
        <v>-268.21392905200003</v>
      </c>
      <c r="J269" s="84">
        <f t="shared" si="4"/>
        <v>1.5013060528451864E-2</v>
      </c>
      <c r="K269" s="84">
        <f>I269/'סכום נכסי הקרן'!$C$42</f>
        <v>-9.2816713043846597E-5</v>
      </c>
    </row>
    <row r="270" spans="2:11">
      <c r="B270" s="76" t="s">
        <v>2512</v>
      </c>
      <c r="C270" s="73" t="s">
        <v>2858</v>
      </c>
      <c r="D270" s="86" t="s">
        <v>534</v>
      </c>
      <c r="E270" s="86" t="s">
        <v>133</v>
      </c>
      <c r="F270" s="95">
        <v>45090</v>
      </c>
      <c r="G270" s="83">
        <v>1325606.9165280003</v>
      </c>
      <c r="H270" s="85">
        <v>-7.4887360000000003</v>
      </c>
      <c r="I270" s="83">
        <v>-99.271202794000004</v>
      </c>
      <c r="J270" s="84">
        <f t="shared" si="4"/>
        <v>5.5566263152186891E-3</v>
      </c>
      <c r="K270" s="84">
        <f>I270/'סכום נכסי הקרן'!$C$42</f>
        <v>-3.4353274551456386E-5</v>
      </c>
    </row>
    <row r="271" spans="2:11">
      <c r="B271" s="76" t="s">
        <v>2519</v>
      </c>
      <c r="C271" s="73" t="s">
        <v>2859</v>
      </c>
      <c r="D271" s="86" t="s">
        <v>534</v>
      </c>
      <c r="E271" s="86" t="s">
        <v>133</v>
      </c>
      <c r="F271" s="95">
        <v>45019</v>
      </c>
      <c r="G271" s="83">
        <v>1230805.0310400003</v>
      </c>
      <c r="H271" s="85">
        <v>-7.2371350000000003</v>
      </c>
      <c r="I271" s="83">
        <v>-89.075015565000015</v>
      </c>
      <c r="J271" s="84">
        <f t="shared" si="4"/>
        <v>4.9859028760242726E-3</v>
      </c>
      <c r="K271" s="84">
        <f>I271/'סכום נכסי הקרן'!$C$42</f>
        <v>-3.0824835191426179E-5</v>
      </c>
    </row>
    <row r="272" spans="2:11">
      <c r="B272" s="76" t="s">
        <v>2542</v>
      </c>
      <c r="C272" s="73" t="s">
        <v>2860</v>
      </c>
      <c r="D272" s="86" t="s">
        <v>534</v>
      </c>
      <c r="E272" s="86" t="s">
        <v>133</v>
      </c>
      <c r="F272" s="95">
        <v>44993</v>
      </c>
      <c r="G272" s="83">
        <v>2369058.8389630006</v>
      </c>
      <c r="H272" s="85">
        <v>-7.0105060000000003</v>
      </c>
      <c r="I272" s="83">
        <v>-166.08300378300001</v>
      </c>
      <c r="J272" s="84">
        <f t="shared" si="4"/>
        <v>9.2963635309852525E-3</v>
      </c>
      <c r="K272" s="84">
        <f>I272/'סכום נכסי הקרן'!$C$42</f>
        <v>-5.7473817851563406E-5</v>
      </c>
    </row>
    <row r="273" spans="2:11">
      <c r="B273" s="76" t="s">
        <v>2544</v>
      </c>
      <c r="C273" s="73" t="s">
        <v>2861</v>
      </c>
      <c r="D273" s="86" t="s">
        <v>534</v>
      </c>
      <c r="E273" s="86" t="s">
        <v>133</v>
      </c>
      <c r="F273" s="95">
        <v>44986</v>
      </c>
      <c r="G273" s="83">
        <v>1999173.6900430003</v>
      </c>
      <c r="H273" s="85">
        <v>-7.0262739999999999</v>
      </c>
      <c r="I273" s="83">
        <v>-140.467430511</v>
      </c>
      <c r="J273" s="84">
        <f t="shared" si="4"/>
        <v>7.8625522693450273E-3</v>
      </c>
      <c r="K273" s="84">
        <f>I273/'סכום נכסי הקרן'!$C$42</f>
        <v>-4.8609426198809604E-5</v>
      </c>
    </row>
    <row r="274" spans="2:11">
      <c r="B274" s="76" t="s">
        <v>2862</v>
      </c>
      <c r="C274" s="73" t="s">
        <v>2863</v>
      </c>
      <c r="D274" s="86" t="s">
        <v>534</v>
      </c>
      <c r="E274" s="86" t="s">
        <v>133</v>
      </c>
      <c r="F274" s="95">
        <v>44987</v>
      </c>
      <c r="G274" s="83">
        <v>249358.44168000002</v>
      </c>
      <c r="H274" s="85">
        <v>-5.9331389999999997</v>
      </c>
      <c r="I274" s="83">
        <v>-14.79478308</v>
      </c>
      <c r="J274" s="84">
        <f t="shared" si="4"/>
        <v>8.2812617029405999E-4</v>
      </c>
      <c r="K274" s="84">
        <f>I274/'סכום נכסי הקרן'!$C$42</f>
        <v>-5.1198054498358549E-6</v>
      </c>
    </row>
    <row r="275" spans="2:11">
      <c r="B275" s="76" t="s">
        <v>2620</v>
      </c>
      <c r="C275" s="73" t="s">
        <v>2864</v>
      </c>
      <c r="D275" s="86" t="s">
        <v>534</v>
      </c>
      <c r="E275" s="86" t="s">
        <v>133</v>
      </c>
      <c r="F275" s="95">
        <v>45035</v>
      </c>
      <c r="G275" s="83">
        <v>1001032.6118400001</v>
      </c>
      <c r="H275" s="85">
        <v>-5.4511339999999997</v>
      </c>
      <c r="I275" s="83">
        <v>-54.567627548999994</v>
      </c>
      <c r="J275" s="84">
        <f t="shared" si="4"/>
        <v>3.0543793835864745E-3</v>
      </c>
      <c r="K275" s="84">
        <f>I275/'סכום נכסי הקרן'!$C$42</f>
        <v>-1.8883388516027047E-5</v>
      </c>
    </row>
    <row r="276" spans="2:11">
      <c r="B276" s="76" t="s">
        <v>2626</v>
      </c>
      <c r="C276" s="73" t="s">
        <v>2865</v>
      </c>
      <c r="D276" s="86" t="s">
        <v>534</v>
      </c>
      <c r="E276" s="86" t="s">
        <v>133</v>
      </c>
      <c r="F276" s="95">
        <v>45007</v>
      </c>
      <c r="G276" s="83">
        <v>500654.72304000007</v>
      </c>
      <c r="H276" s="85">
        <v>-5.4826600000000001</v>
      </c>
      <c r="I276" s="83">
        <v>-27.449194550000005</v>
      </c>
      <c r="J276" s="84">
        <f t="shared" si="4"/>
        <v>1.5364467486567628E-3</v>
      </c>
      <c r="K276" s="84">
        <f>I276/'סכום נכסי הקרן'!$C$42</f>
        <v>-9.4989250664089262E-6</v>
      </c>
    </row>
    <row r="277" spans="2:11">
      <c r="B277" s="76" t="s">
        <v>2708</v>
      </c>
      <c r="C277" s="73" t="s">
        <v>2866</v>
      </c>
      <c r="D277" s="86" t="s">
        <v>534</v>
      </c>
      <c r="E277" s="86" t="s">
        <v>133</v>
      </c>
      <c r="F277" s="95">
        <v>45174</v>
      </c>
      <c r="G277" s="83">
        <v>2347623.5637600003</v>
      </c>
      <c r="H277" s="85">
        <v>-0.68731100000000001</v>
      </c>
      <c r="I277" s="83">
        <v>-16.135474002000002</v>
      </c>
      <c r="J277" s="84">
        <f t="shared" si="4"/>
        <v>9.031702742042251E-4</v>
      </c>
      <c r="K277" s="84">
        <f>I277/'סכום נכסי הקרן'!$C$42</f>
        <v>-5.5837579560594924E-6</v>
      </c>
    </row>
    <row r="278" spans="2:11">
      <c r="B278" s="76" t="s">
        <v>2867</v>
      </c>
      <c r="C278" s="73" t="s">
        <v>2868</v>
      </c>
      <c r="D278" s="86" t="s">
        <v>534</v>
      </c>
      <c r="E278" s="86" t="s">
        <v>133</v>
      </c>
      <c r="F278" s="95">
        <v>45159</v>
      </c>
      <c r="G278" s="83">
        <v>2348059.5776880006</v>
      </c>
      <c r="H278" s="85">
        <v>-0.79363300000000003</v>
      </c>
      <c r="I278" s="83">
        <v>-18.634986132000005</v>
      </c>
      <c r="J278" s="84">
        <f t="shared" si="4"/>
        <v>1.0430784699937677E-3</v>
      </c>
      <c r="K278" s="84">
        <f>I278/'סכום נכסי הקרן'!$C$42</f>
        <v>-6.4487260840751165E-6</v>
      </c>
    </row>
    <row r="279" spans="2:11">
      <c r="B279" s="76" t="s">
        <v>2714</v>
      </c>
      <c r="C279" s="73" t="s">
        <v>2869</v>
      </c>
      <c r="D279" s="86" t="s">
        <v>534</v>
      </c>
      <c r="E279" s="86" t="s">
        <v>133</v>
      </c>
      <c r="F279" s="95">
        <v>45181</v>
      </c>
      <c r="G279" s="83">
        <v>234855.78793200004</v>
      </c>
      <c r="H279" s="85">
        <v>-0.61499300000000001</v>
      </c>
      <c r="I279" s="83">
        <v>-1.4443459670000003</v>
      </c>
      <c r="J279" s="84">
        <f t="shared" si="4"/>
        <v>8.0846112292670461E-5</v>
      </c>
      <c r="K279" s="84">
        <f>I279/'סכום נכסי הקרן'!$C$42</f>
        <v>-4.9982283033885742E-7</v>
      </c>
    </row>
    <row r="280" spans="2:11">
      <c r="B280" s="76" t="s">
        <v>2870</v>
      </c>
      <c r="C280" s="73" t="s">
        <v>2871</v>
      </c>
      <c r="D280" s="86" t="s">
        <v>534</v>
      </c>
      <c r="E280" s="86" t="s">
        <v>133</v>
      </c>
      <c r="F280" s="95">
        <v>45175</v>
      </c>
      <c r="G280" s="83">
        <v>2100784.3136640005</v>
      </c>
      <c r="H280" s="85">
        <v>-1.1436E-2</v>
      </c>
      <c r="I280" s="83">
        <v>-0.24023675300000003</v>
      </c>
      <c r="J280" s="84">
        <f t="shared" si="4"/>
        <v>1.3447060436777289E-5</v>
      </c>
      <c r="K280" s="84">
        <f>I280/'סכום נכסי הקרן'!$C$42</f>
        <v>-8.3135077453279581E-8</v>
      </c>
    </row>
    <row r="281" spans="2:11">
      <c r="B281" s="76" t="s">
        <v>2872</v>
      </c>
      <c r="C281" s="73" t="s">
        <v>2873</v>
      </c>
      <c r="D281" s="86" t="s">
        <v>534</v>
      </c>
      <c r="E281" s="86" t="s">
        <v>133</v>
      </c>
      <c r="F281" s="95">
        <v>45180</v>
      </c>
      <c r="G281" s="83">
        <v>1583561.0613600002</v>
      </c>
      <c r="H281" s="85">
        <v>0.51001700000000005</v>
      </c>
      <c r="I281" s="83">
        <v>8.0764313260000016</v>
      </c>
      <c r="J281" s="84">
        <f t="shared" si="4"/>
        <v>-4.5207179500217164E-4</v>
      </c>
      <c r="K281" s="84">
        <f>I281/'סכום נכסי הקרן'!$C$42</f>
        <v>2.7948876907818662E-6</v>
      </c>
    </row>
    <row r="282" spans="2:11">
      <c r="B282" s="76" t="s">
        <v>2874</v>
      </c>
      <c r="C282" s="73" t="s">
        <v>2875</v>
      </c>
      <c r="D282" s="86" t="s">
        <v>534</v>
      </c>
      <c r="E282" s="86" t="s">
        <v>133</v>
      </c>
      <c r="F282" s="95">
        <v>45126</v>
      </c>
      <c r="G282" s="83">
        <v>1429129.0805760003</v>
      </c>
      <c r="H282" s="85">
        <v>6.5409379999999997</v>
      </c>
      <c r="I282" s="83">
        <v>93.478446321999996</v>
      </c>
      <c r="J282" s="84">
        <f t="shared" si="4"/>
        <v>-5.2323813968130654E-3</v>
      </c>
      <c r="K282" s="84">
        <f>I282/'סכום נכסי הקרן'!$C$42</f>
        <v>3.2348663466957971E-5</v>
      </c>
    </row>
    <row r="283" spans="2:11">
      <c r="B283" s="76" t="s">
        <v>2876</v>
      </c>
      <c r="C283" s="73" t="s">
        <v>2877</v>
      </c>
      <c r="D283" s="86" t="s">
        <v>534</v>
      </c>
      <c r="E283" s="86" t="s">
        <v>133</v>
      </c>
      <c r="F283" s="95">
        <v>45181</v>
      </c>
      <c r="G283" s="83">
        <v>1323267.6672000003</v>
      </c>
      <c r="H283" s="85">
        <v>0.78202799999999995</v>
      </c>
      <c r="I283" s="83">
        <v>10.348323423000002</v>
      </c>
      <c r="J283" s="84">
        <f t="shared" si="4"/>
        <v>-5.792391411833602E-4</v>
      </c>
      <c r="K283" s="84">
        <f>I283/'סכום נכסי הקרן'!$C$42</f>
        <v>3.5810868176473079E-6</v>
      </c>
    </row>
    <row r="284" spans="2:11">
      <c r="B284" s="76" t="s">
        <v>2878</v>
      </c>
      <c r="C284" s="73" t="s">
        <v>2879</v>
      </c>
      <c r="D284" s="86" t="s">
        <v>534</v>
      </c>
      <c r="E284" s="86" t="s">
        <v>133</v>
      </c>
      <c r="F284" s="95">
        <v>44952</v>
      </c>
      <c r="G284" s="83">
        <v>10020000.000000002</v>
      </c>
      <c r="H284" s="85">
        <v>-14.418067000000001</v>
      </c>
      <c r="I284" s="83">
        <v>-1444.6902900000002</v>
      </c>
      <c r="J284" s="84">
        <f t="shared" si="4"/>
        <v>8.0865385497677397E-2</v>
      </c>
      <c r="K284" s="84">
        <f>I284/'סכום נכסי הקרן'!$C$42</f>
        <v>-4.9994198495994049E-4</v>
      </c>
    </row>
    <row r="285" spans="2:11">
      <c r="B285" s="76" t="s">
        <v>2880</v>
      </c>
      <c r="C285" s="73" t="s">
        <v>2881</v>
      </c>
      <c r="D285" s="86" t="s">
        <v>534</v>
      </c>
      <c r="E285" s="86" t="s">
        <v>133</v>
      </c>
      <c r="F285" s="95">
        <v>44964</v>
      </c>
      <c r="G285" s="83">
        <v>8575000.0000000019</v>
      </c>
      <c r="H285" s="85">
        <v>-11.356980999999999</v>
      </c>
      <c r="I285" s="83">
        <v>-973.86111000000005</v>
      </c>
      <c r="J285" s="84">
        <f t="shared" si="4"/>
        <v>5.4511098071646905E-2</v>
      </c>
      <c r="K285" s="84">
        <f>I285/'סכום נכסי הקרן'!$C$42</f>
        <v>-3.3700929519550583E-4</v>
      </c>
    </row>
    <row r="286" spans="2:11">
      <c r="B286" s="76" t="s">
        <v>2882</v>
      </c>
      <c r="C286" s="73" t="s">
        <v>2883</v>
      </c>
      <c r="D286" s="86" t="s">
        <v>534</v>
      </c>
      <c r="E286" s="86" t="s">
        <v>133</v>
      </c>
      <c r="F286" s="95">
        <v>44973</v>
      </c>
      <c r="G286" s="83">
        <v>51630910.000000007</v>
      </c>
      <c r="H286" s="85">
        <v>-9.7877259999999993</v>
      </c>
      <c r="I286" s="83">
        <v>-5053.4918500000003</v>
      </c>
      <c r="J286" s="84">
        <f t="shared" si="4"/>
        <v>0.28286517144073897</v>
      </c>
      <c r="K286" s="84">
        <f>I286/'סכום נכסי הקרן'!$C$42</f>
        <v>-1.7487850260749533E-3</v>
      </c>
    </row>
    <row r="287" spans="2:11">
      <c r="B287" s="76" t="s">
        <v>2484</v>
      </c>
      <c r="C287" s="73" t="s">
        <v>2884</v>
      </c>
      <c r="D287" s="86" t="s">
        <v>534</v>
      </c>
      <c r="E287" s="86" t="s">
        <v>133</v>
      </c>
      <c r="F287" s="95">
        <v>44973</v>
      </c>
      <c r="G287" s="83">
        <v>3852200.0000000005</v>
      </c>
      <c r="H287" s="85">
        <v>-9.0248799999999996</v>
      </c>
      <c r="I287" s="83">
        <v>-347.65643000000006</v>
      </c>
      <c r="J287" s="84">
        <f t="shared" si="4"/>
        <v>1.9459791089684902E-2</v>
      </c>
      <c r="K287" s="84">
        <f>I287/'סכום נכסי הקרן'!$C$42</f>
        <v>-1.203081704787305E-4</v>
      </c>
    </row>
    <row r="288" spans="2:11">
      <c r="B288" s="76" t="s">
        <v>2885</v>
      </c>
      <c r="C288" s="73" t="s">
        <v>2886</v>
      </c>
      <c r="D288" s="86" t="s">
        <v>534</v>
      </c>
      <c r="E288" s="86" t="s">
        <v>133</v>
      </c>
      <c r="F288" s="95">
        <v>44977</v>
      </c>
      <c r="G288" s="83">
        <v>2812000.0000000005</v>
      </c>
      <c r="H288" s="85">
        <v>-8.6164550000000002</v>
      </c>
      <c r="I288" s="83">
        <v>-242.29472000000004</v>
      </c>
      <c r="J288" s="84">
        <f t="shared" si="4"/>
        <v>1.3562253496458267E-2</v>
      </c>
      <c r="K288" s="84">
        <f>I288/'סכום נכסי הקרן'!$C$42</f>
        <v>-8.3847246777101966E-5</v>
      </c>
    </row>
    <row r="289" spans="2:11">
      <c r="B289" s="76" t="s">
        <v>2887</v>
      </c>
      <c r="C289" s="73" t="s">
        <v>2888</v>
      </c>
      <c r="D289" s="86" t="s">
        <v>534</v>
      </c>
      <c r="E289" s="86" t="s">
        <v>133</v>
      </c>
      <c r="F289" s="95">
        <v>45040</v>
      </c>
      <c r="G289" s="83">
        <v>8329910.0000000009</v>
      </c>
      <c r="H289" s="85">
        <v>-5.4316230000000001</v>
      </c>
      <c r="I289" s="83">
        <v>-452.44933000000009</v>
      </c>
      <c r="J289" s="84">
        <f t="shared" si="4"/>
        <v>2.5325489997316906E-2</v>
      </c>
      <c r="K289" s="84">
        <f>I289/'סכום נכסי הקרן'!$C$42</f>
        <v>-1.5657225475918107E-4</v>
      </c>
    </row>
    <row r="290" spans="2:11">
      <c r="B290" s="76" t="s">
        <v>2889</v>
      </c>
      <c r="C290" s="73" t="s">
        <v>2890</v>
      </c>
      <c r="D290" s="86" t="s">
        <v>534</v>
      </c>
      <c r="E290" s="86" t="s">
        <v>133</v>
      </c>
      <c r="F290" s="95">
        <v>45040</v>
      </c>
      <c r="G290" s="83">
        <v>1992265.0000000002</v>
      </c>
      <c r="H290" s="85">
        <v>-5.2273529999999999</v>
      </c>
      <c r="I290" s="83">
        <v>-104.14272000000001</v>
      </c>
      <c r="J290" s="84">
        <f t="shared" si="4"/>
        <v>5.8293056012556702E-3</v>
      </c>
      <c r="K290" s="84">
        <f>I290/'סכום נכסי הקרן'!$C$42</f>
        <v>-3.6039086381571301E-5</v>
      </c>
    </row>
    <row r="291" spans="2:11">
      <c r="B291" s="76" t="s">
        <v>2891</v>
      </c>
      <c r="C291" s="73" t="s">
        <v>2892</v>
      </c>
      <c r="D291" s="86" t="s">
        <v>534</v>
      </c>
      <c r="E291" s="86" t="s">
        <v>133</v>
      </c>
      <c r="F291" s="95">
        <v>45069</v>
      </c>
      <c r="G291" s="83">
        <v>4738110.0000000009</v>
      </c>
      <c r="H291" s="85">
        <v>-4.7662940000000003</v>
      </c>
      <c r="I291" s="83">
        <v>-225.83223000000004</v>
      </c>
      <c r="J291" s="84">
        <f t="shared" si="4"/>
        <v>1.2640778762865602E-2</v>
      </c>
      <c r="K291" s="84">
        <f>I291/'סכום נכסי הקרן'!$C$42</f>
        <v>-7.8150323370782695E-5</v>
      </c>
    </row>
    <row r="292" spans="2:11">
      <c r="B292" s="76" t="s">
        <v>2893</v>
      </c>
      <c r="C292" s="73" t="s">
        <v>2894</v>
      </c>
      <c r="D292" s="86" t="s">
        <v>534</v>
      </c>
      <c r="E292" s="86" t="s">
        <v>133</v>
      </c>
      <c r="F292" s="95">
        <v>45082</v>
      </c>
      <c r="G292" s="83">
        <v>11104200.000000002</v>
      </c>
      <c r="H292" s="85">
        <v>-2.9654419999999999</v>
      </c>
      <c r="I292" s="83">
        <v>-329.28860000000003</v>
      </c>
      <c r="J292" s="84">
        <f t="shared" si="4"/>
        <v>1.8431666470874179E-2</v>
      </c>
      <c r="K292" s="84">
        <f>I292/'סכום נכסי הקרן'!$C$42</f>
        <v>-1.1395189505196983E-4</v>
      </c>
    </row>
    <row r="293" spans="2:11">
      <c r="B293" s="76" t="s">
        <v>2895</v>
      </c>
      <c r="C293" s="73" t="s">
        <v>2896</v>
      </c>
      <c r="D293" s="86" t="s">
        <v>534</v>
      </c>
      <c r="E293" s="86" t="s">
        <v>133</v>
      </c>
      <c r="F293" s="95">
        <v>45078</v>
      </c>
      <c r="G293" s="83">
        <v>14832800.000000002</v>
      </c>
      <c r="H293" s="85">
        <v>-2.9722529999999998</v>
      </c>
      <c r="I293" s="83">
        <v>-440.86840000000007</v>
      </c>
      <c r="J293" s="84">
        <f t="shared" si="4"/>
        <v>2.4677256687136894E-2</v>
      </c>
      <c r="K293" s="84">
        <f>I293/'סכום נכסי הקרן'!$C$42</f>
        <v>-1.5256461853987614E-4</v>
      </c>
    </row>
    <row r="294" spans="2:11">
      <c r="B294" s="76" t="s">
        <v>2897</v>
      </c>
      <c r="C294" s="73" t="s">
        <v>2898</v>
      </c>
      <c r="D294" s="86" t="s">
        <v>534</v>
      </c>
      <c r="E294" s="86" t="s">
        <v>133</v>
      </c>
      <c r="F294" s="95">
        <v>45153</v>
      </c>
      <c r="G294" s="83">
        <v>7480000.0000000009</v>
      </c>
      <c r="H294" s="85">
        <v>-1.9027499999999999</v>
      </c>
      <c r="I294" s="83">
        <v>-142.32573000000005</v>
      </c>
      <c r="J294" s="84">
        <f t="shared" si="4"/>
        <v>7.9665690995184522E-3</v>
      </c>
      <c r="K294" s="84">
        <f>I294/'סכום נכסי הקרן'!$C$42</f>
        <v>-4.925249962541976E-5</v>
      </c>
    </row>
    <row r="295" spans="2:11">
      <c r="B295" s="76" t="s">
        <v>2729</v>
      </c>
      <c r="C295" s="73" t="s">
        <v>2899</v>
      </c>
      <c r="D295" s="86" t="s">
        <v>534</v>
      </c>
      <c r="E295" s="86" t="s">
        <v>133</v>
      </c>
      <c r="F295" s="95">
        <v>45189</v>
      </c>
      <c r="G295" s="83">
        <v>5287240.0000000009</v>
      </c>
      <c r="H295" s="85">
        <v>-0.41411599999999998</v>
      </c>
      <c r="I295" s="83">
        <v>-21.895300000000002</v>
      </c>
      <c r="J295" s="84">
        <f t="shared" si="4"/>
        <v>1.2255719356203993E-3</v>
      </c>
      <c r="K295" s="84">
        <f>I295/'סכום נכסי הקרן'!$C$42</f>
        <v>-7.5769732925202846E-6</v>
      </c>
    </row>
    <row r="296" spans="2:11">
      <c r="B296" s="76" t="s">
        <v>2900</v>
      </c>
      <c r="C296" s="73" t="s">
        <v>2901</v>
      </c>
      <c r="D296" s="86" t="s">
        <v>534</v>
      </c>
      <c r="E296" s="86" t="s">
        <v>133</v>
      </c>
      <c r="F296" s="95">
        <v>45168</v>
      </c>
      <c r="G296" s="83">
        <v>3779600.0000000005</v>
      </c>
      <c r="H296" s="85">
        <v>-0.83508499999999997</v>
      </c>
      <c r="I296" s="83">
        <v>-31.562870000000007</v>
      </c>
      <c r="J296" s="84">
        <f t="shared" si="4"/>
        <v>1.7667064474857636E-3</v>
      </c>
      <c r="K296" s="84">
        <f>I296/'סכום נכסי הקרן'!$C$42</f>
        <v>-1.0922482132023299E-5</v>
      </c>
    </row>
    <row r="297" spans="2:11">
      <c r="B297" s="76" t="s">
        <v>2902</v>
      </c>
      <c r="C297" s="73" t="s">
        <v>2903</v>
      </c>
      <c r="D297" s="86" t="s">
        <v>534</v>
      </c>
      <c r="E297" s="86" t="s">
        <v>133</v>
      </c>
      <c r="F297" s="95">
        <v>45169</v>
      </c>
      <c r="G297" s="83">
        <v>5690550.0000000009</v>
      </c>
      <c r="H297" s="85">
        <v>-0.460312</v>
      </c>
      <c r="I297" s="83">
        <v>-26.194300000000002</v>
      </c>
      <c r="J297" s="84">
        <f t="shared" si="4"/>
        <v>1.4662050281668405E-3</v>
      </c>
      <c r="K297" s="84">
        <f>I297/'סכום נכסי הקרן'!$C$42</f>
        <v>-9.0646628050889506E-6</v>
      </c>
    </row>
    <row r="298" spans="2:11">
      <c r="B298" s="76" t="s">
        <v>2904</v>
      </c>
      <c r="C298" s="73" t="s">
        <v>2905</v>
      </c>
      <c r="D298" s="86" t="s">
        <v>534</v>
      </c>
      <c r="E298" s="86" t="s">
        <v>133</v>
      </c>
      <c r="F298" s="95">
        <v>45015</v>
      </c>
      <c r="G298" s="83">
        <v>9177600.0000000019</v>
      </c>
      <c r="H298" s="85">
        <v>6.849297</v>
      </c>
      <c r="I298" s="83">
        <v>628.60104000000013</v>
      </c>
      <c r="J298" s="84">
        <f t="shared" si="4"/>
        <v>-3.5185441319634629E-2</v>
      </c>
      <c r="K298" s="84">
        <f>I298/'סכום נכסי הקרן'!$C$42</f>
        <v>2.1753039655681702E-4</v>
      </c>
    </row>
    <row r="299" spans="2:11">
      <c r="B299" s="76" t="s">
        <v>2906</v>
      </c>
      <c r="C299" s="73" t="s">
        <v>2907</v>
      </c>
      <c r="D299" s="86" t="s">
        <v>534</v>
      </c>
      <c r="E299" s="86" t="s">
        <v>133</v>
      </c>
      <c r="F299" s="95">
        <v>44999</v>
      </c>
      <c r="G299" s="83">
        <v>4971200.0000000009</v>
      </c>
      <c r="H299" s="85">
        <v>6.246429</v>
      </c>
      <c r="I299" s="83">
        <v>310.52246000000008</v>
      </c>
      <c r="J299" s="84">
        <f t="shared" si="4"/>
        <v>-1.7381246767836388E-2</v>
      </c>
      <c r="K299" s="84">
        <f>I299/'סכום נכסי הקרן'!$C$42</f>
        <v>1.074577825445506E-4</v>
      </c>
    </row>
    <row r="300" spans="2:11">
      <c r="B300" s="76" t="s">
        <v>2908</v>
      </c>
      <c r="C300" s="73" t="s">
        <v>2909</v>
      </c>
      <c r="D300" s="86" t="s">
        <v>534</v>
      </c>
      <c r="E300" s="86" t="s">
        <v>133</v>
      </c>
      <c r="F300" s="95">
        <v>44998</v>
      </c>
      <c r="G300" s="83">
        <v>9560000.0000000019</v>
      </c>
      <c r="H300" s="85">
        <v>5.9242790000000003</v>
      </c>
      <c r="I300" s="83">
        <v>566.36111000000005</v>
      </c>
      <c r="J300" s="84">
        <f t="shared" si="4"/>
        <v>-3.1701610932155205E-2</v>
      </c>
      <c r="K300" s="84">
        <f>I300/'סכום נכסי הקרן'!$C$42</f>
        <v>1.959919710801927E-4</v>
      </c>
    </row>
    <row r="301" spans="2:11">
      <c r="B301" s="76" t="s">
        <v>2910</v>
      </c>
      <c r="C301" s="73" t="s">
        <v>2911</v>
      </c>
      <c r="D301" s="86" t="s">
        <v>534</v>
      </c>
      <c r="E301" s="86" t="s">
        <v>133</v>
      </c>
      <c r="F301" s="95">
        <v>45050</v>
      </c>
      <c r="G301" s="83">
        <v>4206400.0000000009</v>
      </c>
      <c r="H301" s="85">
        <v>5.4502379999999997</v>
      </c>
      <c r="I301" s="83">
        <v>229.25881000000004</v>
      </c>
      <c r="J301" s="84">
        <f t="shared" si="4"/>
        <v>-1.283257884247895E-2</v>
      </c>
      <c r="K301" s="84">
        <f>I301/'סכום נכסי הקרן'!$C$42</f>
        <v>7.9336107769474836E-5</v>
      </c>
    </row>
    <row r="302" spans="2:11">
      <c r="B302" s="76" t="s">
        <v>2912</v>
      </c>
      <c r="C302" s="73" t="s">
        <v>2913</v>
      </c>
      <c r="D302" s="86" t="s">
        <v>534</v>
      </c>
      <c r="E302" s="86" t="s">
        <v>133</v>
      </c>
      <c r="F302" s="95">
        <v>45062</v>
      </c>
      <c r="G302" s="83">
        <v>7303840.0000000009</v>
      </c>
      <c r="H302" s="85">
        <v>4.721832</v>
      </c>
      <c r="I302" s="83">
        <v>344.87508000000008</v>
      </c>
      <c r="J302" s="84">
        <f t="shared" si="4"/>
        <v>-1.9304107244150118E-2</v>
      </c>
      <c r="K302" s="84">
        <f>I302/'סכום נכסי הקרן'!$C$42</f>
        <v>1.1934567100774125E-4</v>
      </c>
    </row>
    <row r="303" spans="2:11">
      <c r="B303" s="72"/>
      <c r="C303" s="73"/>
      <c r="D303" s="73"/>
      <c r="E303" s="73"/>
      <c r="F303" s="73"/>
      <c r="G303" s="83"/>
      <c r="H303" s="85"/>
      <c r="I303" s="73"/>
      <c r="J303" s="84"/>
      <c r="K303" s="73"/>
    </row>
    <row r="304" spans="2:11">
      <c r="B304" s="92" t="s">
        <v>196</v>
      </c>
      <c r="C304" s="71"/>
      <c r="D304" s="71"/>
      <c r="E304" s="71"/>
      <c r="F304" s="71"/>
      <c r="G304" s="80"/>
      <c r="H304" s="82"/>
      <c r="I304" s="80">
        <v>2801.0107949019998</v>
      </c>
      <c r="J304" s="81">
        <f t="shared" si="4"/>
        <v>-0.15678434283164316</v>
      </c>
      <c r="K304" s="81">
        <f>I304/'סכום נכסי הקרן'!$C$42</f>
        <v>9.6930318310475133E-4</v>
      </c>
    </row>
    <row r="305" spans="2:11">
      <c r="B305" s="76" t="s">
        <v>2914</v>
      </c>
      <c r="C305" s="73" t="s">
        <v>2915</v>
      </c>
      <c r="D305" s="86" t="s">
        <v>534</v>
      </c>
      <c r="E305" s="86" t="s">
        <v>137</v>
      </c>
      <c r="F305" s="95">
        <v>45166</v>
      </c>
      <c r="G305" s="83">
        <v>150518.27697000004</v>
      </c>
      <c r="H305" s="85">
        <v>0.86027900000000002</v>
      </c>
      <c r="I305" s="83">
        <v>1.2948768880000003</v>
      </c>
      <c r="J305" s="84">
        <f t="shared" si="4"/>
        <v>-7.2479699936346114E-5</v>
      </c>
      <c r="K305" s="84">
        <f>I305/'סכום נכסי הקרן'!$C$42</f>
        <v>4.4809834062459893E-7</v>
      </c>
    </row>
    <row r="306" spans="2:11">
      <c r="B306" s="76" t="s">
        <v>2916</v>
      </c>
      <c r="C306" s="73" t="s">
        <v>2917</v>
      </c>
      <c r="D306" s="86" t="s">
        <v>534</v>
      </c>
      <c r="E306" s="86" t="s">
        <v>137</v>
      </c>
      <c r="F306" s="95">
        <v>45166</v>
      </c>
      <c r="G306" s="83">
        <v>195673.76006100004</v>
      </c>
      <c r="H306" s="85">
        <v>0.70592299999999997</v>
      </c>
      <c r="I306" s="83">
        <v>1.3813069690000002</v>
      </c>
      <c r="J306" s="84">
        <f t="shared" si="4"/>
        <v>-7.7317554711891457E-5</v>
      </c>
      <c r="K306" s="84">
        <f>I306/'סכום נכסי הקרן'!$C$42</f>
        <v>4.7800788355880693E-7</v>
      </c>
    </row>
    <row r="307" spans="2:11">
      <c r="B307" s="76" t="s">
        <v>2918</v>
      </c>
      <c r="C307" s="73" t="s">
        <v>2919</v>
      </c>
      <c r="D307" s="86" t="s">
        <v>534</v>
      </c>
      <c r="E307" s="86" t="s">
        <v>137</v>
      </c>
      <c r="F307" s="95">
        <v>45168</v>
      </c>
      <c r="G307" s="83">
        <v>1183557.8710080003</v>
      </c>
      <c r="H307" s="85">
        <v>9.9307000000000006E-2</v>
      </c>
      <c r="I307" s="83">
        <v>1.1753540030000003</v>
      </c>
      <c r="J307" s="84">
        <f t="shared" si="4"/>
        <v>-6.5789501879211275E-5</v>
      </c>
      <c r="K307" s="84">
        <f>I307/'סכום נכסי הקרן'!$C$42</f>
        <v>4.0673687457983253E-7</v>
      </c>
    </row>
    <row r="308" spans="2:11">
      <c r="B308" s="76" t="s">
        <v>2920</v>
      </c>
      <c r="C308" s="73" t="s">
        <v>2921</v>
      </c>
      <c r="D308" s="86" t="s">
        <v>534</v>
      </c>
      <c r="E308" s="86" t="s">
        <v>137</v>
      </c>
      <c r="F308" s="95">
        <v>45168</v>
      </c>
      <c r="G308" s="83">
        <v>195673.76006100004</v>
      </c>
      <c r="H308" s="85">
        <v>-0.54898599999999997</v>
      </c>
      <c r="I308" s="83">
        <v>-1.0742210070000002</v>
      </c>
      <c r="J308" s="84">
        <f t="shared" si="4"/>
        <v>6.0128663175799585E-5</v>
      </c>
      <c r="K308" s="84">
        <f>I308/'סכום נכסי הקרן'!$C$42</f>
        <v>-3.7173931758428733E-7</v>
      </c>
    </row>
    <row r="309" spans="2:11">
      <c r="B309" s="76" t="s">
        <v>2922</v>
      </c>
      <c r="C309" s="73" t="s">
        <v>2923</v>
      </c>
      <c r="D309" s="86" t="s">
        <v>534</v>
      </c>
      <c r="E309" s="86" t="s">
        <v>133</v>
      </c>
      <c r="F309" s="95">
        <v>45166</v>
      </c>
      <c r="G309" s="83">
        <v>730523.08697600011</v>
      </c>
      <c r="H309" s="85">
        <v>1.032483</v>
      </c>
      <c r="I309" s="83">
        <v>7.5425273020000017</v>
      </c>
      <c r="J309" s="84">
        <f t="shared" si="4"/>
        <v>-4.221869435441327E-4</v>
      </c>
      <c r="K309" s="84">
        <f>I309/'סכום נכסי הקרן'!$C$42</f>
        <v>2.610127649557626E-6</v>
      </c>
    </row>
    <row r="310" spans="2:11">
      <c r="B310" s="76" t="s">
        <v>2924</v>
      </c>
      <c r="C310" s="73" t="s">
        <v>2925</v>
      </c>
      <c r="D310" s="86" t="s">
        <v>534</v>
      </c>
      <c r="E310" s="86" t="s">
        <v>133</v>
      </c>
      <c r="F310" s="95">
        <v>45167</v>
      </c>
      <c r="G310" s="83">
        <v>517756.07913800003</v>
      </c>
      <c r="H310" s="85">
        <v>1.312535</v>
      </c>
      <c r="I310" s="83">
        <v>6.795730937000001</v>
      </c>
      <c r="J310" s="84">
        <f t="shared" si="4"/>
        <v>-3.8038561327839856E-4</v>
      </c>
      <c r="K310" s="84">
        <f>I310/'סכום נכסי הקרן'!$C$42</f>
        <v>2.3516951954439011E-6</v>
      </c>
    </row>
    <row r="311" spans="2:11">
      <c r="B311" s="76" t="s">
        <v>2926</v>
      </c>
      <c r="C311" s="73" t="s">
        <v>2927</v>
      </c>
      <c r="D311" s="86" t="s">
        <v>534</v>
      </c>
      <c r="E311" s="86" t="s">
        <v>136</v>
      </c>
      <c r="F311" s="95">
        <v>45167</v>
      </c>
      <c r="G311" s="83">
        <v>835938.70385200006</v>
      </c>
      <c r="H311" s="85">
        <v>-2.7175989999999999</v>
      </c>
      <c r="I311" s="83">
        <v>-22.717459698000003</v>
      </c>
      <c r="J311" s="84">
        <f t="shared" si="4"/>
        <v>1.2715916682784101E-3</v>
      </c>
      <c r="K311" s="84">
        <f>I311/'סכום נכסי הקרן'!$C$42</f>
        <v>-7.8614855884893994E-6</v>
      </c>
    </row>
    <row r="312" spans="2:11">
      <c r="B312" s="76" t="s">
        <v>2928</v>
      </c>
      <c r="C312" s="73" t="s">
        <v>2929</v>
      </c>
      <c r="D312" s="86" t="s">
        <v>534</v>
      </c>
      <c r="E312" s="86" t="s">
        <v>133</v>
      </c>
      <c r="F312" s="95">
        <v>45127</v>
      </c>
      <c r="G312" s="83">
        <v>419374.51663700008</v>
      </c>
      <c r="H312" s="85">
        <v>-7.8614119999999996</v>
      </c>
      <c r="I312" s="83">
        <v>-32.968757612000012</v>
      </c>
      <c r="J312" s="84">
        <f t="shared" si="4"/>
        <v>1.8453998840636402E-3</v>
      </c>
      <c r="K312" s="84">
        <f>I312/'סכום נכסי הקרן'!$C$42</f>
        <v>-1.1408996264664055E-5</v>
      </c>
    </row>
    <row r="313" spans="2:11">
      <c r="B313" s="76" t="s">
        <v>2930</v>
      </c>
      <c r="C313" s="73" t="s">
        <v>2931</v>
      </c>
      <c r="D313" s="86" t="s">
        <v>534</v>
      </c>
      <c r="E313" s="86" t="s">
        <v>133</v>
      </c>
      <c r="F313" s="95">
        <v>45127</v>
      </c>
      <c r="G313" s="83">
        <v>1091293.5609690002</v>
      </c>
      <c r="H313" s="85">
        <v>-7.8351649999999999</v>
      </c>
      <c r="I313" s="83">
        <v>-85.504653429000001</v>
      </c>
      <c r="J313" s="84">
        <f t="shared" si="4"/>
        <v>4.7860547061483938E-3</v>
      </c>
      <c r="K313" s="84">
        <f>I313/'סכום נכסי הקרן'!$C$42</f>
        <v>-2.9589294296846168E-5</v>
      </c>
    </row>
    <row r="314" spans="2:11">
      <c r="B314" s="76" t="s">
        <v>2932</v>
      </c>
      <c r="C314" s="73" t="s">
        <v>2933</v>
      </c>
      <c r="D314" s="86" t="s">
        <v>534</v>
      </c>
      <c r="E314" s="86" t="s">
        <v>133</v>
      </c>
      <c r="F314" s="95">
        <v>45127</v>
      </c>
      <c r="G314" s="83">
        <v>951933.38237400015</v>
      </c>
      <c r="H314" s="85">
        <v>-7.8288039999999999</v>
      </c>
      <c r="I314" s="83">
        <v>-74.525001902</v>
      </c>
      <c r="J314" s="84">
        <f t="shared" si="4"/>
        <v>4.1714774784153705E-3</v>
      </c>
      <c r="K314" s="84">
        <f>I314/'סכום נכסי הקרן'!$C$42</f>
        <v>-2.5789733369101009E-5</v>
      </c>
    </row>
    <row r="315" spans="2:11">
      <c r="B315" s="76" t="s">
        <v>2934</v>
      </c>
      <c r="C315" s="73" t="s">
        <v>2935</v>
      </c>
      <c r="D315" s="86" t="s">
        <v>534</v>
      </c>
      <c r="E315" s="86" t="s">
        <v>133</v>
      </c>
      <c r="F315" s="95">
        <v>45168</v>
      </c>
      <c r="G315" s="83">
        <v>311802.61460000003</v>
      </c>
      <c r="H315" s="85">
        <v>-2.2661950000000002</v>
      </c>
      <c r="I315" s="83">
        <v>-7.0660562700000007</v>
      </c>
      <c r="J315" s="84">
        <f t="shared" si="4"/>
        <v>3.9551685795702996E-4</v>
      </c>
      <c r="K315" s="84">
        <f>I315/'סכום נכסי הקרן'!$C$42</f>
        <v>-2.4452425699230199E-6</v>
      </c>
    </row>
    <row r="316" spans="2:11">
      <c r="B316" s="76" t="s">
        <v>2936</v>
      </c>
      <c r="C316" s="73" t="s">
        <v>2937</v>
      </c>
      <c r="D316" s="86" t="s">
        <v>534</v>
      </c>
      <c r="E316" s="86" t="s">
        <v>133</v>
      </c>
      <c r="F316" s="95">
        <v>45166</v>
      </c>
      <c r="G316" s="83">
        <v>623605.22920000006</v>
      </c>
      <c r="H316" s="85">
        <v>-2.2033010000000002</v>
      </c>
      <c r="I316" s="83">
        <v>-13.739900091000001</v>
      </c>
      <c r="J316" s="84">
        <f t="shared" si="4"/>
        <v>7.6907993723574321E-4</v>
      </c>
      <c r="K316" s="84">
        <f>I316/'סכום נכסי הקרן'!$C$42</f>
        <v>-4.7547581458762394E-6</v>
      </c>
    </row>
    <row r="317" spans="2:11">
      <c r="B317" s="76" t="s">
        <v>2938</v>
      </c>
      <c r="C317" s="73" t="s">
        <v>2939</v>
      </c>
      <c r="D317" s="86" t="s">
        <v>534</v>
      </c>
      <c r="E317" s="86" t="s">
        <v>133</v>
      </c>
      <c r="F317" s="95">
        <v>45166</v>
      </c>
      <c r="G317" s="83">
        <v>187081.56876000002</v>
      </c>
      <c r="H317" s="85">
        <v>-2.166172</v>
      </c>
      <c r="I317" s="83">
        <v>-4.0525094570000002</v>
      </c>
      <c r="J317" s="84">
        <f t="shared" si="4"/>
        <v>2.268359812076319E-4</v>
      </c>
      <c r="K317" s="84">
        <f>I317/'סכום נכסי הקרן'!$C$42</f>
        <v>-1.4023902811733513E-6</v>
      </c>
    </row>
    <row r="318" spans="2:11">
      <c r="B318" s="76" t="s">
        <v>2940</v>
      </c>
      <c r="C318" s="73" t="s">
        <v>2941</v>
      </c>
      <c r="D318" s="86" t="s">
        <v>534</v>
      </c>
      <c r="E318" s="86" t="s">
        <v>133</v>
      </c>
      <c r="F318" s="95">
        <v>45168</v>
      </c>
      <c r="G318" s="83">
        <v>249442.09168000004</v>
      </c>
      <c r="H318" s="85">
        <v>-2.162604</v>
      </c>
      <c r="I318" s="83">
        <v>-5.3944442990000008</v>
      </c>
      <c r="J318" s="84">
        <f t="shared" si="4"/>
        <v>3.0194971254661311E-4</v>
      </c>
      <c r="K318" s="84">
        <f>I318/'סכום נכסי הקרן'!$C$42</f>
        <v>-1.8667732518627883E-6</v>
      </c>
    </row>
    <row r="319" spans="2:11">
      <c r="B319" s="76" t="s">
        <v>2942</v>
      </c>
      <c r="C319" s="73" t="s">
        <v>2943</v>
      </c>
      <c r="D319" s="86" t="s">
        <v>534</v>
      </c>
      <c r="E319" s="86" t="s">
        <v>133</v>
      </c>
      <c r="F319" s="95">
        <v>45189</v>
      </c>
      <c r="G319" s="83">
        <v>233851.96095000004</v>
      </c>
      <c r="H319" s="85">
        <v>-0.74099099999999996</v>
      </c>
      <c r="I319" s="83">
        <v>-1.7328215230000006</v>
      </c>
      <c r="J319" s="84">
        <f t="shared" si="4"/>
        <v>9.6993301212031742E-5</v>
      </c>
      <c r="K319" s="84">
        <f>I319/'סכום נכסי הקרן'!$C$42</f>
        <v>-5.9965117630154995E-7</v>
      </c>
    </row>
    <row r="320" spans="2:11">
      <c r="B320" s="76" t="s">
        <v>2944</v>
      </c>
      <c r="C320" s="73" t="s">
        <v>2945</v>
      </c>
      <c r="D320" s="86" t="s">
        <v>534</v>
      </c>
      <c r="E320" s="86" t="s">
        <v>133</v>
      </c>
      <c r="F320" s="95">
        <v>45189</v>
      </c>
      <c r="G320" s="83">
        <v>233851.96095000004</v>
      </c>
      <c r="H320" s="85">
        <v>-0.70283700000000005</v>
      </c>
      <c r="I320" s="83">
        <v>-1.6435971270000003</v>
      </c>
      <c r="J320" s="84">
        <f t="shared" si="4"/>
        <v>9.1999036885428263E-5</v>
      </c>
      <c r="K320" s="84">
        <f>I320/'סכום נכסי הקרן'!$C$42</f>
        <v>-5.6877464729608958E-7</v>
      </c>
    </row>
    <row r="321" spans="2:11">
      <c r="B321" s="76" t="s">
        <v>2946</v>
      </c>
      <c r="C321" s="73" t="s">
        <v>2947</v>
      </c>
      <c r="D321" s="86" t="s">
        <v>534</v>
      </c>
      <c r="E321" s="86" t="s">
        <v>133</v>
      </c>
      <c r="F321" s="95">
        <v>45195</v>
      </c>
      <c r="G321" s="83">
        <v>233851.96095000004</v>
      </c>
      <c r="H321" s="85">
        <v>-3.2599999999999997E-2</v>
      </c>
      <c r="I321" s="83">
        <v>-7.623634700000001E-2</v>
      </c>
      <c r="J321" s="84">
        <f t="shared" si="4"/>
        <v>4.2672686538854648E-6</v>
      </c>
      <c r="K321" s="84">
        <f>I321/'סכום נכסי הקרן'!$C$42</f>
        <v>-2.6381952525807318E-8</v>
      </c>
    </row>
    <row r="322" spans="2:11">
      <c r="B322" s="76" t="s">
        <v>2948</v>
      </c>
      <c r="C322" s="73" t="s">
        <v>2949</v>
      </c>
      <c r="D322" s="86" t="s">
        <v>534</v>
      </c>
      <c r="E322" s="86" t="s">
        <v>133</v>
      </c>
      <c r="F322" s="95">
        <v>45196</v>
      </c>
      <c r="G322" s="83">
        <v>233851.96095000004</v>
      </c>
      <c r="H322" s="85">
        <v>0.25872400000000001</v>
      </c>
      <c r="I322" s="83">
        <v>0.60503049400000009</v>
      </c>
      <c r="J322" s="84">
        <f t="shared" si="4"/>
        <v>-3.3866098826732053E-5</v>
      </c>
      <c r="K322" s="84">
        <f>I322/'סכום נכסי הקרן'!$C$42</f>
        <v>2.0937369637311909E-7</v>
      </c>
    </row>
    <row r="323" spans="2:11">
      <c r="B323" s="76" t="s">
        <v>2950</v>
      </c>
      <c r="C323" s="73" t="s">
        <v>2951</v>
      </c>
      <c r="D323" s="86" t="s">
        <v>534</v>
      </c>
      <c r="E323" s="86" t="s">
        <v>137</v>
      </c>
      <c r="F323" s="95">
        <v>45176</v>
      </c>
      <c r="G323" s="83">
        <v>371703.83388900006</v>
      </c>
      <c r="H323" s="85">
        <v>-1.6319030000000001</v>
      </c>
      <c r="I323" s="83">
        <v>-6.0658470090000014</v>
      </c>
      <c r="J323" s="84">
        <f t="shared" si="4"/>
        <v>3.3953094317033062E-4</v>
      </c>
      <c r="K323" s="84">
        <f>I323/'סכום נכסי הקרן'!$C$42</f>
        <v>-2.0991153710479898E-6</v>
      </c>
    </row>
    <row r="324" spans="2:11">
      <c r="B324" s="76" t="s">
        <v>2952</v>
      </c>
      <c r="C324" s="73" t="s">
        <v>2953</v>
      </c>
      <c r="D324" s="86" t="s">
        <v>534</v>
      </c>
      <c r="E324" s="86" t="s">
        <v>137</v>
      </c>
      <c r="F324" s="95">
        <v>45161</v>
      </c>
      <c r="G324" s="83">
        <v>2121713.8981590001</v>
      </c>
      <c r="H324" s="85">
        <v>-0.84712500000000002</v>
      </c>
      <c r="I324" s="83">
        <v>-17.973574583000001</v>
      </c>
      <c r="J324" s="84">
        <f t="shared" si="4"/>
        <v>1.0060564866297753E-3</v>
      </c>
      <c r="K324" s="84">
        <f>I324/'סכום נכסי הקרן'!$C$42</f>
        <v>-6.2198414539427371E-6</v>
      </c>
    </row>
    <row r="325" spans="2:11">
      <c r="B325" s="76" t="s">
        <v>2954</v>
      </c>
      <c r="C325" s="73" t="s">
        <v>2955</v>
      </c>
      <c r="D325" s="86" t="s">
        <v>534</v>
      </c>
      <c r="E325" s="86" t="s">
        <v>137</v>
      </c>
      <c r="F325" s="95">
        <v>45180</v>
      </c>
      <c r="G325" s="83">
        <v>195225.04523400002</v>
      </c>
      <c r="H325" s="85">
        <v>-0.62245499999999998</v>
      </c>
      <c r="I325" s="83">
        <v>-1.2151888400000002</v>
      </c>
      <c r="J325" s="84">
        <f t="shared" si="4"/>
        <v>6.8019225074929669E-5</v>
      </c>
      <c r="K325" s="84">
        <f>I325/'סכום נכסי הקרן'!$C$42</f>
        <v>-4.2052191045789304E-7</v>
      </c>
    </row>
    <row r="326" spans="2:11">
      <c r="B326" s="76" t="s">
        <v>2956</v>
      </c>
      <c r="C326" s="73" t="s">
        <v>2957</v>
      </c>
      <c r="D326" s="86" t="s">
        <v>534</v>
      </c>
      <c r="E326" s="86" t="s">
        <v>137</v>
      </c>
      <c r="F326" s="95">
        <v>45127</v>
      </c>
      <c r="G326" s="83">
        <v>1254978.7615910002</v>
      </c>
      <c r="H326" s="85">
        <v>5.3215859999999999</v>
      </c>
      <c r="I326" s="83">
        <v>66.784773999000009</v>
      </c>
      <c r="J326" s="84">
        <f t="shared" si="4"/>
        <v>-3.738224401580492E-3</v>
      </c>
      <c r="K326" s="84">
        <f>I326/'סכום נכסי הקרן'!$C$42</f>
        <v>2.3111190480944592E-5</v>
      </c>
    </row>
    <row r="327" spans="2:11">
      <c r="B327" s="76" t="s">
        <v>2958</v>
      </c>
      <c r="C327" s="73" t="s">
        <v>2959</v>
      </c>
      <c r="D327" s="86" t="s">
        <v>534</v>
      </c>
      <c r="E327" s="86" t="s">
        <v>133</v>
      </c>
      <c r="F327" s="95">
        <v>45127</v>
      </c>
      <c r="G327" s="83">
        <v>1708999.8740290003</v>
      </c>
      <c r="H327" s="85">
        <v>2.4769519999999998</v>
      </c>
      <c r="I327" s="83">
        <v>42.331106110000007</v>
      </c>
      <c r="J327" s="84">
        <f t="shared" si="4"/>
        <v>-2.3694498660527699E-3</v>
      </c>
      <c r="K327" s="84">
        <f>I327/'סכום נכסי הקרן'!$C$42</f>
        <v>1.4648881743493455E-5</v>
      </c>
    </row>
    <row r="328" spans="2:11">
      <c r="B328" s="76" t="s">
        <v>2960</v>
      </c>
      <c r="C328" s="73" t="s">
        <v>2961</v>
      </c>
      <c r="D328" s="86" t="s">
        <v>534</v>
      </c>
      <c r="E328" s="86" t="s">
        <v>133</v>
      </c>
      <c r="F328" s="95">
        <v>45127</v>
      </c>
      <c r="G328" s="83">
        <v>709592.63686000009</v>
      </c>
      <c r="H328" s="85">
        <v>2.4546519999999998</v>
      </c>
      <c r="I328" s="83">
        <v>17.418030056000003</v>
      </c>
      <c r="J328" s="84">
        <f t="shared" si="4"/>
        <v>-9.7496032529475335E-4</v>
      </c>
      <c r="K328" s="84">
        <f>I328/'סכום נכסי הקרן'!$C$42</f>
        <v>6.0275926131465476E-6</v>
      </c>
    </row>
    <row r="329" spans="2:11">
      <c r="B329" s="76" t="s">
        <v>2962</v>
      </c>
      <c r="C329" s="73" t="s">
        <v>2963</v>
      </c>
      <c r="D329" s="86" t="s">
        <v>534</v>
      </c>
      <c r="E329" s="86" t="s">
        <v>133</v>
      </c>
      <c r="F329" s="95">
        <v>45127</v>
      </c>
      <c r="G329" s="83">
        <v>532007.61882500013</v>
      </c>
      <c r="H329" s="85">
        <v>2.4204590000000001</v>
      </c>
      <c r="I329" s="83">
        <v>12.877025057000003</v>
      </c>
      <c r="J329" s="84">
        <f t="shared" si="4"/>
        <v>-7.2078119615350661E-4</v>
      </c>
      <c r="K329" s="84">
        <f>I329/'סכום נכסי הקרן'!$C$42</f>
        <v>4.4561561131385959E-6</v>
      </c>
    </row>
    <row r="330" spans="2:11">
      <c r="B330" s="76" t="s">
        <v>2964</v>
      </c>
      <c r="C330" s="73" t="s">
        <v>2965</v>
      </c>
      <c r="D330" s="86" t="s">
        <v>534</v>
      </c>
      <c r="E330" s="86" t="s">
        <v>135</v>
      </c>
      <c r="F330" s="95">
        <v>45195</v>
      </c>
      <c r="G330" s="83">
        <v>495682.55620100006</v>
      </c>
      <c r="H330" s="85">
        <v>-0.11927400000000001</v>
      </c>
      <c r="I330" s="83">
        <v>-0.59122022600000013</v>
      </c>
      <c r="J330" s="84">
        <f t="shared" si="4"/>
        <v>3.3093080101973939E-5</v>
      </c>
      <c r="K330" s="84">
        <f>I330/'סכום נכסי הקרן'!$C$42</f>
        <v>-2.0459458707575632E-7</v>
      </c>
    </row>
    <row r="331" spans="2:11">
      <c r="B331" s="76" t="s">
        <v>2966</v>
      </c>
      <c r="C331" s="73" t="s">
        <v>2967</v>
      </c>
      <c r="D331" s="86" t="s">
        <v>534</v>
      </c>
      <c r="E331" s="86" t="s">
        <v>135</v>
      </c>
      <c r="F331" s="95">
        <v>45195</v>
      </c>
      <c r="G331" s="83">
        <v>495798.72272500006</v>
      </c>
      <c r="H331" s="85">
        <v>-9.5815999999999998E-2</v>
      </c>
      <c r="I331" s="83">
        <v>-0.47505370300000005</v>
      </c>
      <c r="J331" s="84">
        <f t="shared" si="4"/>
        <v>2.6590751727966653E-5</v>
      </c>
      <c r="K331" s="84">
        <f>I331/'סכום נכסי הקרן'!$C$42</f>
        <v>-1.6439460615492199E-7</v>
      </c>
    </row>
    <row r="332" spans="2:11">
      <c r="B332" s="76" t="s">
        <v>2968</v>
      </c>
      <c r="C332" s="73" t="s">
        <v>2969</v>
      </c>
      <c r="D332" s="86" t="s">
        <v>534</v>
      </c>
      <c r="E332" s="86" t="s">
        <v>135</v>
      </c>
      <c r="F332" s="95">
        <v>45078</v>
      </c>
      <c r="G332" s="83">
        <v>2449677.8297280003</v>
      </c>
      <c r="H332" s="85">
        <v>1.3257589999999999</v>
      </c>
      <c r="I332" s="83">
        <v>32.476833213000006</v>
      </c>
      <c r="J332" s="84">
        <f t="shared" ref="J332:J395" si="5">IFERROR(I332/$I$11,0)</f>
        <v>-1.8178648085971549E-3</v>
      </c>
      <c r="K332" s="84">
        <f>I332/'סכום נכסי הקרן'!$C$42</f>
        <v>1.123876347346402E-5</v>
      </c>
    </row>
    <row r="333" spans="2:11">
      <c r="B333" s="76" t="s">
        <v>2968</v>
      </c>
      <c r="C333" s="73" t="s">
        <v>2970</v>
      </c>
      <c r="D333" s="86" t="s">
        <v>534</v>
      </c>
      <c r="E333" s="86" t="s">
        <v>135</v>
      </c>
      <c r="F333" s="95">
        <v>45078</v>
      </c>
      <c r="G333" s="83">
        <v>1597331.6276150001</v>
      </c>
      <c r="H333" s="85">
        <v>1.3257589999999999</v>
      </c>
      <c r="I333" s="83">
        <v>21.176773697000002</v>
      </c>
      <c r="J333" s="84">
        <f t="shared" si="5"/>
        <v>-1.1853529995034299E-3</v>
      </c>
      <c r="K333" s="84">
        <f>I333/'סכום נכסי הקרן'!$C$42</f>
        <v>7.3283238285803364E-6</v>
      </c>
    </row>
    <row r="334" spans="2:11">
      <c r="B334" s="76" t="s">
        <v>2971</v>
      </c>
      <c r="C334" s="73" t="s">
        <v>2972</v>
      </c>
      <c r="D334" s="86" t="s">
        <v>534</v>
      </c>
      <c r="E334" s="86" t="s">
        <v>135</v>
      </c>
      <c r="F334" s="95">
        <v>45078</v>
      </c>
      <c r="G334" s="83">
        <v>624917.8137060001</v>
      </c>
      <c r="H334" s="85">
        <v>1.3257589999999999</v>
      </c>
      <c r="I334" s="83">
        <v>8.2849064220000024</v>
      </c>
      <c r="J334" s="84">
        <f t="shared" si="5"/>
        <v>-4.6374102204785588E-4</v>
      </c>
      <c r="K334" s="84">
        <f>I334/'סכום נכסי הקרן'!$C$42</f>
        <v>2.8670314949109534E-6</v>
      </c>
    </row>
    <row r="335" spans="2:11">
      <c r="B335" s="76" t="s">
        <v>2973</v>
      </c>
      <c r="C335" s="73" t="s">
        <v>2974</v>
      </c>
      <c r="D335" s="86" t="s">
        <v>534</v>
      </c>
      <c r="E335" s="86" t="s">
        <v>135</v>
      </c>
      <c r="F335" s="95">
        <v>45181</v>
      </c>
      <c r="G335" s="83">
        <v>1381783.3732430001</v>
      </c>
      <c r="H335" s="85">
        <v>1.2325010000000001</v>
      </c>
      <c r="I335" s="83">
        <v>17.030488084000002</v>
      </c>
      <c r="J335" s="84">
        <f t="shared" si="5"/>
        <v>-9.532679728374594E-4</v>
      </c>
      <c r="K335" s="84">
        <f>I335/'סכום נכסי הקרן'!$C$42</f>
        <v>5.8934818600819786E-6</v>
      </c>
    </row>
    <row r="336" spans="2:11">
      <c r="B336" s="76" t="s">
        <v>2975</v>
      </c>
      <c r="C336" s="73" t="s">
        <v>2976</v>
      </c>
      <c r="D336" s="86" t="s">
        <v>534</v>
      </c>
      <c r="E336" s="86" t="s">
        <v>135</v>
      </c>
      <c r="F336" s="95">
        <v>45181</v>
      </c>
      <c r="G336" s="83">
        <v>502559.61439800006</v>
      </c>
      <c r="H336" s="85">
        <v>1.2507649999999999</v>
      </c>
      <c r="I336" s="83">
        <v>6.2858379710000012</v>
      </c>
      <c r="J336" s="84">
        <f t="shared" si="5"/>
        <v>-3.5184476162074388E-4</v>
      </c>
      <c r="K336" s="84">
        <f>I336/'סכום נכסי הקרן'!$C$42</f>
        <v>2.1752442956879739E-6</v>
      </c>
    </row>
    <row r="337" spans="2:11">
      <c r="B337" s="76" t="s">
        <v>2977</v>
      </c>
      <c r="C337" s="73" t="s">
        <v>2978</v>
      </c>
      <c r="D337" s="86" t="s">
        <v>534</v>
      </c>
      <c r="E337" s="86" t="s">
        <v>135</v>
      </c>
      <c r="F337" s="95">
        <v>45176</v>
      </c>
      <c r="G337" s="83">
        <v>2261622.8146640006</v>
      </c>
      <c r="H337" s="85">
        <v>1.188712</v>
      </c>
      <c r="I337" s="83">
        <v>26.884188107000011</v>
      </c>
      <c r="J337" s="84">
        <f t="shared" si="5"/>
        <v>-1.5048209641283252E-3</v>
      </c>
      <c r="K337" s="84">
        <f>I337/'סכום נכסי הקרן'!$C$42</f>
        <v>9.3034018843236007E-6</v>
      </c>
    </row>
    <row r="338" spans="2:11">
      <c r="B338" s="76" t="s">
        <v>2979</v>
      </c>
      <c r="C338" s="73" t="s">
        <v>2980</v>
      </c>
      <c r="D338" s="86" t="s">
        <v>534</v>
      </c>
      <c r="E338" s="86" t="s">
        <v>135</v>
      </c>
      <c r="F338" s="95">
        <v>45181</v>
      </c>
      <c r="G338" s="83">
        <v>3211736.6948770005</v>
      </c>
      <c r="H338" s="85">
        <v>1.2598940000000001</v>
      </c>
      <c r="I338" s="83">
        <v>40.464482516000004</v>
      </c>
      <c r="J338" s="84">
        <f t="shared" si="5"/>
        <v>-2.2649671007481938E-3</v>
      </c>
      <c r="K338" s="84">
        <f>I338/'סכום נכסי הקרן'!$C$42</f>
        <v>1.4002927720532991E-5</v>
      </c>
    </row>
    <row r="339" spans="2:11">
      <c r="B339" s="76" t="s">
        <v>2981</v>
      </c>
      <c r="C339" s="73" t="s">
        <v>2982</v>
      </c>
      <c r="D339" s="86" t="s">
        <v>534</v>
      </c>
      <c r="E339" s="86" t="s">
        <v>135</v>
      </c>
      <c r="F339" s="95">
        <v>45176</v>
      </c>
      <c r="G339" s="83">
        <v>714930.62939200015</v>
      </c>
      <c r="H339" s="85">
        <v>1.2069799999999999</v>
      </c>
      <c r="I339" s="83">
        <v>8.6290712560000014</v>
      </c>
      <c r="J339" s="84">
        <f t="shared" si="5"/>
        <v>-4.830053738392381E-4</v>
      </c>
      <c r="K339" s="84">
        <f>I339/'סכום נכסי הקרן'!$C$42</f>
        <v>2.9861313818932131E-6</v>
      </c>
    </row>
    <row r="340" spans="2:11">
      <c r="B340" s="76" t="s">
        <v>2983</v>
      </c>
      <c r="C340" s="73" t="s">
        <v>2984</v>
      </c>
      <c r="D340" s="86" t="s">
        <v>534</v>
      </c>
      <c r="E340" s="86" t="s">
        <v>135</v>
      </c>
      <c r="F340" s="95">
        <v>45176</v>
      </c>
      <c r="G340" s="83">
        <v>1384561.2452390003</v>
      </c>
      <c r="H340" s="85">
        <v>1.2069799999999999</v>
      </c>
      <c r="I340" s="83">
        <v>16.711380376000005</v>
      </c>
      <c r="J340" s="84">
        <f t="shared" si="5"/>
        <v>-9.3540617366754872E-4</v>
      </c>
      <c r="K340" s="84">
        <f>I340/'סכום נכסי הקרן'!$C$42</f>
        <v>5.7830531114028857E-6</v>
      </c>
    </row>
    <row r="341" spans="2:11">
      <c r="B341" s="76" t="s">
        <v>2985</v>
      </c>
      <c r="C341" s="73" t="s">
        <v>2986</v>
      </c>
      <c r="D341" s="86" t="s">
        <v>534</v>
      </c>
      <c r="E341" s="86" t="s">
        <v>135</v>
      </c>
      <c r="F341" s="95">
        <v>45175</v>
      </c>
      <c r="G341" s="83">
        <v>1219720.3851050003</v>
      </c>
      <c r="H341" s="85">
        <v>1.4078489999999999</v>
      </c>
      <c r="I341" s="83">
        <v>17.171825086000005</v>
      </c>
      <c r="J341" s="84">
        <f t="shared" si="5"/>
        <v>-9.6117919867660885E-4</v>
      </c>
      <c r="K341" s="84">
        <f>I341/'סכום נכסי הקרן'!$C$42</f>
        <v>5.94239220565381E-6</v>
      </c>
    </row>
    <row r="342" spans="2:11">
      <c r="B342" s="76" t="s">
        <v>2987</v>
      </c>
      <c r="C342" s="73" t="s">
        <v>2988</v>
      </c>
      <c r="D342" s="86" t="s">
        <v>534</v>
      </c>
      <c r="E342" s="86" t="s">
        <v>135</v>
      </c>
      <c r="F342" s="95">
        <v>45183</v>
      </c>
      <c r="G342" s="83">
        <v>3589544.8822410004</v>
      </c>
      <c r="H342" s="85">
        <v>1.324182</v>
      </c>
      <c r="I342" s="83">
        <v>47.532091042000005</v>
      </c>
      <c r="J342" s="84">
        <f t="shared" si="5"/>
        <v>-2.6605708449954548E-3</v>
      </c>
      <c r="K342" s="84">
        <f>I342/'סכום נכסי הקרן'!$C$42</f>
        <v>1.6448707456069413E-5</v>
      </c>
    </row>
    <row r="343" spans="2:11">
      <c r="B343" s="76" t="s">
        <v>2987</v>
      </c>
      <c r="C343" s="73" t="s">
        <v>2989</v>
      </c>
      <c r="D343" s="86" t="s">
        <v>534</v>
      </c>
      <c r="E343" s="86" t="s">
        <v>135</v>
      </c>
      <c r="F343" s="95">
        <v>45183</v>
      </c>
      <c r="G343" s="83">
        <v>1336752.7985140001</v>
      </c>
      <c r="H343" s="85">
        <v>1.324182</v>
      </c>
      <c r="I343" s="83">
        <v>17.701033919000004</v>
      </c>
      <c r="J343" s="84">
        <f t="shared" si="5"/>
        <v>-9.9080124056720735E-4</v>
      </c>
      <c r="K343" s="84">
        <f>I343/'סכום נכסי הקרן'!$C$42</f>
        <v>6.1255274535749079E-6</v>
      </c>
    </row>
    <row r="344" spans="2:11">
      <c r="B344" s="76" t="s">
        <v>2990</v>
      </c>
      <c r="C344" s="73" t="s">
        <v>2991</v>
      </c>
      <c r="D344" s="86" t="s">
        <v>534</v>
      </c>
      <c r="E344" s="86" t="s">
        <v>135</v>
      </c>
      <c r="F344" s="95">
        <v>45183</v>
      </c>
      <c r="G344" s="83">
        <v>869166.65369300009</v>
      </c>
      <c r="H344" s="85">
        <v>1.324182</v>
      </c>
      <c r="I344" s="83">
        <v>11.509344412000003</v>
      </c>
      <c r="J344" s="84">
        <f t="shared" si="5"/>
        <v>-6.4422636404783986E-4</v>
      </c>
      <c r="K344" s="84">
        <f>I344/'סכום נכסי הקרן'!$C$42</f>
        <v>3.9828636841761282E-6</v>
      </c>
    </row>
    <row r="345" spans="2:11">
      <c r="B345" s="76" t="s">
        <v>2992</v>
      </c>
      <c r="C345" s="73" t="s">
        <v>2993</v>
      </c>
      <c r="D345" s="86" t="s">
        <v>534</v>
      </c>
      <c r="E345" s="86" t="s">
        <v>135</v>
      </c>
      <c r="F345" s="95">
        <v>45183</v>
      </c>
      <c r="G345" s="83">
        <v>3101486.9952860004</v>
      </c>
      <c r="H345" s="85">
        <v>1.328735</v>
      </c>
      <c r="I345" s="83">
        <v>41.210546872000009</v>
      </c>
      <c r="J345" s="84">
        <f t="shared" si="5"/>
        <v>-2.3067274573946115E-3</v>
      </c>
      <c r="K345" s="84">
        <f>I345/'סכום נכסי הקרן'!$C$42</f>
        <v>1.4261106859430992E-5</v>
      </c>
    </row>
    <row r="346" spans="2:11">
      <c r="B346" s="76" t="s">
        <v>2994</v>
      </c>
      <c r="C346" s="73" t="s">
        <v>2995</v>
      </c>
      <c r="D346" s="86" t="s">
        <v>534</v>
      </c>
      <c r="E346" s="86" t="s">
        <v>135</v>
      </c>
      <c r="F346" s="95">
        <v>45161</v>
      </c>
      <c r="G346" s="83">
        <v>634211.13559400011</v>
      </c>
      <c r="H346" s="85">
        <v>2.2150789999999998</v>
      </c>
      <c r="I346" s="83">
        <v>14.048276157000002</v>
      </c>
      <c r="J346" s="84">
        <f t="shared" si="5"/>
        <v>-7.8634104131317659E-4</v>
      </c>
      <c r="K346" s="84">
        <f>I346/'סכום נכסי הקרן'!$C$42</f>
        <v>4.861473158510662E-6</v>
      </c>
    </row>
    <row r="347" spans="2:11">
      <c r="B347" s="76" t="s">
        <v>2996</v>
      </c>
      <c r="C347" s="73" t="s">
        <v>2997</v>
      </c>
      <c r="D347" s="86" t="s">
        <v>534</v>
      </c>
      <c r="E347" s="86" t="s">
        <v>135</v>
      </c>
      <c r="F347" s="95">
        <v>45099</v>
      </c>
      <c r="G347" s="83">
        <v>3070795.5785680003</v>
      </c>
      <c r="H347" s="85">
        <v>4.0834000000000001</v>
      </c>
      <c r="I347" s="83">
        <v>125.39285604400001</v>
      </c>
      <c r="J347" s="84">
        <f t="shared" si="5"/>
        <v>-7.0187649995576747E-3</v>
      </c>
      <c r="K347" s="84">
        <f>I347/'סכום נכסי הקרן'!$C$42</f>
        <v>4.3392797601230797E-5</v>
      </c>
    </row>
    <row r="348" spans="2:11">
      <c r="B348" s="76" t="s">
        <v>2996</v>
      </c>
      <c r="C348" s="73" t="s">
        <v>2998</v>
      </c>
      <c r="D348" s="86" t="s">
        <v>534</v>
      </c>
      <c r="E348" s="86" t="s">
        <v>135</v>
      </c>
      <c r="F348" s="95">
        <v>45099</v>
      </c>
      <c r="G348" s="83">
        <v>492816.63140000007</v>
      </c>
      <c r="H348" s="85">
        <v>4.0834000000000001</v>
      </c>
      <c r="I348" s="83">
        <v>20.123672638000002</v>
      </c>
      <c r="J348" s="84">
        <f t="shared" si="5"/>
        <v>-1.1264065085541156E-3</v>
      </c>
      <c r="K348" s="84">
        <f>I348/'סכום נכסי הקרן'!$C$42</f>
        <v>6.9638931700203795E-6</v>
      </c>
    </row>
    <row r="349" spans="2:11">
      <c r="B349" s="76" t="s">
        <v>2999</v>
      </c>
      <c r="C349" s="73" t="s">
        <v>3000</v>
      </c>
      <c r="D349" s="86" t="s">
        <v>534</v>
      </c>
      <c r="E349" s="86" t="s">
        <v>135</v>
      </c>
      <c r="F349" s="95">
        <v>45148</v>
      </c>
      <c r="G349" s="83">
        <v>712864.36142700014</v>
      </c>
      <c r="H349" s="85">
        <v>4.1136619999999997</v>
      </c>
      <c r="I349" s="83">
        <v>29.324827720000005</v>
      </c>
      <c r="J349" s="84">
        <f t="shared" si="5"/>
        <v>-1.6414338177844169E-3</v>
      </c>
      <c r="K349" s="84">
        <f>I349/'סכום נכסי הקרן'!$C$42</f>
        <v>1.0147996896237937E-5</v>
      </c>
    </row>
    <row r="350" spans="2:11">
      <c r="B350" s="76" t="s">
        <v>3001</v>
      </c>
      <c r="C350" s="73" t="s">
        <v>3002</v>
      </c>
      <c r="D350" s="86" t="s">
        <v>534</v>
      </c>
      <c r="E350" s="86" t="s">
        <v>135</v>
      </c>
      <c r="F350" s="95">
        <v>45148</v>
      </c>
      <c r="G350" s="83">
        <v>518107.34191700013</v>
      </c>
      <c r="H350" s="85">
        <v>4.2417959999999999</v>
      </c>
      <c r="I350" s="83">
        <v>21.977054355</v>
      </c>
      <c r="J350" s="84">
        <f t="shared" si="5"/>
        <v>-1.2301480703663377E-3</v>
      </c>
      <c r="K350" s="84">
        <f>I350/'סכום נכסי הקרן'!$C$42</f>
        <v>7.6052647781077034E-6</v>
      </c>
    </row>
    <row r="351" spans="2:11">
      <c r="B351" s="76" t="s">
        <v>3001</v>
      </c>
      <c r="C351" s="73" t="s">
        <v>3003</v>
      </c>
      <c r="D351" s="86" t="s">
        <v>534</v>
      </c>
      <c r="E351" s="86" t="s">
        <v>135</v>
      </c>
      <c r="F351" s="95">
        <v>45148</v>
      </c>
      <c r="G351" s="83">
        <v>570826.26513399999</v>
      </c>
      <c r="H351" s="85">
        <v>4.2417959999999999</v>
      </c>
      <c r="I351" s="83">
        <v>24.213283380000004</v>
      </c>
      <c r="J351" s="84">
        <f t="shared" si="5"/>
        <v>-1.3553192045668177E-3</v>
      </c>
      <c r="K351" s="84">
        <f>I351/'סכום נכסי הקרן'!$C$42</f>
        <v>8.3791225283273252E-6</v>
      </c>
    </row>
    <row r="352" spans="2:11">
      <c r="B352" s="76" t="s">
        <v>3004</v>
      </c>
      <c r="C352" s="73" t="s">
        <v>3005</v>
      </c>
      <c r="D352" s="86" t="s">
        <v>534</v>
      </c>
      <c r="E352" s="86" t="s">
        <v>135</v>
      </c>
      <c r="F352" s="95">
        <v>45133</v>
      </c>
      <c r="G352" s="83">
        <v>778617.74108100007</v>
      </c>
      <c r="H352" s="85">
        <v>4.4818499999999997</v>
      </c>
      <c r="I352" s="83">
        <v>34.896478310000006</v>
      </c>
      <c r="J352" s="84">
        <f t="shared" si="5"/>
        <v>-1.953302510982813E-3</v>
      </c>
      <c r="K352" s="84">
        <f>I352/'סכום נכסי הקרן'!$C$42</f>
        <v>1.2076093232697584E-5</v>
      </c>
    </row>
    <row r="353" spans="2:11">
      <c r="B353" s="76" t="s">
        <v>3006</v>
      </c>
      <c r="C353" s="73" t="s">
        <v>3007</v>
      </c>
      <c r="D353" s="86" t="s">
        <v>534</v>
      </c>
      <c r="E353" s="86" t="s">
        <v>135</v>
      </c>
      <c r="F353" s="95">
        <v>45133</v>
      </c>
      <c r="G353" s="83">
        <v>3313073.2492130008</v>
      </c>
      <c r="H353" s="85">
        <v>4.5245829999999998</v>
      </c>
      <c r="I353" s="83">
        <v>149.902764999</v>
      </c>
      <c r="J353" s="84">
        <f t="shared" si="5"/>
        <v>-8.3906875838501531E-3</v>
      </c>
      <c r="K353" s="84">
        <f>I353/'סכום נכסי הקרן'!$C$42</f>
        <v>5.1874568828578158E-5</v>
      </c>
    </row>
    <row r="354" spans="2:11">
      <c r="B354" s="76" t="s">
        <v>3008</v>
      </c>
      <c r="C354" s="73" t="s">
        <v>3009</v>
      </c>
      <c r="D354" s="86" t="s">
        <v>534</v>
      </c>
      <c r="E354" s="86" t="s">
        <v>135</v>
      </c>
      <c r="F354" s="95">
        <v>45133</v>
      </c>
      <c r="G354" s="83">
        <v>1716456.6252680002</v>
      </c>
      <c r="H354" s="85">
        <v>4.5245829999999998</v>
      </c>
      <c r="I354" s="83">
        <v>77.662512999000015</v>
      </c>
      <c r="J354" s="84">
        <f t="shared" si="5"/>
        <v>-4.3470971569847805E-3</v>
      </c>
      <c r="K354" s="84">
        <f>I354/'סכום נכסי הקרן'!$C$42</f>
        <v>2.6875484091263077E-5</v>
      </c>
    </row>
    <row r="355" spans="2:11">
      <c r="B355" s="76" t="s">
        <v>3010</v>
      </c>
      <c r="C355" s="73" t="s">
        <v>3011</v>
      </c>
      <c r="D355" s="86" t="s">
        <v>534</v>
      </c>
      <c r="E355" s="86" t="s">
        <v>135</v>
      </c>
      <c r="F355" s="95">
        <v>45133</v>
      </c>
      <c r="G355" s="83">
        <v>2288649.7894680006</v>
      </c>
      <c r="H355" s="85">
        <v>4.5262919999999998</v>
      </c>
      <c r="I355" s="83">
        <v>103.59097310900002</v>
      </c>
      <c r="J355" s="84">
        <f t="shared" si="5"/>
        <v>-5.7984220095635992E-3</v>
      </c>
      <c r="K355" s="84">
        <f>I355/'סכום נכסי הקרן'!$C$42</f>
        <v>3.5848151730877408E-5</v>
      </c>
    </row>
    <row r="356" spans="2:11">
      <c r="B356" s="76" t="s">
        <v>3012</v>
      </c>
      <c r="C356" s="73" t="s">
        <v>3013</v>
      </c>
      <c r="D356" s="86" t="s">
        <v>534</v>
      </c>
      <c r="E356" s="86" t="s">
        <v>135</v>
      </c>
      <c r="F356" s="95">
        <v>45127</v>
      </c>
      <c r="G356" s="83">
        <v>1057194.1721419999</v>
      </c>
      <c r="H356" s="85">
        <v>5.743957</v>
      </c>
      <c r="I356" s="83">
        <v>60.724775114000003</v>
      </c>
      <c r="J356" s="84">
        <f t="shared" si="5"/>
        <v>-3.3990208024817395E-3</v>
      </c>
      <c r="K356" s="84">
        <f>I356/'סכום נכסי הקרן'!$C$42</f>
        <v>2.1014098881178994E-5</v>
      </c>
    </row>
    <row r="357" spans="2:11">
      <c r="B357" s="76" t="s">
        <v>3012</v>
      </c>
      <c r="C357" s="73" t="s">
        <v>3014</v>
      </c>
      <c r="D357" s="86" t="s">
        <v>534</v>
      </c>
      <c r="E357" s="86" t="s">
        <v>135</v>
      </c>
      <c r="F357" s="95">
        <v>45127</v>
      </c>
      <c r="G357" s="83">
        <v>3311364.6947630006</v>
      </c>
      <c r="H357" s="85">
        <v>5.743957</v>
      </c>
      <c r="I357" s="83">
        <v>190.20335322600005</v>
      </c>
      <c r="J357" s="84">
        <f t="shared" si="5"/>
        <v>-1.0646480832629805E-2</v>
      </c>
      <c r="K357" s="84">
        <f>I357/'סכום נכסי הקרן'!$C$42</f>
        <v>6.5820780146479119E-5</v>
      </c>
    </row>
    <row r="358" spans="2:11">
      <c r="B358" s="76" t="s">
        <v>3015</v>
      </c>
      <c r="C358" s="73" t="s">
        <v>3016</v>
      </c>
      <c r="D358" s="86" t="s">
        <v>534</v>
      </c>
      <c r="E358" s="86" t="s">
        <v>135</v>
      </c>
      <c r="F358" s="95">
        <v>45127</v>
      </c>
      <c r="G358" s="83">
        <v>239865.37754800002</v>
      </c>
      <c r="H358" s="85">
        <v>5.743957</v>
      </c>
      <c r="I358" s="83">
        <v>13.777763330000001</v>
      </c>
      <c r="J358" s="84">
        <f t="shared" si="5"/>
        <v>-7.7119930180759603E-4</v>
      </c>
      <c r="K358" s="84">
        <f>I358/'סכום נכסי הקרן'!$C$42</f>
        <v>4.7678609008360391E-6</v>
      </c>
    </row>
    <row r="359" spans="2:11">
      <c r="B359" s="76" t="s">
        <v>3017</v>
      </c>
      <c r="C359" s="73" t="s">
        <v>3018</v>
      </c>
      <c r="D359" s="86" t="s">
        <v>534</v>
      </c>
      <c r="E359" s="86" t="s">
        <v>135</v>
      </c>
      <c r="F359" s="95">
        <v>45127</v>
      </c>
      <c r="G359" s="83">
        <v>1839706.0009480002</v>
      </c>
      <c r="H359" s="85">
        <v>5.7772860000000001</v>
      </c>
      <c r="I359" s="83">
        <v>106.28508171000001</v>
      </c>
      <c r="J359" s="84">
        <f t="shared" si="5"/>
        <v>-5.9492225874455702E-3</v>
      </c>
      <c r="K359" s="84">
        <f>I359/'סכום נכסי הקרן'!$C$42</f>
        <v>3.6780460898457946E-5</v>
      </c>
    </row>
    <row r="360" spans="2:11">
      <c r="B360" s="76" t="s">
        <v>3019</v>
      </c>
      <c r="C360" s="73" t="s">
        <v>3020</v>
      </c>
      <c r="D360" s="86" t="s">
        <v>534</v>
      </c>
      <c r="E360" s="86" t="s">
        <v>136</v>
      </c>
      <c r="F360" s="95">
        <v>45195</v>
      </c>
      <c r="G360" s="83">
        <v>425193.87134600006</v>
      </c>
      <c r="H360" s="85">
        <v>-0.37175000000000002</v>
      </c>
      <c r="I360" s="83">
        <v>-1.5806577760000002</v>
      </c>
      <c r="J360" s="84">
        <f t="shared" si="5"/>
        <v>8.8476056965913037E-5</v>
      </c>
      <c r="K360" s="84">
        <f>I360/'סכום נכסי הקרן'!$C$42</f>
        <v>-5.4699418383701115E-7</v>
      </c>
    </row>
    <row r="361" spans="2:11">
      <c r="B361" s="76" t="s">
        <v>3021</v>
      </c>
      <c r="C361" s="73" t="s">
        <v>3022</v>
      </c>
      <c r="D361" s="86" t="s">
        <v>534</v>
      </c>
      <c r="E361" s="86" t="s">
        <v>136</v>
      </c>
      <c r="F361" s="95">
        <v>45153</v>
      </c>
      <c r="G361" s="83">
        <v>1768837.4515610004</v>
      </c>
      <c r="H361" s="85">
        <v>3.4994689999999999</v>
      </c>
      <c r="I361" s="83">
        <v>61.899923626000017</v>
      </c>
      <c r="J361" s="84">
        <f t="shared" si="5"/>
        <v>-3.4647988021662968E-3</v>
      </c>
      <c r="K361" s="84">
        <f>I361/'סכום נכסי הקרן'!$C$42</f>
        <v>2.1420764644615395E-5</v>
      </c>
    </row>
    <row r="362" spans="2:11">
      <c r="B362" s="76" t="s">
        <v>3023</v>
      </c>
      <c r="C362" s="73" t="s">
        <v>3024</v>
      </c>
      <c r="D362" s="86" t="s">
        <v>534</v>
      </c>
      <c r="E362" s="86" t="s">
        <v>136</v>
      </c>
      <c r="F362" s="95">
        <v>45153</v>
      </c>
      <c r="G362" s="83">
        <v>589661.27379400015</v>
      </c>
      <c r="H362" s="85">
        <v>3.5074540000000001</v>
      </c>
      <c r="I362" s="83">
        <v>20.682097815000006</v>
      </c>
      <c r="J362" s="84">
        <f t="shared" si="5"/>
        <v>-1.1576639119728884E-3</v>
      </c>
      <c r="K362" s="84">
        <f>I362/'סכום נכסי הקרן'!$C$42</f>
        <v>7.1571388735275223E-6</v>
      </c>
    </row>
    <row r="363" spans="2:11">
      <c r="B363" s="76" t="s">
        <v>3025</v>
      </c>
      <c r="C363" s="73" t="s">
        <v>3026</v>
      </c>
      <c r="D363" s="86" t="s">
        <v>534</v>
      </c>
      <c r="E363" s="86" t="s">
        <v>136</v>
      </c>
      <c r="F363" s="95">
        <v>45152</v>
      </c>
      <c r="G363" s="83">
        <v>999336.11890400026</v>
      </c>
      <c r="H363" s="85">
        <v>3.5135830000000001</v>
      </c>
      <c r="I363" s="83">
        <v>35.112500506000003</v>
      </c>
      <c r="J363" s="84">
        <f t="shared" si="5"/>
        <v>-1.9653941809251608E-3</v>
      </c>
      <c r="K363" s="84">
        <f>I363/'סכום נכסי הקרן'!$C$42</f>
        <v>1.2150848746880243E-5</v>
      </c>
    </row>
    <row r="364" spans="2:11">
      <c r="B364" s="76" t="s">
        <v>3027</v>
      </c>
      <c r="C364" s="73" t="s">
        <v>3028</v>
      </c>
      <c r="D364" s="86" t="s">
        <v>534</v>
      </c>
      <c r="E364" s="86" t="s">
        <v>136</v>
      </c>
      <c r="F364" s="95">
        <v>45153</v>
      </c>
      <c r="G364" s="83">
        <v>1267971.5450770003</v>
      </c>
      <c r="H364" s="85">
        <v>3.522659</v>
      </c>
      <c r="I364" s="83">
        <v>44.666316735999999</v>
      </c>
      <c r="J364" s="84">
        <f t="shared" si="5"/>
        <v>-2.5001614163392759E-3</v>
      </c>
      <c r="K364" s="84">
        <f>I364/'סכום נכסי הקרן'!$C$42</f>
        <v>1.5456992550178521E-5</v>
      </c>
    </row>
    <row r="365" spans="2:11">
      <c r="B365" s="76" t="s">
        <v>3029</v>
      </c>
      <c r="C365" s="73" t="s">
        <v>3030</v>
      </c>
      <c r="D365" s="86" t="s">
        <v>534</v>
      </c>
      <c r="E365" s="86" t="s">
        <v>136</v>
      </c>
      <c r="F365" s="95">
        <v>45113</v>
      </c>
      <c r="G365" s="83">
        <v>236311.99248000004</v>
      </c>
      <c r="H365" s="85">
        <v>3.643138</v>
      </c>
      <c r="I365" s="83">
        <v>8.6091725380000028</v>
      </c>
      <c r="J365" s="84">
        <f t="shared" si="5"/>
        <v>-4.8189155898693543E-4</v>
      </c>
      <c r="K365" s="84">
        <f>I365/'סכום נכסי הקרן'!$C$42</f>
        <v>2.9792453353516551E-6</v>
      </c>
    </row>
    <row r="366" spans="2:11">
      <c r="B366" s="76" t="s">
        <v>3029</v>
      </c>
      <c r="C366" s="73" t="s">
        <v>3031</v>
      </c>
      <c r="D366" s="86" t="s">
        <v>534</v>
      </c>
      <c r="E366" s="86" t="s">
        <v>136</v>
      </c>
      <c r="F366" s="95">
        <v>45113</v>
      </c>
      <c r="G366" s="83">
        <v>1410122.5665620002</v>
      </c>
      <c r="H366" s="85">
        <v>3.643138</v>
      </c>
      <c r="I366" s="83">
        <v>51.372714219000002</v>
      </c>
      <c r="J366" s="84">
        <f t="shared" si="5"/>
        <v>-2.8755466608565965E-3</v>
      </c>
      <c r="K366" s="84">
        <f>I366/'סכום נכסי הקרן'!$C$42</f>
        <v>1.7777773476574428E-5</v>
      </c>
    </row>
    <row r="367" spans="2:11">
      <c r="B367" s="76" t="s">
        <v>3032</v>
      </c>
      <c r="C367" s="73" t="s">
        <v>3033</v>
      </c>
      <c r="D367" s="86" t="s">
        <v>534</v>
      </c>
      <c r="E367" s="86" t="s">
        <v>136</v>
      </c>
      <c r="F367" s="95">
        <v>45113</v>
      </c>
      <c r="G367" s="83">
        <v>1476209.3319520003</v>
      </c>
      <c r="H367" s="85">
        <v>3.659062</v>
      </c>
      <c r="I367" s="83">
        <v>54.015408701000005</v>
      </c>
      <c r="J367" s="84">
        <f t="shared" si="5"/>
        <v>-3.0234693744781542E-3</v>
      </c>
      <c r="K367" s="84">
        <f>I367/'סכום נכסי הקרן'!$C$42</f>
        <v>1.8692290542355884E-5</v>
      </c>
    </row>
    <row r="368" spans="2:11">
      <c r="B368" s="76" t="s">
        <v>3034</v>
      </c>
      <c r="C368" s="73" t="s">
        <v>3035</v>
      </c>
      <c r="D368" s="86" t="s">
        <v>534</v>
      </c>
      <c r="E368" s="86" t="s">
        <v>136</v>
      </c>
      <c r="F368" s="95">
        <v>45113</v>
      </c>
      <c r="G368" s="83">
        <v>2067229.7540710003</v>
      </c>
      <c r="H368" s="85">
        <v>3.6840730000000002</v>
      </c>
      <c r="I368" s="83">
        <v>76.158261484000022</v>
      </c>
      <c r="J368" s="84">
        <f t="shared" si="5"/>
        <v>-4.2628978794732389E-3</v>
      </c>
      <c r="K368" s="84">
        <f>I368/'סכום נכסי הקרן'!$C$42</f>
        <v>2.6354930659504294E-5</v>
      </c>
    </row>
    <row r="369" spans="2:11">
      <c r="B369" s="76" t="s">
        <v>3036</v>
      </c>
      <c r="C369" s="73" t="s">
        <v>3037</v>
      </c>
      <c r="D369" s="86" t="s">
        <v>534</v>
      </c>
      <c r="E369" s="86" t="s">
        <v>133</v>
      </c>
      <c r="F369" s="95">
        <v>45141</v>
      </c>
      <c r="G369" s="83">
        <v>944209.83737100009</v>
      </c>
      <c r="H369" s="85">
        <v>4.7432480000000004</v>
      </c>
      <c r="I369" s="83">
        <v>44.786212800000008</v>
      </c>
      <c r="J369" s="84">
        <f t="shared" si="5"/>
        <v>-2.5068725027929785E-3</v>
      </c>
      <c r="K369" s="84">
        <f>I369/'סכום נכסי הקרן'!$C$42</f>
        <v>1.5498483156601194E-5</v>
      </c>
    </row>
    <row r="370" spans="2:11">
      <c r="B370" s="76" t="s">
        <v>3038</v>
      </c>
      <c r="C370" s="73" t="s">
        <v>3039</v>
      </c>
      <c r="D370" s="86" t="s">
        <v>534</v>
      </c>
      <c r="E370" s="86" t="s">
        <v>135</v>
      </c>
      <c r="F370" s="95">
        <v>45117</v>
      </c>
      <c r="G370" s="83">
        <v>353441.61031500006</v>
      </c>
      <c r="H370" s="85">
        <v>-3.8557950000000001</v>
      </c>
      <c r="I370" s="83">
        <v>-13.627982679000002</v>
      </c>
      <c r="J370" s="84">
        <f t="shared" si="5"/>
        <v>7.628154494573404E-4</v>
      </c>
      <c r="K370" s="84">
        <f>I370/'סכום נכסי הקרן'!$C$42</f>
        <v>-4.7160285901408997E-6</v>
      </c>
    </row>
    <row r="371" spans="2:11">
      <c r="B371" s="76" t="s">
        <v>2979</v>
      </c>
      <c r="C371" s="73" t="s">
        <v>3040</v>
      </c>
      <c r="D371" s="86" t="s">
        <v>534</v>
      </c>
      <c r="E371" s="86" t="s">
        <v>135</v>
      </c>
      <c r="F371" s="95">
        <v>45181</v>
      </c>
      <c r="G371" s="83">
        <v>70420.573661000017</v>
      </c>
      <c r="H371" s="85">
        <v>1.2598940000000001</v>
      </c>
      <c r="I371" s="83">
        <v>0.88722467200000021</v>
      </c>
      <c r="J371" s="84">
        <f t="shared" si="5"/>
        <v>-4.9661692627788339E-5</v>
      </c>
      <c r="K371" s="84">
        <f>I371/'סכום נכסי הקרן'!$C$42</f>
        <v>3.0702834143442063E-7</v>
      </c>
    </row>
    <row r="372" spans="2:11">
      <c r="B372" s="76" t="s">
        <v>2996</v>
      </c>
      <c r="C372" s="73" t="s">
        <v>3041</v>
      </c>
      <c r="D372" s="86" t="s">
        <v>534</v>
      </c>
      <c r="E372" s="86" t="s">
        <v>135</v>
      </c>
      <c r="F372" s="95">
        <v>45099</v>
      </c>
      <c r="G372" s="83">
        <v>1101087.3630830003</v>
      </c>
      <c r="H372" s="85">
        <v>4.0834000000000001</v>
      </c>
      <c r="I372" s="83">
        <v>44.96179750400001</v>
      </c>
      <c r="J372" s="84">
        <f t="shared" si="5"/>
        <v>-2.5167007164071616E-3</v>
      </c>
      <c r="K372" s="84">
        <f>I372/'סכום נכסי הקרן'!$C$42</f>
        <v>1.5559245083260481E-5</v>
      </c>
    </row>
    <row r="373" spans="2:11">
      <c r="B373" s="76" t="s">
        <v>3042</v>
      </c>
      <c r="C373" s="73" t="s">
        <v>3043</v>
      </c>
      <c r="D373" s="86" t="s">
        <v>534</v>
      </c>
      <c r="E373" s="86" t="s">
        <v>137</v>
      </c>
      <c r="F373" s="95">
        <v>45168</v>
      </c>
      <c r="G373" s="83">
        <v>403816.20000000007</v>
      </c>
      <c r="H373" s="85">
        <v>-0.57985799999999998</v>
      </c>
      <c r="I373" s="83">
        <v>-2.3415600000000003</v>
      </c>
      <c r="J373" s="84">
        <f t="shared" si="5"/>
        <v>1.3106695142662135E-4</v>
      </c>
      <c r="K373" s="84">
        <f>I373/'סכום נכסי הקרן'!$C$42</f>
        <v>-8.1030803792749116E-7</v>
      </c>
    </row>
    <row r="374" spans="2:11">
      <c r="B374" s="76" t="s">
        <v>3044</v>
      </c>
      <c r="C374" s="73" t="s">
        <v>3045</v>
      </c>
      <c r="D374" s="86" t="s">
        <v>534</v>
      </c>
      <c r="E374" s="86" t="s">
        <v>137</v>
      </c>
      <c r="F374" s="95">
        <v>45133</v>
      </c>
      <c r="G374" s="83">
        <v>610086.70000000007</v>
      </c>
      <c r="H374" s="85">
        <v>4.198944</v>
      </c>
      <c r="I374" s="83">
        <v>25.617200000000004</v>
      </c>
      <c r="J374" s="84">
        <f t="shared" si="5"/>
        <v>-1.4339023164411948E-3</v>
      </c>
      <c r="K374" s="84">
        <f>I374/'סכום נכסי הקרן'!$C$42</f>
        <v>8.8649545897590188E-6</v>
      </c>
    </row>
    <row r="375" spans="2:11">
      <c r="B375" s="76" t="s">
        <v>3046</v>
      </c>
      <c r="C375" s="73" t="s">
        <v>3047</v>
      </c>
      <c r="D375" s="86" t="s">
        <v>534</v>
      </c>
      <c r="E375" s="86" t="s">
        <v>137</v>
      </c>
      <c r="F375" s="95">
        <v>45127</v>
      </c>
      <c r="G375" s="83">
        <v>427872.52000000008</v>
      </c>
      <c r="H375" s="85">
        <v>5.2526229999999998</v>
      </c>
      <c r="I375" s="83">
        <v>22.474529999999998</v>
      </c>
      <c r="J375" s="84">
        <f t="shared" si="5"/>
        <v>-1.2579938723953875E-3</v>
      </c>
      <c r="K375" s="84">
        <f>I375/'סכום נכסי הקרן'!$C$42</f>
        <v>7.777418604538228E-6</v>
      </c>
    </row>
    <row r="376" spans="2:11">
      <c r="B376" s="76" t="s">
        <v>2956</v>
      </c>
      <c r="C376" s="73" t="s">
        <v>3048</v>
      </c>
      <c r="D376" s="86" t="s">
        <v>534</v>
      </c>
      <c r="E376" s="86" t="s">
        <v>137</v>
      </c>
      <c r="F376" s="95">
        <v>45127</v>
      </c>
      <c r="G376" s="83">
        <v>1917634.6600000004</v>
      </c>
      <c r="H376" s="85">
        <v>5.3215859999999999</v>
      </c>
      <c r="I376" s="83">
        <v>102.04858000000002</v>
      </c>
      <c r="J376" s="84">
        <f t="shared" si="5"/>
        <v>-5.7120877867813261E-3</v>
      </c>
      <c r="K376" s="84">
        <f>I376/'סכום נכסי הקרן'!$C$42</f>
        <v>3.5314399218079663E-5</v>
      </c>
    </row>
    <row r="377" spans="2:11">
      <c r="B377" s="76" t="s">
        <v>3049</v>
      </c>
      <c r="C377" s="73" t="s">
        <v>3050</v>
      </c>
      <c r="D377" s="86" t="s">
        <v>534</v>
      </c>
      <c r="E377" s="86" t="s">
        <v>135</v>
      </c>
      <c r="F377" s="95">
        <v>45196</v>
      </c>
      <c r="G377" s="83">
        <v>5146897.5000000009</v>
      </c>
      <c r="H377" s="85">
        <v>-0.87782199999999999</v>
      </c>
      <c r="I377" s="83">
        <v>-45.180589999999995</v>
      </c>
      <c r="J377" s="84">
        <f t="shared" si="5"/>
        <v>2.5289474516801162E-3</v>
      </c>
      <c r="K377" s="84">
        <f>I377/'סכום נכסי הקרן'!$C$42</f>
        <v>-1.5634959273008771E-5</v>
      </c>
    </row>
    <row r="378" spans="2:11">
      <c r="B378" s="76" t="s">
        <v>3051</v>
      </c>
      <c r="C378" s="73" t="s">
        <v>3052</v>
      </c>
      <c r="D378" s="86" t="s">
        <v>534</v>
      </c>
      <c r="E378" s="86" t="s">
        <v>135</v>
      </c>
      <c r="F378" s="95">
        <v>45196</v>
      </c>
      <c r="G378" s="83">
        <v>68966.99000000002</v>
      </c>
      <c r="H378" s="85">
        <v>-0.42719000000000001</v>
      </c>
      <c r="I378" s="83">
        <v>-0.29462000000000005</v>
      </c>
      <c r="J378" s="84">
        <f t="shared" si="5"/>
        <v>1.6491119266348579E-5</v>
      </c>
      <c r="K378" s="84">
        <f>I378/'סכום נכסי הקרן'!$C$42</f>
        <v>-1.0195466019841364E-7</v>
      </c>
    </row>
    <row r="379" spans="2:11">
      <c r="B379" s="76" t="s">
        <v>3053</v>
      </c>
      <c r="C379" s="73" t="s">
        <v>3054</v>
      </c>
      <c r="D379" s="86" t="s">
        <v>534</v>
      </c>
      <c r="E379" s="86" t="s">
        <v>135</v>
      </c>
      <c r="F379" s="95">
        <v>45176</v>
      </c>
      <c r="G379" s="83">
        <v>5586081.8000000007</v>
      </c>
      <c r="H379" s="85">
        <v>1.187799</v>
      </c>
      <c r="I379" s="83">
        <v>66.351410000000001</v>
      </c>
      <c r="J379" s="84">
        <f t="shared" si="5"/>
        <v>-3.7139671977475855E-3</v>
      </c>
      <c r="K379" s="84">
        <f>I379/'סכום נכסי הקרן'!$C$42</f>
        <v>2.2961222796265102E-5</v>
      </c>
    </row>
    <row r="380" spans="2:11">
      <c r="B380" s="76" t="s">
        <v>2981</v>
      </c>
      <c r="C380" s="73" t="s">
        <v>3055</v>
      </c>
      <c r="D380" s="86" t="s">
        <v>534</v>
      </c>
      <c r="E380" s="86" t="s">
        <v>135</v>
      </c>
      <c r="F380" s="95">
        <v>45176</v>
      </c>
      <c r="G380" s="83">
        <v>5894944.5599999996</v>
      </c>
      <c r="H380" s="85">
        <v>1.2069799999999999</v>
      </c>
      <c r="I380" s="83">
        <v>71.150810000000007</v>
      </c>
      <c r="J380" s="84">
        <f t="shared" si="5"/>
        <v>-3.9826097807593068E-3</v>
      </c>
      <c r="K380" s="84">
        <f>I380/'סכום נכסי הקרן'!$C$42</f>
        <v>2.4622078122299542E-5</v>
      </c>
    </row>
    <row r="381" spans="2:11">
      <c r="B381" s="76" t="s">
        <v>2987</v>
      </c>
      <c r="C381" s="73" t="s">
        <v>3056</v>
      </c>
      <c r="D381" s="86" t="s">
        <v>534</v>
      </c>
      <c r="E381" s="86" t="s">
        <v>135</v>
      </c>
      <c r="F381" s="95">
        <v>45183</v>
      </c>
      <c r="G381" s="83">
        <v>11492994.910000002</v>
      </c>
      <c r="H381" s="85">
        <v>1.324182</v>
      </c>
      <c r="I381" s="83">
        <v>152.18812000000003</v>
      </c>
      <c r="J381" s="84">
        <f t="shared" si="5"/>
        <v>-8.5186085053335463E-3</v>
      </c>
      <c r="K381" s="84">
        <f>I381/'סכום נכסי הקרן'!$C$42</f>
        <v>5.2665426857767298E-5</v>
      </c>
    </row>
    <row r="382" spans="2:11">
      <c r="B382" s="76" t="s">
        <v>3057</v>
      </c>
      <c r="C382" s="73" t="s">
        <v>3058</v>
      </c>
      <c r="D382" s="86" t="s">
        <v>534</v>
      </c>
      <c r="E382" s="86" t="s">
        <v>135</v>
      </c>
      <c r="F382" s="95">
        <v>45161</v>
      </c>
      <c r="G382" s="83">
        <v>1248727.2000000002</v>
      </c>
      <c r="H382" s="85">
        <v>2.081089</v>
      </c>
      <c r="I382" s="83">
        <v>25.987130000000004</v>
      </c>
      <c r="J382" s="84">
        <f t="shared" si="5"/>
        <v>-1.4546088528277277E-3</v>
      </c>
      <c r="K382" s="84">
        <f>I382/'סכום נכסי הקרן'!$C$42</f>
        <v>8.9929706356730748E-6</v>
      </c>
    </row>
    <row r="383" spans="2:11">
      <c r="B383" s="76" t="s">
        <v>3059</v>
      </c>
      <c r="C383" s="73" t="s">
        <v>3060</v>
      </c>
      <c r="D383" s="86" t="s">
        <v>534</v>
      </c>
      <c r="E383" s="86" t="s">
        <v>135</v>
      </c>
      <c r="F383" s="95">
        <v>45099</v>
      </c>
      <c r="G383" s="83">
        <v>1520676.3100000003</v>
      </c>
      <c r="H383" s="85">
        <v>4.084263</v>
      </c>
      <c r="I383" s="83">
        <v>62.10842000000001</v>
      </c>
      <c r="J383" s="84">
        <f t="shared" si="5"/>
        <v>-3.4764692202310416E-3</v>
      </c>
      <c r="K383" s="84">
        <f>I383/'סכום נכסי הקרן'!$C$42</f>
        <v>2.1492915812098154E-5</v>
      </c>
    </row>
    <row r="384" spans="2:11">
      <c r="B384" s="76" t="s">
        <v>2999</v>
      </c>
      <c r="C384" s="73" t="s">
        <v>3061</v>
      </c>
      <c r="D384" s="86" t="s">
        <v>534</v>
      </c>
      <c r="E384" s="86" t="s">
        <v>135</v>
      </c>
      <c r="F384" s="95">
        <v>45148</v>
      </c>
      <c r="G384" s="83">
        <v>2520795.4800000004</v>
      </c>
      <c r="H384" s="85">
        <v>4.1136619999999997</v>
      </c>
      <c r="I384" s="83">
        <v>103.69700000000002</v>
      </c>
      <c r="J384" s="84">
        <f t="shared" si="5"/>
        <v>-5.8043567801321994E-3</v>
      </c>
      <c r="K384" s="84">
        <f>I384/'סכום נכסי הקרן'!$C$42</f>
        <v>3.5884842843645711E-5</v>
      </c>
    </row>
    <row r="385" spans="2:11">
      <c r="B385" s="76" t="s">
        <v>3062</v>
      </c>
      <c r="C385" s="73" t="s">
        <v>3063</v>
      </c>
      <c r="D385" s="86" t="s">
        <v>534</v>
      </c>
      <c r="E385" s="86" t="s">
        <v>135</v>
      </c>
      <c r="F385" s="95">
        <v>45133</v>
      </c>
      <c r="G385" s="83">
        <v>2083487.8200000003</v>
      </c>
      <c r="H385" s="85">
        <v>4.4768470000000002</v>
      </c>
      <c r="I385" s="83">
        <v>93.274570000000026</v>
      </c>
      <c r="J385" s="84">
        <f t="shared" si="5"/>
        <v>-5.2209695824702307E-3</v>
      </c>
      <c r="K385" s="84">
        <f>I385/'סכום נכסי הקרן'!$C$42</f>
        <v>3.2278111090568017E-5</v>
      </c>
    </row>
    <row r="386" spans="2:11">
      <c r="B386" s="76" t="s">
        <v>3064</v>
      </c>
      <c r="C386" s="73" t="s">
        <v>3065</v>
      </c>
      <c r="D386" s="86" t="s">
        <v>534</v>
      </c>
      <c r="E386" s="86" t="s">
        <v>135</v>
      </c>
      <c r="F386" s="95">
        <v>45133</v>
      </c>
      <c r="G386" s="83">
        <v>3202695.6000000006</v>
      </c>
      <c r="H386" s="85">
        <v>4.5538340000000002</v>
      </c>
      <c r="I386" s="83">
        <v>145.84543000000002</v>
      </c>
      <c r="J386" s="84">
        <f t="shared" si="5"/>
        <v>-8.1635814967819329E-3</v>
      </c>
      <c r="K386" s="84">
        <f>I386/'סכום נכסי הקרן'!$C$42</f>
        <v>5.047050864551464E-5</v>
      </c>
    </row>
    <row r="387" spans="2:11">
      <c r="B387" s="76" t="s">
        <v>3012</v>
      </c>
      <c r="C387" s="73" t="s">
        <v>3066</v>
      </c>
      <c r="D387" s="86" t="s">
        <v>534</v>
      </c>
      <c r="E387" s="86" t="s">
        <v>135</v>
      </c>
      <c r="F387" s="95">
        <v>45127</v>
      </c>
      <c r="G387" s="83">
        <v>1539407.8000000003</v>
      </c>
      <c r="H387" s="85">
        <v>5.743957</v>
      </c>
      <c r="I387" s="83">
        <v>88.422920000000019</v>
      </c>
      <c r="J387" s="84">
        <f t="shared" si="5"/>
        <v>-4.9494023474265132E-3</v>
      </c>
      <c r="K387" s="84">
        <f>I387/'סכום נכסי הקרן'!$C$42</f>
        <v>3.0599174402116334E-5</v>
      </c>
    </row>
    <row r="388" spans="2:11">
      <c r="B388" s="76" t="s">
        <v>3067</v>
      </c>
      <c r="C388" s="73" t="s">
        <v>3068</v>
      </c>
      <c r="D388" s="86" t="s">
        <v>534</v>
      </c>
      <c r="E388" s="86" t="s">
        <v>136</v>
      </c>
      <c r="F388" s="95">
        <v>45197</v>
      </c>
      <c r="G388" s="83">
        <v>5349856.3000000007</v>
      </c>
      <c r="H388" s="85">
        <v>-0.66299600000000003</v>
      </c>
      <c r="I388" s="83">
        <v>-35.46932000000001</v>
      </c>
      <c r="J388" s="84">
        <f t="shared" si="5"/>
        <v>1.9853668672061742E-3</v>
      </c>
      <c r="K388" s="84">
        <f>I388/'סכום נכסי הקרן'!$C$42</f>
        <v>-1.2274327839484074E-5</v>
      </c>
    </row>
    <row r="389" spans="2:11">
      <c r="B389" s="76" t="s">
        <v>3023</v>
      </c>
      <c r="C389" s="73" t="s">
        <v>3069</v>
      </c>
      <c r="D389" s="86" t="s">
        <v>534</v>
      </c>
      <c r="E389" s="86" t="s">
        <v>136</v>
      </c>
      <c r="F389" s="95">
        <v>45153</v>
      </c>
      <c r="G389" s="83">
        <v>2620434.2400000007</v>
      </c>
      <c r="H389" s="85">
        <v>3.5074540000000001</v>
      </c>
      <c r="I389" s="83">
        <v>91.910530000000008</v>
      </c>
      <c r="J389" s="84">
        <f t="shared" si="5"/>
        <v>-5.1446185325616355E-3</v>
      </c>
      <c r="K389" s="84">
        <f>I389/'סכום נכסי הקרן'!$C$42</f>
        <v>3.180607852422138E-5</v>
      </c>
    </row>
    <row r="390" spans="2:11">
      <c r="B390" s="76" t="s">
        <v>3025</v>
      </c>
      <c r="C390" s="73" t="s">
        <v>3070</v>
      </c>
      <c r="D390" s="86" t="s">
        <v>534</v>
      </c>
      <c r="E390" s="86" t="s">
        <v>136</v>
      </c>
      <c r="F390" s="95">
        <v>45152</v>
      </c>
      <c r="G390" s="83">
        <v>5406710.7699999996</v>
      </c>
      <c r="H390" s="85">
        <v>3.5135830000000001</v>
      </c>
      <c r="I390" s="83">
        <v>189.96925000000002</v>
      </c>
      <c r="J390" s="84">
        <f t="shared" si="5"/>
        <v>-1.0633377091469654E-2</v>
      </c>
      <c r="K390" s="84">
        <f>I390/'סכום נכסי הקרן'!$C$42</f>
        <v>6.5739767605381481E-5</v>
      </c>
    </row>
    <row r="391" spans="2:11">
      <c r="B391" s="76" t="s">
        <v>3027</v>
      </c>
      <c r="C391" s="73" t="s">
        <v>3071</v>
      </c>
      <c r="D391" s="86" t="s">
        <v>534</v>
      </c>
      <c r="E391" s="86" t="s">
        <v>136</v>
      </c>
      <c r="F391" s="95">
        <v>45153</v>
      </c>
      <c r="G391" s="83">
        <v>1383224.93</v>
      </c>
      <c r="H391" s="85">
        <v>3.522659</v>
      </c>
      <c r="I391" s="83">
        <v>48.726300000000009</v>
      </c>
      <c r="J391" s="84">
        <f t="shared" si="5"/>
        <v>-2.7274157379264165E-3</v>
      </c>
      <c r="K391" s="84">
        <f>I391/'סכום נכסי הקרן'!$C$42</f>
        <v>1.6861969178012228E-5</v>
      </c>
    </row>
    <row r="392" spans="2:11">
      <c r="B392" s="72"/>
      <c r="C392" s="73"/>
      <c r="D392" s="73"/>
      <c r="E392" s="73"/>
      <c r="F392" s="73"/>
      <c r="G392" s="83"/>
      <c r="H392" s="85"/>
      <c r="I392" s="73"/>
      <c r="J392" s="84"/>
      <c r="K392" s="73"/>
    </row>
    <row r="393" spans="2:11">
      <c r="B393" s="92" t="s">
        <v>194</v>
      </c>
      <c r="C393" s="71"/>
      <c r="D393" s="71"/>
      <c r="E393" s="71"/>
      <c r="F393" s="71"/>
      <c r="G393" s="80"/>
      <c r="H393" s="82"/>
      <c r="I393" s="80">
        <v>-91.061140692000009</v>
      </c>
      <c r="J393" s="81">
        <f t="shared" si="5"/>
        <v>5.0970746442248315E-3</v>
      </c>
      <c r="K393" s="81">
        <f>I393/'סכום נכסי הקרן'!$C$42</f>
        <v>-3.1512143291469679E-5</v>
      </c>
    </row>
    <row r="394" spans="2:11">
      <c r="B394" s="76" t="s">
        <v>3072</v>
      </c>
      <c r="C394" s="73" t="s">
        <v>3073</v>
      </c>
      <c r="D394" s="86" t="s">
        <v>534</v>
      </c>
      <c r="E394" s="86" t="s">
        <v>134</v>
      </c>
      <c r="F394" s="95">
        <v>45119</v>
      </c>
      <c r="G394" s="83">
        <v>2442778.2000000007</v>
      </c>
      <c r="H394" s="85">
        <v>-2.4624030000000001</v>
      </c>
      <c r="I394" s="83">
        <v>-60.151043680000008</v>
      </c>
      <c r="J394" s="84">
        <f t="shared" si="5"/>
        <v>3.3669066435483772E-3</v>
      </c>
      <c r="K394" s="84">
        <f>I394/'סכום נכסי הקרן'!$C$42</f>
        <v>-2.0815556374225567E-5</v>
      </c>
    </row>
    <row r="395" spans="2:11">
      <c r="B395" s="76" t="s">
        <v>3074</v>
      </c>
      <c r="C395" s="73" t="s">
        <v>3075</v>
      </c>
      <c r="D395" s="86" t="s">
        <v>534</v>
      </c>
      <c r="E395" s="86" t="s">
        <v>134</v>
      </c>
      <c r="F395" s="95">
        <v>45196</v>
      </c>
      <c r="G395" s="83">
        <v>1221389.1000000003</v>
      </c>
      <c r="H395" s="85">
        <v>-1.4406319999999999</v>
      </c>
      <c r="I395" s="83">
        <v>-17.595722219000002</v>
      </c>
      <c r="J395" s="84">
        <f t="shared" si="5"/>
        <v>9.8490650224380104E-4</v>
      </c>
      <c r="K395" s="84">
        <f>I395/'סכום נכסי הקרן'!$C$42</f>
        <v>-6.0890838360729821E-6</v>
      </c>
    </row>
    <row r="396" spans="2:11">
      <c r="B396" s="76" t="s">
        <v>3076</v>
      </c>
      <c r="C396" s="73" t="s">
        <v>3077</v>
      </c>
      <c r="D396" s="86" t="s">
        <v>534</v>
      </c>
      <c r="E396" s="86" t="s">
        <v>134</v>
      </c>
      <c r="F396" s="95">
        <v>45196</v>
      </c>
      <c r="G396" s="83">
        <v>1221389.1000000003</v>
      </c>
      <c r="H396" s="85">
        <v>-1.090101</v>
      </c>
      <c r="I396" s="83">
        <v>-13.314374793000002</v>
      </c>
      <c r="J396" s="84">
        <f t="shared" ref="J396:J411" si="6">IFERROR(I396/$I$11,0)</f>
        <v>7.4526149843265289E-4</v>
      </c>
      <c r="K396" s="84">
        <f>I396/'סכום נכסי הקרן'!$C$42</f>
        <v>-4.6075030811711328E-6</v>
      </c>
    </row>
    <row r="397" spans="2:11">
      <c r="B397" s="72"/>
      <c r="C397" s="73"/>
      <c r="D397" s="73"/>
      <c r="E397" s="73"/>
      <c r="F397" s="73"/>
      <c r="G397" s="83"/>
      <c r="H397" s="85"/>
      <c r="I397" s="73"/>
      <c r="J397" s="84"/>
      <c r="K397" s="73"/>
    </row>
    <row r="398" spans="2:11">
      <c r="B398" s="70" t="s">
        <v>205</v>
      </c>
      <c r="C398" s="71"/>
      <c r="D398" s="71"/>
      <c r="E398" s="71"/>
      <c r="F398" s="71"/>
      <c r="G398" s="80"/>
      <c r="H398" s="82"/>
      <c r="I398" s="80">
        <v>852.83085823600004</v>
      </c>
      <c r="J398" s="81">
        <f t="shared" si="6"/>
        <v>-4.7736526363425062E-2</v>
      </c>
      <c r="K398" s="81">
        <f>I398/'סכום נכסי הקרן'!$C$42</f>
        <v>2.9512619767216362E-4</v>
      </c>
    </row>
    <row r="399" spans="2:11">
      <c r="B399" s="92" t="s">
        <v>193</v>
      </c>
      <c r="C399" s="71"/>
      <c r="D399" s="71"/>
      <c r="E399" s="71"/>
      <c r="F399" s="71"/>
      <c r="G399" s="80"/>
      <c r="H399" s="82"/>
      <c r="I399" s="80">
        <v>902.45710876700002</v>
      </c>
      <c r="J399" s="81">
        <f t="shared" si="6"/>
        <v>-5.0514316113776075E-2</v>
      </c>
      <c r="K399" s="81">
        <f>I399/'סכום נכסי הקרן'!$C$42</f>
        <v>3.1229959903598633E-4</v>
      </c>
    </row>
    <row r="400" spans="2:11">
      <c r="B400" s="76" t="s">
        <v>3078</v>
      </c>
      <c r="C400" s="73" t="s">
        <v>3079</v>
      </c>
      <c r="D400" s="86" t="s">
        <v>534</v>
      </c>
      <c r="E400" s="86" t="s">
        <v>133</v>
      </c>
      <c r="F400" s="95">
        <v>45068</v>
      </c>
      <c r="G400" s="83">
        <v>1165465.7927230003</v>
      </c>
      <c r="H400" s="85">
        <v>4.9135770000000001</v>
      </c>
      <c r="I400" s="83">
        <v>57.266055642000005</v>
      </c>
      <c r="J400" s="84">
        <f t="shared" si="6"/>
        <v>-3.2054217415843321E-3</v>
      </c>
      <c r="K400" s="84">
        <f>I400/'סכום נכסי הקרן'!$C$42</f>
        <v>1.9817192464474774E-5</v>
      </c>
    </row>
    <row r="401" spans="2:11">
      <c r="B401" s="76" t="s">
        <v>3080</v>
      </c>
      <c r="C401" s="73" t="s">
        <v>3081</v>
      </c>
      <c r="D401" s="86" t="s">
        <v>534</v>
      </c>
      <c r="E401" s="86" t="s">
        <v>142</v>
      </c>
      <c r="F401" s="95">
        <v>44909</v>
      </c>
      <c r="G401" s="83">
        <v>4047223.0993470009</v>
      </c>
      <c r="H401" s="85">
        <v>15.957428</v>
      </c>
      <c r="I401" s="83">
        <v>645.83269471400013</v>
      </c>
      <c r="J401" s="84">
        <f t="shared" si="6"/>
        <v>-3.6149969433968726E-2</v>
      </c>
      <c r="K401" s="84">
        <f>I401/'סכום נכסי הקרן'!$C$42</f>
        <v>2.2349349309141162E-4</v>
      </c>
    </row>
    <row r="402" spans="2:11">
      <c r="B402" s="76" t="s">
        <v>3082</v>
      </c>
      <c r="C402" s="73" t="s">
        <v>3083</v>
      </c>
      <c r="D402" s="86" t="s">
        <v>534</v>
      </c>
      <c r="E402" s="86" t="s">
        <v>133</v>
      </c>
      <c r="F402" s="95">
        <v>44868</v>
      </c>
      <c r="G402" s="83">
        <v>2615394.3726880006</v>
      </c>
      <c r="H402" s="85">
        <v>-4.7118099999999998</v>
      </c>
      <c r="I402" s="83">
        <v>-123.23241655700002</v>
      </c>
      <c r="J402" s="84">
        <f t="shared" si="6"/>
        <v>6.8978361242340519E-3</v>
      </c>
      <c r="K402" s="84">
        <f>I402/'סכום נכסי הקרן'!$C$42</f>
        <v>-4.2645167183145402E-5</v>
      </c>
    </row>
    <row r="403" spans="2:11">
      <c r="B403" s="76" t="s">
        <v>3084</v>
      </c>
      <c r="C403" s="73" t="s">
        <v>3085</v>
      </c>
      <c r="D403" s="86" t="s">
        <v>534</v>
      </c>
      <c r="E403" s="86" t="s">
        <v>133</v>
      </c>
      <c r="F403" s="95">
        <v>44972</v>
      </c>
      <c r="G403" s="83">
        <v>11580061.810877003</v>
      </c>
      <c r="H403" s="85">
        <v>-4.1344789999999998</v>
      </c>
      <c r="I403" s="83">
        <v>-478.77518993000012</v>
      </c>
      <c r="J403" s="84">
        <f t="shared" si="6"/>
        <v>2.6799058987524011E-2</v>
      </c>
      <c r="K403" s="84">
        <f>I403/'סכום נכסי הקרן'!$C$42</f>
        <v>-1.656824445073115E-4</v>
      </c>
    </row>
    <row r="404" spans="2:11">
      <c r="B404" s="76" t="s">
        <v>3084</v>
      </c>
      <c r="C404" s="73" t="s">
        <v>3086</v>
      </c>
      <c r="D404" s="86" t="s">
        <v>534</v>
      </c>
      <c r="E404" s="86" t="s">
        <v>133</v>
      </c>
      <c r="F404" s="95">
        <v>45069</v>
      </c>
      <c r="G404" s="83">
        <v>9191376.9348850027</v>
      </c>
      <c r="H404" s="85">
        <v>2.166995</v>
      </c>
      <c r="I404" s="83">
        <v>199.17668788200004</v>
      </c>
      <c r="J404" s="84">
        <f t="shared" si="6"/>
        <v>-1.1148756075413577E-2</v>
      </c>
      <c r="K404" s="84">
        <f>I404/'סכום נכסי הקרן'!$C$42</f>
        <v>6.8926045524590334E-5</v>
      </c>
    </row>
    <row r="405" spans="2:11">
      <c r="B405" s="76" t="s">
        <v>3084</v>
      </c>
      <c r="C405" s="73" t="s">
        <v>3087</v>
      </c>
      <c r="D405" s="86" t="s">
        <v>534</v>
      </c>
      <c r="E405" s="86" t="s">
        <v>133</v>
      </c>
      <c r="F405" s="95">
        <v>45153</v>
      </c>
      <c r="G405" s="83">
        <v>12325360.452698002</v>
      </c>
      <c r="H405" s="85">
        <v>-3.882339</v>
      </c>
      <c r="I405" s="83">
        <v>-478.51228643400009</v>
      </c>
      <c r="J405" s="84">
        <f t="shared" si="6"/>
        <v>2.678434317424563E-2</v>
      </c>
      <c r="K405" s="84">
        <f>I405/'סכום נכסי הקרן'!$C$42</f>
        <v>-1.6559146549502564E-4</v>
      </c>
    </row>
    <row r="406" spans="2:11">
      <c r="B406" s="76" t="s">
        <v>3088</v>
      </c>
      <c r="C406" s="73" t="s">
        <v>3089</v>
      </c>
      <c r="D406" s="86" t="s">
        <v>534</v>
      </c>
      <c r="E406" s="86" t="s">
        <v>133</v>
      </c>
      <c r="F406" s="95">
        <v>45126</v>
      </c>
      <c r="G406" s="83">
        <v>1570574.9914250001</v>
      </c>
      <c r="H406" s="85">
        <v>-6.9081549999999998</v>
      </c>
      <c r="I406" s="83">
        <v>-108.49775336200003</v>
      </c>
      <c r="J406" s="84">
        <f t="shared" si="6"/>
        <v>6.0730751165013058E-3</v>
      </c>
      <c r="K406" s="84">
        <f>I406/'סכום נכסי הקרן'!$C$42</f>
        <v>-3.7546166507073526E-5</v>
      </c>
    </row>
    <row r="407" spans="2:11">
      <c r="B407" s="76" t="s">
        <v>3090</v>
      </c>
      <c r="C407" s="73" t="s">
        <v>3091</v>
      </c>
      <c r="D407" s="86" t="s">
        <v>534</v>
      </c>
      <c r="E407" s="86" t="s">
        <v>142</v>
      </c>
      <c r="F407" s="95">
        <v>45082</v>
      </c>
      <c r="G407" s="83">
        <v>2857434.0333470004</v>
      </c>
      <c r="H407" s="85">
        <v>5.7461880000000001</v>
      </c>
      <c r="I407" s="83">
        <v>164.19353683000003</v>
      </c>
      <c r="J407" s="84">
        <f t="shared" si="6"/>
        <v>-9.1906021268994918E-3</v>
      </c>
      <c r="K407" s="84">
        <f>I407/'סכום נכסי הקרן'!$C$42</f>
        <v>5.6819958774958819E-5</v>
      </c>
    </row>
    <row r="408" spans="2:11">
      <c r="B408" s="76" t="s">
        <v>3090</v>
      </c>
      <c r="C408" s="73" t="s">
        <v>3092</v>
      </c>
      <c r="D408" s="86" t="s">
        <v>534</v>
      </c>
      <c r="E408" s="86" t="s">
        <v>142</v>
      </c>
      <c r="F408" s="95">
        <v>44972</v>
      </c>
      <c r="G408" s="83">
        <v>5475574.3352510007</v>
      </c>
      <c r="H408" s="85">
        <v>18.719602999999999</v>
      </c>
      <c r="I408" s="83">
        <v>1025.0057799820001</v>
      </c>
      <c r="J408" s="84">
        <f t="shared" si="6"/>
        <v>-5.7373880138414955E-2</v>
      </c>
      <c r="K408" s="84">
        <f>I408/'סכום נכסי הקרן'!$C$42</f>
        <v>3.5470815287310688E-4</v>
      </c>
    </row>
    <row r="409" spans="2:11">
      <c r="B409" s="72"/>
      <c r="C409" s="73"/>
      <c r="D409" s="73"/>
      <c r="E409" s="73"/>
      <c r="F409" s="73"/>
      <c r="G409" s="83"/>
      <c r="H409" s="85"/>
      <c r="I409" s="73"/>
      <c r="J409" s="84"/>
      <c r="K409" s="73"/>
    </row>
    <row r="410" spans="2:11">
      <c r="B410" s="72" t="s">
        <v>194</v>
      </c>
      <c r="C410" s="73"/>
      <c r="D410" s="73"/>
      <c r="E410" s="73"/>
      <c r="F410" s="73"/>
      <c r="G410" s="83"/>
      <c r="H410" s="85"/>
      <c r="I410" s="83">
        <v>-49.626250530999997</v>
      </c>
      <c r="J410" s="84">
        <f t="shared" si="6"/>
        <v>2.7777897503510128E-3</v>
      </c>
      <c r="K410" s="84">
        <f>I410/'סכום נכסי הקרן'!$C$42</f>
        <v>-1.7173401363822718E-5</v>
      </c>
    </row>
    <row r="411" spans="2:11">
      <c r="B411" s="76" t="s">
        <v>3093</v>
      </c>
      <c r="C411" s="73" t="s">
        <v>3094</v>
      </c>
      <c r="D411" s="86" t="s">
        <v>534</v>
      </c>
      <c r="E411" s="86" t="s">
        <v>133</v>
      </c>
      <c r="F411" s="95">
        <v>45195</v>
      </c>
      <c r="G411" s="83">
        <v>7657244.7037170008</v>
      </c>
      <c r="H411" s="85">
        <v>-0.64809499999999998</v>
      </c>
      <c r="I411" s="83">
        <v>-49.626250530999997</v>
      </c>
      <c r="J411" s="84">
        <f t="shared" si="6"/>
        <v>2.7777897503510128E-3</v>
      </c>
      <c r="K411" s="84">
        <f>I411/'סכום נכסי הקרן'!$C$42</f>
        <v>-1.7173401363822718E-5</v>
      </c>
    </row>
    <row r="412" spans="2:1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</row>
    <row r="413" spans="2:1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</row>
    <row r="414" spans="2:1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</row>
    <row r="415" spans="2:11">
      <c r="B415" s="114" t="s">
        <v>224</v>
      </c>
      <c r="C415" s="110"/>
      <c r="D415" s="110"/>
      <c r="E415" s="110"/>
      <c r="F415" s="110"/>
      <c r="G415" s="110"/>
      <c r="H415" s="110"/>
      <c r="I415" s="110"/>
      <c r="J415" s="110"/>
      <c r="K415" s="110"/>
    </row>
    <row r="416" spans="2:11">
      <c r="B416" s="114" t="s">
        <v>113</v>
      </c>
      <c r="C416" s="110"/>
      <c r="D416" s="110"/>
      <c r="E416" s="110"/>
      <c r="F416" s="110"/>
      <c r="G416" s="110"/>
      <c r="H416" s="110"/>
      <c r="I416" s="110"/>
      <c r="J416" s="110"/>
      <c r="K416" s="110"/>
    </row>
    <row r="417" spans="2:11">
      <c r="B417" s="114" t="s">
        <v>207</v>
      </c>
      <c r="C417" s="110"/>
      <c r="D417" s="110"/>
      <c r="E417" s="110"/>
      <c r="F417" s="110"/>
      <c r="G417" s="110"/>
      <c r="H417" s="110"/>
      <c r="I417" s="110"/>
      <c r="J417" s="110"/>
      <c r="K417" s="110"/>
    </row>
    <row r="418" spans="2:11">
      <c r="B418" s="114" t="s">
        <v>215</v>
      </c>
      <c r="C418" s="110"/>
      <c r="D418" s="110"/>
      <c r="E418" s="110"/>
      <c r="F418" s="110"/>
      <c r="G418" s="110"/>
      <c r="H418" s="110"/>
      <c r="I418" s="110"/>
      <c r="J418" s="110"/>
      <c r="K418" s="110"/>
    </row>
    <row r="419" spans="2:1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</row>
    <row r="420" spans="2:1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</row>
    <row r="421" spans="2:1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</row>
    <row r="422" spans="2:1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</row>
    <row r="423" spans="2:1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</row>
    <row r="424" spans="2:1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</row>
    <row r="425" spans="2:1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</row>
    <row r="426" spans="2:1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</row>
    <row r="427" spans="2:1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2:1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</row>
    <row r="429" spans="2:1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</row>
    <row r="430" spans="2:1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</row>
    <row r="432" spans="2:1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2:1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2:1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2:1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2:1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2:1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</row>
    <row r="438" spans="2:1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2:1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2:1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</row>
    <row r="441" spans="2:1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</row>
    <row r="442" spans="2:1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</row>
    <row r="443" spans="2:1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</row>
    <row r="444" spans="2:1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2:1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2:1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pans="2:1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</row>
    <row r="448" spans="2:1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</row>
    <row r="449" spans="2:1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</row>
    <row r="450" spans="2:1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</row>
    <row r="451" spans="2:11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</row>
    <row r="452" spans="2:11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</row>
    <row r="453" spans="2:11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</row>
    <row r="454" spans="2:11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</row>
    <row r="455" spans="2:11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</row>
    <row r="456" spans="2:11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</row>
    <row r="457" spans="2:11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</row>
    <row r="458" spans="2:11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</row>
    <row r="459" spans="2:11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</row>
    <row r="460" spans="2:11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</row>
    <row r="461" spans="2:11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</row>
    <row r="462" spans="2:11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</row>
    <row r="463" spans="2:11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</row>
    <row r="464" spans="2:11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</row>
    <row r="465" spans="2:11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</row>
    <row r="466" spans="2:11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</row>
    <row r="467" spans="2:11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</row>
    <row r="468" spans="2:11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</row>
    <row r="469" spans="2:11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</row>
    <row r="470" spans="2:11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</row>
    <row r="471" spans="2:11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</row>
    <row r="472" spans="2:11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</row>
    <row r="473" spans="2:11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</row>
    <row r="474" spans="2:11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</row>
    <row r="475" spans="2:11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</row>
    <row r="476" spans="2:11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</row>
    <row r="477" spans="2:11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</row>
    <row r="478" spans="2:11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</row>
    <row r="479" spans="2:11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</row>
    <row r="480" spans="2:11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</row>
    <row r="481" spans="2:11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</row>
    <row r="482" spans="2:11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</row>
    <row r="483" spans="2:11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</row>
    <row r="484" spans="2:11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</row>
    <row r="485" spans="2:11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</row>
    <row r="486" spans="2:11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</row>
    <row r="487" spans="2:11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</row>
    <row r="488" spans="2:11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</row>
    <row r="489" spans="2:11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</row>
    <row r="490" spans="2:11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</row>
    <row r="491" spans="2:11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</row>
    <row r="492" spans="2:11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</row>
    <row r="493" spans="2:11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</row>
    <row r="494" spans="2:11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</row>
    <row r="495" spans="2:11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</row>
    <row r="496" spans="2:11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</row>
    <row r="497" spans="2:11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</row>
    <row r="498" spans="2:11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</row>
    <row r="499" spans="2:11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</row>
    <row r="500" spans="2:11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</row>
    <row r="501" spans="2:11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</row>
    <row r="502" spans="2:11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</row>
    <row r="503" spans="2:11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</row>
    <row r="504" spans="2:11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</row>
    <row r="505" spans="2:11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</row>
    <row r="506" spans="2:11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</row>
    <row r="507" spans="2:11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</row>
    <row r="508" spans="2:11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</row>
    <row r="509" spans="2:11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</row>
    <row r="510" spans="2:11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</row>
    <row r="511" spans="2:11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</row>
    <row r="512" spans="2:11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</row>
    <row r="513" spans="2:11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</row>
    <row r="514" spans="2:11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</row>
    <row r="515" spans="2:11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</row>
    <row r="516" spans="2:11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</row>
    <row r="517" spans="2:11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</row>
    <row r="518" spans="2:11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</row>
    <row r="519" spans="2:11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</row>
    <row r="520" spans="2:11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</row>
    <row r="521" spans="2:11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</row>
    <row r="522" spans="2:11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</row>
    <row r="523" spans="2:11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</row>
    <row r="524" spans="2:11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</row>
    <row r="525" spans="2:11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</row>
    <row r="526" spans="2:11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</row>
    <row r="527" spans="2:11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</row>
    <row r="528" spans="2:11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</row>
    <row r="529" spans="2:11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</row>
    <row r="530" spans="2:11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</row>
    <row r="531" spans="2:11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</row>
    <row r="532" spans="2:11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</row>
    <row r="533" spans="2:11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</row>
    <row r="534" spans="2:11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</row>
    <row r="535" spans="2:11">
      <c r="B535" s="109"/>
      <c r="C535" s="110"/>
      <c r="D535" s="110"/>
      <c r="E535" s="110"/>
      <c r="F535" s="110"/>
      <c r="G535" s="110"/>
      <c r="H535" s="110"/>
      <c r="I535" s="110"/>
      <c r="J535" s="110"/>
      <c r="K535" s="110"/>
    </row>
    <row r="536" spans="2:11">
      <c r="B536" s="109"/>
      <c r="C536" s="110"/>
      <c r="D536" s="110"/>
      <c r="E536" s="110"/>
      <c r="F536" s="110"/>
      <c r="G536" s="110"/>
      <c r="H536" s="110"/>
      <c r="I536" s="110"/>
      <c r="J536" s="110"/>
      <c r="K536" s="110"/>
    </row>
    <row r="537" spans="2:11">
      <c r="B537" s="109"/>
      <c r="C537" s="110"/>
      <c r="D537" s="110"/>
      <c r="E537" s="110"/>
      <c r="F537" s="110"/>
      <c r="G537" s="110"/>
      <c r="H537" s="110"/>
      <c r="I537" s="110"/>
      <c r="J537" s="110"/>
      <c r="K537" s="110"/>
    </row>
    <row r="538" spans="2:11">
      <c r="B538" s="109"/>
      <c r="C538" s="110"/>
      <c r="D538" s="110"/>
      <c r="E538" s="110"/>
      <c r="F538" s="110"/>
      <c r="G538" s="110"/>
      <c r="H538" s="110"/>
      <c r="I538" s="110"/>
      <c r="J538" s="110"/>
      <c r="K538" s="110"/>
    </row>
    <row r="539" spans="2:11">
      <c r="B539" s="109"/>
      <c r="C539" s="110"/>
      <c r="D539" s="110"/>
      <c r="E539" s="110"/>
      <c r="F539" s="110"/>
      <c r="G539" s="110"/>
      <c r="H539" s="110"/>
      <c r="I539" s="110"/>
      <c r="J539" s="110"/>
      <c r="K539" s="110"/>
    </row>
    <row r="540" spans="2:11">
      <c r="B540" s="109"/>
      <c r="C540" s="110"/>
      <c r="D540" s="110"/>
      <c r="E540" s="110"/>
      <c r="F540" s="110"/>
      <c r="G540" s="110"/>
      <c r="H540" s="110"/>
      <c r="I540" s="110"/>
      <c r="J540" s="110"/>
      <c r="K540" s="110"/>
    </row>
    <row r="541" spans="2:11">
      <c r="B541" s="109"/>
      <c r="C541" s="110"/>
      <c r="D541" s="110"/>
      <c r="E541" s="110"/>
      <c r="F541" s="110"/>
      <c r="G541" s="110"/>
      <c r="H541" s="110"/>
      <c r="I541" s="110"/>
      <c r="J541" s="110"/>
      <c r="K541" s="110"/>
    </row>
    <row r="542" spans="2:11">
      <c r="B542" s="109"/>
      <c r="C542" s="110"/>
      <c r="D542" s="110"/>
      <c r="E542" s="110"/>
      <c r="F542" s="110"/>
      <c r="G542" s="110"/>
      <c r="H542" s="110"/>
      <c r="I542" s="110"/>
      <c r="J542" s="110"/>
      <c r="K542" s="110"/>
    </row>
    <row r="543" spans="2:11">
      <c r="B543" s="109"/>
      <c r="C543" s="110"/>
      <c r="D543" s="110"/>
      <c r="E543" s="110"/>
      <c r="F543" s="110"/>
      <c r="G543" s="110"/>
      <c r="H543" s="110"/>
      <c r="I543" s="110"/>
      <c r="J543" s="110"/>
      <c r="K543" s="110"/>
    </row>
    <row r="544" spans="2:11">
      <c r="B544" s="109"/>
      <c r="C544" s="110"/>
      <c r="D544" s="110"/>
      <c r="E544" s="110"/>
      <c r="F544" s="110"/>
      <c r="G544" s="110"/>
      <c r="H544" s="110"/>
      <c r="I544" s="110"/>
      <c r="J544" s="110"/>
      <c r="K544" s="110"/>
    </row>
    <row r="545" spans="2:11">
      <c r="B545" s="109"/>
      <c r="C545" s="110"/>
      <c r="D545" s="110"/>
      <c r="E545" s="110"/>
      <c r="F545" s="110"/>
      <c r="G545" s="110"/>
      <c r="H545" s="110"/>
      <c r="I545" s="110"/>
      <c r="J545" s="110"/>
      <c r="K545" s="110"/>
    </row>
    <row r="546" spans="2:11">
      <c r="B546" s="109"/>
      <c r="C546" s="110"/>
      <c r="D546" s="110"/>
      <c r="E546" s="110"/>
      <c r="F546" s="110"/>
      <c r="G546" s="110"/>
      <c r="H546" s="110"/>
      <c r="I546" s="110"/>
      <c r="J546" s="110"/>
      <c r="K546" s="110"/>
    </row>
    <row r="547" spans="2:11">
      <c r="B547" s="109"/>
      <c r="C547" s="110"/>
      <c r="D547" s="110"/>
      <c r="E547" s="110"/>
      <c r="F547" s="110"/>
      <c r="G547" s="110"/>
      <c r="H547" s="110"/>
      <c r="I547" s="110"/>
      <c r="J547" s="110"/>
      <c r="K547" s="110"/>
    </row>
    <row r="548" spans="2:11">
      <c r="B548" s="109"/>
      <c r="C548" s="110"/>
      <c r="D548" s="110"/>
      <c r="E548" s="110"/>
      <c r="F548" s="110"/>
      <c r="G548" s="110"/>
      <c r="H548" s="110"/>
      <c r="I548" s="110"/>
      <c r="J548" s="110"/>
      <c r="K548" s="110"/>
    </row>
    <row r="549" spans="2:11">
      <c r="B549" s="109"/>
      <c r="C549" s="110"/>
      <c r="D549" s="110"/>
      <c r="E549" s="110"/>
      <c r="F549" s="110"/>
      <c r="G549" s="110"/>
      <c r="H549" s="110"/>
      <c r="I549" s="110"/>
      <c r="J549" s="110"/>
      <c r="K549" s="110"/>
    </row>
    <row r="550" spans="2:11">
      <c r="B550" s="109"/>
      <c r="C550" s="110"/>
      <c r="D550" s="110"/>
      <c r="E550" s="110"/>
      <c r="F550" s="110"/>
      <c r="G550" s="110"/>
      <c r="H550" s="110"/>
      <c r="I550" s="110"/>
      <c r="J550" s="110"/>
      <c r="K550" s="110"/>
    </row>
    <row r="551" spans="2:11">
      <c r="B551" s="109"/>
      <c r="C551" s="110"/>
      <c r="D551" s="110"/>
      <c r="E551" s="110"/>
      <c r="F551" s="110"/>
      <c r="G551" s="110"/>
      <c r="H551" s="110"/>
      <c r="I551" s="110"/>
      <c r="J551" s="110"/>
      <c r="K551" s="110"/>
    </row>
    <row r="552" spans="2:11">
      <c r="B552" s="109"/>
      <c r="C552" s="110"/>
      <c r="D552" s="110"/>
      <c r="E552" s="110"/>
      <c r="F552" s="110"/>
      <c r="G552" s="110"/>
      <c r="H552" s="110"/>
      <c r="I552" s="110"/>
      <c r="J552" s="110"/>
      <c r="K552" s="110"/>
    </row>
    <row r="553" spans="2:11">
      <c r="B553" s="109"/>
      <c r="C553" s="110"/>
      <c r="D553" s="110"/>
      <c r="E553" s="110"/>
      <c r="F553" s="110"/>
      <c r="G553" s="110"/>
      <c r="H553" s="110"/>
      <c r="I553" s="110"/>
      <c r="J553" s="110"/>
      <c r="K553" s="110"/>
    </row>
    <row r="554" spans="2:11">
      <c r="B554" s="109"/>
      <c r="C554" s="110"/>
      <c r="D554" s="110"/>
      <c r="E554" s="110"/>
      <c r="F554" s="110"/>
      <c r="G554" s="110"/>
      <c r="H554" s="110"/>
      <c r="I554" s="110"/>
      <c r="J554" s="110"/>
      <c r="K554" s="110"/>
    </row>
    <row r="555" spans="2:11">
      <c r="B555" s="109"/>
      <c r="C555" s="110"/>
      <c r="D555" s="110"/>
      <c r="E555" s="110"/>
      <c r="F555" s="110"/>
      <c r="G555" s="110"/>
      <c r="H555" s="110"/>
      <c r="I555" s="110"/>
      <c r="J555" s="110"/>
      <c r="K555" s="110"/>
    </row>
    <row r="556" spans="2:11">
      <c r="B556" s="109"/>
      <c r="C556" s="110"/>
      <c r="D556" s="110"/>
      <c r="E556" s="110"/>
      <c r="F556" s="110"/>
      <c r="G556" s="110"/>
      <c r="H556" s="110"/>
      <c r="I556" s="110"/>
      <c r="J556" s="110"/>
      <c r="K556" s="110"/>
    </row>
    <row r="557" spans="2:11">
      <c r="B557" s="109"/>
      <c r="C557" s="110"/>
      <c r="D557" s="110"/>
      <c r="E557" s="110"/>
      <c r="F557" s="110"/>
      <c r="G557" s="110"/>
      <c r="H557" s="110"/>
      <c r="I557" s="110"/>
      <c r="J557" s="110"/>
      <c r="K557" s="110"/>
    </row>
    <row r="558" spans="2:11">
      <c r="B558" s="109"/>
      <c r="C558" s="110"/>
      <c r="D558" s="110"/>
      <c r="E558" s="110"/>
      <c r="F558" s="110"/>
      <c r="G558" s="110"/>
      <c r="H558" s="110"/>
      <c r="I558" s="110"/>
      <c r="J558" s="110"/>
      <c r="K558" s="110"/>
    </row>
    <row r="559" spans="2:11">
      <c r="B559" s="109"/>
      <c r="C559" s="110"/>
      <c r="D559" s="110"/>
      <c r="E559" s="110"/>
      <c r="F559" s="110"/>
      <c r="G559" s="110"/>
      <c r="H559" s="110"/>
      <c r="I559" s="110"/>
      <c r="J559" s="110"/>
      <c r="K559" s="110"/>
    </row>
    <row r="560" spans="2:11">
      <c r="B560" s="109"/>
      <c r="C560" s="110"/>
      <c r="D560" s="110"/>
      <c r="E560" s="110"/>
      <c r="F560" s="110"/>
      <c r="G560" s="110"/>
      <c r="H560" s="110"/>
      <c r="I560" s="110"/>
      <c r="J560" s="110"/>
      <c r="K560" s="110"/>
    </row>
    <row r="561" spans="2:11">
      <c r="B561" s="109"/>
      <c r="C561" s="110"/>
      <c r="D561" s="110"/>
      <c r="E561" s="110"/>
      <c r="F561" s="110"/>
      <c r="G561" s="110"/>
      <c r="H561" s="110"/>
      <c r="I561" s="110"/>
      <c r="J561" s="110"/>
      <c r="K561" s="110"/>
    </row>
    <row r="562" spans="2:11">
      <c r="B562" s="109"/>
      <c r="C562" s="110"/>
      <c r="D562" s="110"/>
      <c r="E562" s="110"/>
      <c r="F562" s="110"/>
      <c r="G562" s="110"/>
      <c r="H562" s="110"/>
      <c r="I562" s="110"/>
      <c r="J562" s="110"/>
      <c r="K562" s="110"/>
    </row>
    <row r="563" spans="2:11">
      <c r="B563" s="109"/>
      <c r="C563" s="110"/>
      <c r="D563" s="110"/>
      <c r="E563" s="110"/>
      <c r="F563" s="110"/>
      <c r="G563" s="110"/>
      <c r="H563" s="110"/>
      <c r="I563" s="110"/>
      <c r="J563" s="110"/>
      <c r="K563" s="110"/>
    </row>
    <row r="564" spans="2:11">
      <c r="B564" s="109"/>
      <c r="C564" s="110"/>
      <c r="D564" s="110"/>
      <c r="E564" s="110"/>
      <c r="F564" s="110"/>
      <c r="G564" s="110"/>
      <c r="H564" s="110"/>
      <c r="I564" s="110"/>
      <c r="J564" s="110"/>
      <c r="K564" s="110"/>
    </row>
    <row r="565" spans="2:11">
      <c r="B565" s="109"/>
      <c r="C565" s="109"/>
      <c r="D565" s="109"/>
      <c r="E565" s="110"/>
      <c r="F565" s="110"/>
      <c r="G565" s="110"/>
      <c r="H565" s="110"/>
      <c r="I565" s="110"/>
      <c r="J565" s="110"/>
      <c r="K565" s="110"/>
    </row>
    <row r="566" spans="2:11">
      <c r="B566" s="109"/>
      <c r="C566" s="109"/>
      <c r="D566" s="109"/>
      <c r="E566" s="110"/>
      <c r="F566" s="110"/>
      <c r="G566" s="110"/>
      <c r="H566" s="110"/>
      <c r="I566" s="110"/>
      <c r="J566" s="110"/>
      <c r="K566" s="110"/>
    </row>
    <row r="567" spans="2:11">
      <c r="B567" s="109"/>
      <c r="C567" s="109"/>
      <c r="D567" s="109"/>
      <c r="E567" s="110"/>
      <c r="F567" s="110"/>
      <c r="G567" s="110"/>
      <c r="H567" s="110"/>
      <c r="I567" s="110"/>
      <c r="J567" s="110"/>
      <c r="K567" s="110"/>
    </row>
    <row r="568" spans="2:11">
      <c r="B568" s="109"/>
      <c r="C568" s="109"/>
      <c r="D568" s="109"/>
      <c r="E568" s="110"/>
      <c r="F568" s="110"/>
      <c r="G568" s="110"/>
      <c r="H568" s="110"/>
      <c r="I568" s="110"/>
      <c r="J568" s="110"/>
      <c r="K568" s="110"/>
    </row>
    <row r="569" spans="2:11">
      <c r="B569" s="109"/>
      <c r="C569" s="109"/>
      <c r="D569" s="109"/>
      <c r="E569" s="110"/>
      <c r="F569" s="110"/>
      <c r="G569" s="110"/>
      <c r="H569" s="110"/>
      <c r="I569" s="110"/>
      <c r="J569" s="110"/>
      <c r="K569" s="110"/>
    </row>
    <row r="570" spans="2:11">
      <c r="B570" s="109"/>
      <c r="C570" s="109"/>
      <c r="D570" s="109"/>
      <c r="E570" s="110"/>
      <c r="F570" s="110"/>
      <c r="G570" s="110"/>
      <c r="H570" s="110"/>
      <c r="I570" s="110"/>
      <c r="J570" s="110"/>
      <c r="K570" s="110"/>
    </row>
    <row r="571" spans="2:11">
      <c r="B571" s="109"/>
      <c r="C571" s="109"/>
      <c r="D571" s="109"/>
      <c r="E571" s="110"/>
      <c r="F571" s="110"/>
      <c r="G571" s="110"/>
      <c r="H571" s="110"/>
      <c r="I571" s="110"/>
      <c r="J571" s="110"/>
      <c r="K571" s="110"/>
    </row>
    <row r="572" spans="2:11">
      <c r="B572" s="109"/>
      <c r="C572" s="109"/>
      <c r="D572" s="109"/>
      <c r="E572" s="110"/>
      <c r="F572" s="110"/>
      <c r="G572" s="110"/>
      <c r="H572" s="110"/>
      <c r="I572" s="110"/>
      <c r="J572" s="110"/>
      <c r="K572" s="110"/>
    </row>
    <row r="573" spans="2:11">
      <c r="B573" s="109"/>
      <c r="C573" s="109"/>
      <c r="D573" s="109"/>
      <c r="E573" s="110"/>
      <c r="F573" s="110"/>
      <c r="G573" s="110"/>
      <c r="H573" s="110"/>
      <c r="I573" s="110"/>
      <c r="J573" s="110"/>
      <c r="K573" s="110"/>
    </row>
    <row r="574" spans="2:11">
      <c r="B574" s="109"/>
      <c r="C574" s="109"/>
      <c r="D574" s="109"/>
      <c r="E574" s="110"/>
      <c r="F574" s="110"/>
      <c r="G574" s="110"/>
      <c r="H574" s="110"/>
      <c r="I574" s="110"/>
      <c r="J574" s="110"/>
      <c r="K574" s="110"/>
    </row>
    <row r="575" spans="2:11">
      <c r="B575" s="109"/>
      <c r="C575" s="109"/>
      <c r="D575" s="109"/>
      <c r="E575" s="110"/>
      <c r="F575" s="110"/>
      <c r="G575" s="110"/>
      <c r="H575" s="110"/>
      <c r="I575" s="110"/>
      <c r="J575" s="110"/>
      <c r="K575" s="110"/>
    </row>
    <row r="576" spans="2:11">
      <c r="B576" s="109"/>
      <c r="C576" s="109"/>
      <c r="D576" s="109"/>
      <c r="E576" s="110"/>
      <c r="F576" s="110"/>
      <c r="G576" s="110"/>
      <c r="H576" s="110"/>
      <c r="I576" s="110"/>
      <c r="J576" s="110"/>
      <c r="K576" s="110"/>
    </row>
    <row r="577" spans="2:11">
      <c r="B577" s="109"/>
      <c r="C577" s="109"/>
      <c r="D577" s="109"/>
      <c r="E577" s="110"/>
      <c r="F577" s="110"/>
      <c r="G577" s="110"/>
      <c r="H577" s="110"/>
      <c r="I577" s="110"/>
      <c r="J577" s="110"/>
      <c r="K577" s="110"/>
    </row>
    <row r="578" spans="2:11">
      <c r="B578" s="109"/>
      <c r="C578" s="109"/>
      <c r="D578" s="109"/>
      <c r="E578" s="110"/>
      <c r="F578" s="110"/>
      <c r="G578" s="110"/>
      <c r="H578" s="110"/>
      <c r="I578" s="110"/>
      <c r="J578" s="110"/>
      <c r="K578" s="110"/>
    </row>
    <row r="579" spans="2:11">
      <c r="B579" s="109"/>
      <c r="C579" s="109"/>
      <c r="D579" s="109"/>
      <c r="E579" s="110"/>
      <c r="F579" s="110"/>
      <c r="G579" s="110"/>
      <c r="H579" s="110"/>
      <c r="I579" s="110"/>
      <c r="J579" s="110"/>
      <c r="K579" s="110"/>
    </row>
    <row r="580" spans="2:11">
      <c r="B580" s="109"/>
      <c r="C580" s="109"/>
      <c r="D580" s="109"/>
      <c r="E580" s="110"/>
      <c r="F580" s="110"/>
      <c r="G580" s="110"/>
      <c r="H580" s="110"/>
      <c r="I580" s="110"/>
      <c r="J580" s="110"/>
      <c r="K580" s="110"/>
    </row>
    <row r="581" spans="2:11">
      <c r="B581" s="109"/>
      <c r="C581" s="109"/>
      <c r="D581" s="109"/>
      <c r="E581" s="110"/>
      <c r="F581" s="110"/>
      <c r="G581" s="110"/>
      <c r="H581" s="110"/>
      <c r="I581" s="110"/>
      <c r="J581" s="110"/>
      <c r="K581" s="110"/>
    </row>
    <row r="582" spans="2:11">
      <c r="B582" s="109"/>
      <c r="C582" s="109"/>
      <c r="D582" s="109"/>
      <c r="E582" s="110"/>
      <c r="F582" s="110"/>
      <c r="G582" s="110"/>
      <c r="H582" s="110"/>
      <c r="I582" s="110"/>
      <c r="J582" s="110"/>
      <c r="K582" s="110"/>
    </row>
    <row r="583" spans="2:11">
      <c r="B583" s="109"/>
      <c r="C583" s="109"/>
      <c r="D583" s="109"/>
      <c r="E583" s="110"/>
      <c r="F583" s="110"/>
      <c r="G583" s="110"/>
      <c r="H583" s="110"/>
      <c r="I583" s="110"/>
      <c r="J583" s="110"/>
      <c r="K583" s="110"/>
    </row>
    <row r="584" spans="2:11">
      <c r="B584" s="109"/>
      <c r="C584" s="109"/>
      <c r="D584" s="109"/>
      <c r="E584" s="110"/>
      <c r="F584" s="110"/>
      <c r="G584" s="110"/>
      <c r="H584" s="110"/>
      <c r="I584" s="110"/>
      <c r="J584" s="110"/>
      <c r="K584" s="110"/>
    </row>
    <row r="585" spans="2:11">
      <c r="B585" s="109"/>
      <c r="C585" s="109"/>
      <c r="D585" s="109"/>
      <c r="E585" s="110"/>
      <c r="F585" s="110"/>
      <c r="G585" s="110"/>
      <c r="H585" s="110"/>
      <c r="I585" s="110"/>
      <c r="J585" s="110"/>
      <c r="K585" s="110"/>
    </row>
    <row r="586" spans="2:11">
      <c r="B586" s="109"/>
      <c r="C586" s="109"/>
      <c r="D586" s="109"/>
      <c r="E586" s="110"/>
      <c r="F586" s="110"/>
      <c r="G586" s="110"/>
      <c r="H586" s="110"/>
      <c r="I586" s="110"/>
      <c r="J586" s="110"/>
      <c r="K586" s="110"/>
    </row>
    <row r="587" spans="2:11">
      <c r="B587" s="109"/>
      <c r="C587" s="109"/>
      <c r="D587" s="109"/>
      <c r="E587" s="110"/>
      <c r="F587" s="110"/>
      <c r="G587" s="110"/>
      <c r="H587" s="110"/>
      <c r="I587" s="110"/>
      <c r="J587" s="110"/>
      <c r="K587" s="110"/>
    </row>
    <row r="588" spans="2:11">
      <c r="B588" s="109"/>
      <c r="C588" s="109"/>
      <c r="D588" s="109"/>
      <c r="E588" s="110"/>
      <c r="F588" s="110"/>
      <c r="G588" s="110"/>
      <c r="H588" s="110"/>
      <c r="I588" s="110"/>
      <c r="J588" s="110"/>
      <c r="K588" s="110"/>
    </row>
    <row r="589" spans="2:11">
      <c r="B589" s="109"/>
      <c r="C589" s="109"/>
      <c r="D589" s="109"/>
      <c r="E589" s="110"/>
      <c r="F589" s="110"/>
      <c r="G589" s="110"/>
      <c r="H589" s="110"/>
      <c r="I589" s="110"/>
      <c r="J589" s="110"/>
      <c r="K589" s="110"/>
    </row>
    <row r="590" spans="2:11">
      <c r="B590" s="109"/>
      <c r="C590" s="109"/>
      <c r="D590" s="109"/>
      <c r="E590" s="110"/>
      <c r="F590" s="110"/>
      <c r="G590" s="110"/>
      <c r="H590" s="110"/>
      <c r="I590" s="110"/>
      <c r="J590" s="110"/>
      <c r="K590" s="110"/>
    </row>
    <row r="591" spans="2:11">
      <c r="B591" s="109"/>
      <c r="C591" s="109"/>
      <c r="D591" s="109"/>
      <c r="E591" s="110"/>
      <c r="F591" s="110"/>
      <c r="G591" s="110"/>
      <c r="H591" s="110"/>
      <c r="I591" s="110"/>
      <c r="J591" s="110"/>
      <c r="K591" s="110"/>
    </row>
    <row r="592" spans="2:11">
      <c r="B592" s="109"/>
      <c r="C592" s="109"/>
      <c r="D592" s="109"/>
      <c r="E592" s="110"/>
      <c r="F592" s="110"/>
      <c r="G592" s="110"/>
      <c r="H592" s="110"/>
      <c r="I592" s="110"/>
      <c r="J592" s="110"/>
      <c r="K592" s="110"/>
    </row>
    <row r="593" spans="2:11">
      <c r="B593" s="109"/>
      <c r="C593" s="109"/>
      <c r="D593" s="109"/>
      <c r="E593" s="110"/>
      <c r="F593" s="110"/>
      <c r="G593" s="110"/>
      <c r="H593" s="110"/>
      <c r="I593" s="110"/>
      <c r="J593" s="110"/>
      <c r="K593" s="110"/>
    </row>
    <row r="594" spans="2:11">
      <c r="B594" s="109"/>
      <c r="C594" s="109"/>
      <c r="D594" s="109"/>
      <c r="E594" s="110"/>
      <c r="F594" s="110"/>
      <c r="G594" s="110"/>
      <c r="H594" s="110"/>
      <c r="I594" s="110"/>
      <c r="J594" s="110"/>
      <c r="K594" s="110"/>
    </row>
    <row r="595" spans="2:11">
      <c r="B595" s="109"/>
      <c r="C595" s="109"/>
      <c r="D595" s="109"/>
      <c r="E595" s="110"/>
      <c r="F595" s="110"/>
      <c r="G595" s="110"/>
      <c r="H595" s="110"/>
      <c r="I595" s="110"/>
      <c r="J595" s="110"/>
      <c r="K595" s="110"/>
    </row>
    <row r="596" spans="2:11">
      <c r="B596" s="109"/>
      <c r="C596" s="109"/>
      <c r="D596" s="109"/>
      <c r="E596" s="110"/>
      <c r="F596" s="110"/>
      <c r="G596" s="110"/>
      <c r="H596" s="110"/>
      <c r="I596" s="110"/>
      <c r="J596" s="110"/>
      <c r="K596" s="110"/>
    </row>
    <row r="597" spans="2:11">
      <c r="B597" s="109"/>
      <c r="C597" s="109"/>
      <c r="D597" s="109"/>
      <c r="E597" s="110"/>
      <c r="F597" s="110"/>
      <c r="G597" s="110"/>
      <c r="H597" s="110"/>
      <c r="I597" s="110"/>
      <c r="J597" s="110"/>
      <c r="K597" s="110"/>
    </row>
    <row r="598" spans="2:11">
      <c r="B598" s="109"/>
      <c r="C598" s="109"/>
      <c r="D598" s="109"/>
      <c r="E598" s="110"/>
      <c r="F598" s="110"/>
      <c r="G598" s="110"/>
      <c r="H598" s="110"/>
      <c r="I598" s="110"/>
      <c r="J598" s="110"/>
      <c r="K598" s="110"/>
    </row>
    <row r="599" spans="2:11">
      <c r="B599" s="109"/>
      <c r="C599" s="109"/>
      <c r="D599" s="109"/>
      <c r="E599" s="110"/>
      <c r="F599" s="110"/>
      <c r="G599" s="110"/>
      <c r="H599" s="110"/>
      <c r="I599" s="110"/>
      <c r="J599" s="110"/>
      <c r="K599" s="110"/>
    </row>
    <row r="600" spans="2:11">
      <c r="B600" s="109"/>
      <c r="C600" s="109"/>
      <c r="D600" s="109"/>
      <c r="E600" s="110"/>
      <c r="F600" s="110"/>
      <c r="G600" s="110"/>
      <c r="H600" s="110"/>
      <c r="I600" s="110"/>
      <c r="J600" s="110"/>
      <c r="K600" s="110"/>
    </row>
    <row r="601" spans="2:11">
      <c r="B601" s="109"/>
      <c r="C601" s="109"/>
      <c r="D601" s="109"/>
      <c r="E601" s="110"/>
      <c r="F601" s="110"/>
      <c r="G601" s="110"/>
      <c r="H601" s="110"/>
      <c r="I601" s="110"/>
      <c r="J601" s="110"/>
      <c r="K601" s="110"/>
    </row>
    <row r="602" spans="2:11">
      <c r="B602" s="109"/>
      <c r="C602" s="109"/>
      <c r="D602" s="109"/>
      <c r="E602" s="110"/>
      <c r="F602" s="110"/>
      <c r="G602" s="110"/>
      <c r="H602" s="110"/>
      <c r="I602" s="110"/>
      <c r="J602" s="110"/>
      <c r="K602" s="110"/>
    </row>
    <row r="603" spans="2:11">
      <c r="B603" s="109"/>
      <c r="C603" s="109"/>
      <c r="D603" s="109"/>
      <c r="E603" s="110"/>
      <c r="F603" s="110"/>
      <c r="G603" s="110"/>
      <c r="H603" s="110"/>
      <c r="I603" s="110"/>
      <c r="J603" s="110"/>
      <c r="K603" s="110"/>
    </row>
    <row r="604" spans="2:11">
      <c r="B604" s="109"/>
      <c r="C604" s="109"/>
      <c r="D604" s="109"/>
      <c r="E604" s="110"/>
      <c r="F604" s="110"/>
      <c r="G604" s="110"/>
      <c r="H604" s="110"/>
      <c r="I604" s="110"/>
      <c r="J604" s="110"/>
      <c r="K604" s="110"/>
    </row>
    <row r="605" spans="2:11">
      <c r="B605" s="109"/>
      <c r="C605" s="109"/>
      <c r="D605" s="109"/>
      <c r="E605" s="110"/>
      <c r="F605" s="110"/>
      <c r="G605" s="110"/>
      <c r="H605" s="110"/>
      <c r="I605" s="110"/>
      <c r="J605" s="110"/>
      <c r="K605" s="110"/>
    </row>
    <row r="606" spans="2:11">
      <c r="B606" s="109"/>
      <c r="C606" s="109"/>
      <c r="D606" s="109"/>
      <c r="E606" s="110"/>
      <c r="F606" s="110"/>
      <c r="G606" s="110"/>
      <c r="H606" s="110"/>
      <c r="I606" s="110"/>
      <c r="J606" s="110"/>
      <c r="K606" s="110"/>
    </row>
    <row r="607" spans="2:11">
      <c r="B607" s="109"/>
      <c r="C607" s="109"/>
      <c r="D607" s="109"/>
      <c r="E607" s="110"/>
      <c r="F607" s="110"/>
      <c r="G607" s="110"/>
      <c r="H607" s="110"/>
      <c r="I607" s="110"/>
      <c r="J607" s="110"/>
      <c r="K607" s="110"/>
    </row>
    <row r="608" spans="2:11">
      <c r="B608" s="109"/>
      <c r="C608" s="109"/>
      <c r="D608" s="109"/>
      <c r="E608" s="110"/>
      <c r="F608" s="110"/>
      <c r="G608" s="110"/>
      <c r="H608" s="110"/>
      <c r="I608" s="110"/>
      <c r="J608" s="110"/>
      <c r="K608" s="110"/>
    </row>
    <row r="609" spans="2:11">
      <c r="B609" s="109"/>
      <c r="C609" s="109"/>
      <c r="D609" s="109"/>
      <c r="E609" s="110"/>
      <c r="F609" s="110"/>
      <c r="G609" s="110"/>
      <c r="H609" s="110"/>
      <c r="I609" s="110"/>
      <c r="J609" s="110"/>
      <c r="K609" s="110"/>
    </row>
    <row r="610" spans="2:11">
      <c r="B610" s="109"/>
      <c r="C610" s="109"/>
      <c r="D610" s="109"/>
      <c r="E610" s="110"/>
      <c r="F610" s="110"/>
      <c r="G610" s="110"/>
      <c r="H610" s="110"/>
      <c r="I610" s="110"/>
      <c r="J610" s="110"/>
      <c r="K610" s="110"/>
    </row>
    <row r="611" spans="2:11">
      <c r="B611" s="109"/>
      <c r="C611" s="109"/>
      <c r="D611" s="109"/>
      <c r="E611" s="110"/>
      <c r="F611" s="110"/>
      <c r="G611" s="110"/>
      <c r="H611" s="110"/>
      <c r="I611" s="110"/>
      <c r="J611" s="110"/>
      <c r="K611" s="110"/>
    </row>
    <row r="612" spans="2:11">
      <c r="B612" s="109"/>
      <c r="C612" s="109"/>
      <c r="D612" s="109"/>
      <c r="E612" s="110"/>
      <c r="F612" s="110"/>
      <c r="G612" s="110"/>
      <c r="H612" s="110"/>
      <c r="I612" s="110"/>
      <c r="J612" s="110"/>
      <c r="K612" s="110"/>
    </row>
    <row r="613" spans="2:11">
      <c r="B613" s="109"/>
      <c r="C613" s="109"/>
      <c r="D613" s="109"/>
      <c r="E613" s="110"/>
      <c r="F613" s="110"/>
      <c r="G613" s="110"/>
      <c r="H613" s="110"/>
      <c r="I613" s="110"/>
      <c r="J613" s="110"/>
      <c r="K613" s="110"/>
    </row>
    <row r="614" spans="2:11">
      <c r="B614" s="109"/>
      <c r="C614" s="109"/>
      <c r="D614" s="109"/>
      <c r="E614" s="110"/>
      <c r="F614" s="110"/>
      <c r="G614" s="110"/>
      <c r="H614" s="110"/>
      <c r="I614" s="110"/>
      <c r="J614" s="110"/>
      <c r="K614" s="110"/>
    </row>
    <row r="615" spans="2:11">
      <c r="B615" s="109"/>
      <c r="C615" s="109"/>
      <c r="D615" s="109"/>
      <c r="E615" s="110"/>
      <c r="F615" s="110"/>
      <c r="G615" s="110"/>
      <c r="H615" s="110"/>
      <c r="I615" s="110"/>
      <c r="J615" s="110"/>
      <c r="K615" s="110"/>
    </row>
    <row r="616" spans="2:11">
      <c r="B616" s="109"/>
      <c r="C616" s="109"/>
      <c r="D616" s="109"/>
      <c r="E616" s="110"/>
      <c r="F616" s="110"/>
      <c r="G616" s="110"/>
      <c r="H616" s="110"/>
      <c r="I616" s="110"/>
      <c r="J616" s="110"/>
      <c r="K616" s="110"/>
    </row>
    <row r="617" spans="2:11">
      <c r="B617" s="109"/>
      <c r="C617" s="109"/>
      <c r="D617" s="109"/>
      <c r="E617" s="110"/>
      <c r="F617" s="110"/>
      <c r="G617" s="110"/>
      <c r="H617" s="110"/>
      <c r="I617" s="110"/>
      <c r="J617" s="110"/>
      <c r="K617" s="110"/>
    </row>
    <row r="618" spans="2:11">
      <c r="B618" s="109"/>
      <c r="C618" s="109"/>
      <c r="D618" s="109"/>
      <c r="E618" s="110"/>
      <c r="F618" s="110"/>
      <c r="G618" s="110"/>
      <c r="H618" s="110"/>
      <c r="I618" s="110"/>
      <c r="J618" s="110"/>
      <c r="K618" s="110"/>
    </row>
    <row r="619" spans="2:11">
      <c r="B619" s="109"/>
      <c r="C619" s="109"/>
      <c r="D619" s="109"/>
      <c r="E619" s="110"/>
      <c r="F619" s="110"/>
      <c r="G619" s="110"/>
      <c r="H619" s="110"/>
      <c r="I619" s="110"/>
      <c r="J619" s="110"/>
      <c r="K619" s="110"/>
    </row>
    <row r="620" spans="2:11">
      <c r="B620" s="109"/>
      <c r="C620" s="109"/>
      <c r="D620" s="109"/>
      <c r="E620" s="110"/>
      <c r="F620" s="110"/>
      <c r="G620" s="110"/>
      <c r="H620" s="110"/>
      <c r="I620" s="110"/>
      <c r="J620" s="110"/>
      <c r="K620" s="110"/>
    </row>
    <row r="621" spans="2:11">
      <c r="B621" s="109"/>
      <c r="C621" s="109"/>
      <c r="D621" s="109"/>
      <c r="E621" s="110"/>
      <c r="F621" s="110"/>
      <c r="G621" s="110"/>
      <c r="H621" s="110"/>
      <c r="I621" s="110"/>
      <c r="J621" s="110"/>
      <c r="K621" s="110"/>
    </row>
    <row r="622" spans="2:11">
      <c r="B622" s="109"/>
      <c r="C622" s="109"/>
      <c r="D622" s="109"/>
      <c r="E622" s="110"/>
      <c r="F622" s="110"/>
      <c r="G622" s="110"/>
      <c r="H622" s="110"/>
      <c r="I622" s="110"/>
      <c r="J622" s="110"/>
      <c r="K622" s="110"/>
    </row>
    <row r="623" spans="2:11">
      <c r="B623" s="109"/>
      <c r="C623" s="109"/>
      <c r="D623" s="109"/>
      <c r="E623" s="110"/>
      <c r="F623" s="110"/>
      <c r="G623" s="110"/>
      <c r="H623" s="110"/>
      <c r="I623" s="110"/>
      <c r="J623" s="110"/>
      <c r="K623" s="110"/>
    </row>
    <row r="624" spans="2:11">
      <c r="B624" s="109"/>
      <c r="C624" s="109"/>
      <c r="D624" s="109"/>
      <c r="E624" s="110"/>
      <c r="F624" s="110"/>
      <c r="G624" s="110"/>
      <c r="H624" s="110"/>
      <c r="I624" s="110"/>
      <c r="J624" s="110"/>
      <c r="K624" s="110"/>
    </row>
    <row r="625" spans="2:11">
      <c r="B625" s="109"/>
      <c r="C625" s="109"/>
      <c r="D625" s="109"/>
      <c r="E625" s="110"/>
      <c r="F625" s="110"/>
      <c r="G625" s="110"/>
      <c r="H625" s="110"/>
      <c r="I625" s="110"/>
      <c r="J625" s="110"/>
      <c r="K625" s="110"/>
    </row>
    <row r="626" spans="2:11">
      <c r="B626" s="109"/>
      <c r="C626" s="109"/>
      <c r="D626" s="109"/>
      <c r="E626" s="110"/>
      <c r="F626" s="110"/>
      <c r="G626" s="110"/>
      <c r="H626" s="110"/>
      <c r="I626" s="110"/>
      <c r="J626" s="110"/>
      <c r="K626" s="110"/>
    </row>
    <row r="627" spans="2:11">
      <c r="B627" s="109"/>
      <c r="C627" s="109"/>
      <c r="D627" s="109"/>
      <c r="E627" s="110"/>
      <c r="F627" s="110"/>
      <c r="G627" s="110"/>
      <c r="H627" s="110"/>
      <c r="I627" s="110"/>
      <c r="J627" s="110"/>
      <c r="K627" s="110"/>
    </row>
    <row r="628" spans="2:11">
      <c r="B628" s="109"/>
      <c r="C628" s="109"/>
      <c r="D628" s="109"/>
      <c r="E628" s="110"/>
      <c r="F628" s="110"/>
      <c r="G628" s="110"/>
      <c r="H628" s="110"/>
      <c r="I628" s="110"/>
      <c r="J628" s="110"/>
      <c r="K628" s="110"/>
    </row>
    <row r="629" spans="2:11">
      <c r="B629" s="109"/>
      <c r="C629" s="109"/>
      <c r="D629" s="109"/>
      <c r="E629" s="110"/>
      <c r="F629" s="110"/>
      <c r="G629" s="110"/>
      <c r="H629" s="110"/>
      <c r="I629" s="110"/>
      <c r="J629" s="110"/>
      <c r="K629" s="110"/>
    </row>
    <row r="630" spans="2:11">
      <c r="B630" s="109"/>
      <c r="C630" s="109"/>
      <c r="D630" s="109"/>
      <c r="E630" s="110"/>
      <c r="F630" s="110"/>
      <c r="G630" s="110"/>
      <c r="H630" s="110"/>
      <c r="I630" s="110"/>
      <c r="J630" s="110"/>
      <c r="K630" s="110"/>
    </row>
    <row r="631" spans="2:11">
      <c r="B631" s="109"/>
      <c r="C631" s="109"/>
      <c r="D631" s="109"/>
      <c r="E631" s="110"/>
      <c r="F631" s="110"/>
      <c r="G631" s="110"/>
      <c r="H631" s="110"/>
      <c r="I631" s="110"/>
      <c r="J631" s="110"/>
      <c r="K631" s="110"/>
    </row>
    <row r="632" spans="2:11">
      <c r="B632" s="109"/>
      <c r="C632" s="109"/>
      <c r="D632" s="109"/>
      <c r="E632" s="110"/>
      <c r="F632" s="110"/>
      <c r="G632" s="110"/>
      <c r="H632" s="110"/>
      <c r="I632" s="110"/>
      <c r="J632" s="110"/>
      <c r="K632" s="110"/>
    </row>
    <row r="633" spans="2:11">
      <c r="B633" s="109"/>
      <c r="C633" s="109"/>
      <c r="D633" s="109"/>
      <c r="E633" s="110"/>
      <c r="F633" s="110"/>
      <c r="G633" s="110"/>
      <c r="H633" s="110"/>
      <c r="I633" s="110"/>
      <c r="J633" s="110"/>
      <c r="K633" s="110"/>
    </row>
    <row r="634" spans="2:11">
      <c r="B634" s="109"/>
      <c r="C634" s="109"/>
      <c r="D634" s="109"/>
      <c r="E634" s="110"/>
      <c r="F634" s="110"/>
      <c r="G634" s="110"/>
      <c r="H634" s="110"/>
      <c r="I634" s="110"/>
      <c r="J634" s="110"/>
      <c r="K634" s="110"/>
    </row>
    <row r="635" spans="2:11">
      <c r="B635" s="109"/>
      <c r="C635" s="109"/>
      <c r="D635" s="109"/>
      <c r="E635" s="110"/>
      <c r="F635" s="110"/>
      <c r="G635" s="110"/>
      <c r="H635" s="110"/>
      <c r="I635" s="110"/>
      <c r="J635" s="110"/>
      <c r="K635" s="110"/>
    </row>
    <row r="636" spans="2:11">
      <c r="B636" s="109"/>
      <c r="C636" s="109"/>
      <c r="D636" s="109"/>
      <c r="E636" s="110"/>
      <c r="F636" s="110"/>
      <c r="G636" s="110"/>
      <c r="H636" s="110"/>
      <c r="I636" s="110"/>
      <c r="J636" s="110"/>
      <c r="K636" s="110"/>
    </row>
    <row r="637" spans="2:11">
      <c r="B637" s="109"/>
      <c r="C637" s="109"/>
      <c r="D637" s="109"/>
      <c r="E637" s="110"/>
      <c r="F637" s="110"/>
      <c r="G637" s="110"/>
      <c r="H637" s="110"/>
      <c r="I637" s="110"/>
      <c r="J637" s="110"/>
      <c r="K637" s="110"/>
    </row>
    <row r="638" spans="2:11">
      <c r="B638" s="109"/>
      <c r="C638" s="109"/>
      <c r="D638" s="109"/>
      <c r="E638" s="110"/>
      <c r="F638" s="110"/>
      <c r="G638" s="110"/>
      <c r="H638" s="110"/>
      <c r="I638" s="110"/>
      <c r="J638" s="110"/>
      <c r="K638" s="110"/>
    </row>
    <row r="639" spans="2:11">
      <c r="B639" s="109"/>
      <c r="C639" s="109"/>
      <c r="D639" s="109"/>
      <c r="E639" s="110"/>
      <c r="F639" s="110"/>
      <c r="G639" s="110"/>
      <c r="H639" s="110"/>
      <c r="I639" s="110"/>
      <c r="J639" s="110"/>
      <c r="K639" s="110"/>
    </row>
    <row r="640" spans="2:11">
      <c r="B640" s="109"/>
      <c r="C640" s="109"/>
      <c r="D640" s="109"/>
      <c r="E640" s="110"/>
      <c r="F640" s="110"/>
      <c r="G640" s="110"/>
      <c r="H640" s="110"/>
      <c r="I640" s="110"/>
      <c r="J640" s="110"/>
      <c r="K640" s="110"/>
    </row>
    <row r="641" spans="2:11">
      <c r="B641" s="109"/>
      <c r="C641" s="109"/>
      <c r="D641" s="109"/>
      <c r="E641" s="110"/>
      <c r="F641" s="110"/>
      <c r="G641" s="110"/>
      <c r="H641" s="110"/>
      <c r="I641" s="110"/>
      <c r="J641" s="110"/>
      <c r="K641" s="110"/>
    </row>
    <row r="642" spans="2:11">
      <c r="B642" s="109"/>
      <c r="C642" s="109"/>
      <c r="D642" s="109"/>
      <c r="E642" s="110"/>
      <c r="F642" s="110"/>
      <c r="G642" s="110"/>
      <c r="H642" s="110"/>
      <c r="I642" s="110"/>
      <c r="J642" s="110"/>
      <c r="K642" s="110"/>
    </row>
    <row r="643" spans="2:11">
      <c r="B643" s="109"/>
      <c r="C643" s="109"/>
      <c r="D643" s="109"/>
      <c r="E643" s="110"/>
      <c r="F643" s="110"/>
      <c r="G643" s="110"/>
      <c r="H643" s="110"/>
      <c r="I643" s="110"/>
      <c r="J643" s="110"/>
      <c r="K643" s="110"/>
    </row>
    <row r="644" spans="2:11">
      <c r="B644" s="109"/>
      <c r="C644" s="109"/>
      <c r="D644" s="109"/>
      <c r="E644" s="110"/>
      <c r="F644" s="110"/>
      <c r="G644" s="110"/>
      <c r="H644" s="110"/>
      <c r="I644" s="110"/>
      <c r="J644" s="110"/>
      <c r="K644" s="110"/>
    </row>
    <row r="645" spans="2:11">
      <c r="B645" s="109"/>
      <c r="C645" s="109"/>
      <c r="D645" s="109"/>
      <c r="E645" s="110"/>
      <c r="F645" s="110"/>
      <c r="G645" s="110"/>
      <c r="H645" s="110"/>
      <c r="I645" s="110"/>
      <c r="J645" s="110"/>
      <c r="K645" s="110"/>
    </row>
    <row r="646" spans="2:11">
      <c r="B646" s="109"/>
      <c r="C646" s="109"/>
      <c r="D646" s="109"/>
      <c r="E646" s="110"/>
      <c r="F646" s="110"/>
      <c r="G646" s="110"/>
      <c r="H646" s="110"/>
      <c r="I646" s="110"/>
      <c r="J646" s="110"/>
      <c r="K646" s="110"/>
    </row>
    <row r="647" spans="2:11">
      <c r="B647" s="109"/>
      <c r="C647" s="109"/>
      <c r="D647" s="109"/>
      <c r="E647" s="110"/>
      <c r="F647" s="110"/>
      <c r="G647" s="110"/>
      <c r="H647" s="110"/>
      <c r="I647" s="110"/>
      <c r="J647" s="110"/>
      <c r="K647" s="110"/>
    </row>
    <row r="648" spans="2:11">
      <c r="B648" s="109"/>
      <c r="C648" s="109"/>
      <c r="D648" s="109"/>
      <c r="E648" s="110"/>
      <c r="F648" s="110"/>
      <c r="G648" s="110"/>
      <c r="H648" s="110"/>
      <c r="I648" s="110"/>
      <c r="J648" s="110"/>
      <c r="K648" s="110"/>
    </row>
    <row r="649" spans="2:11">
      <c r="B649" s="109"/>
      <c r="C649" s="109"/>
      <c r="D649" s="109"/>
      <c r="E649" s="110"/>
      <c r="F649" s="110"/>
      <c r="G649" s="110"/>
      <c r="H649" s="110"/>
      <c r="I649" s="110"/>
      <c r="J649" s="110"/>
      <c r="K649" s="110"/>
    </row>
    <row r="650" spans="2:11">
      <c r="B650" s="109"/>
      <c r="C650" s="109"/>
      <c r="D650" s="109"/>
      <c r="E650" s="110"/>
      <c r="F650" s="110"/>
      <c r="G650" s="110"/>
      <c r="H650" s="110"/>
      <c r="I650" s="110"/>
      <c r="J650" s="110"/>
      <c r="K650" s="110"/>
    </row>
    <row r="651" spans="2:11">
      <c r="B651" s="109"/>
      <c r="C651" s="109"/>
      <c r="D651" s="109"/>
      <c r="E651" s="110"/>
      <c r="F651" s="110"/>
      <c r="G651" s="110"/>
      <c r="H651" s="110"/>
      <c r="I651" s="110"/>
      <c r="J651" s="110"/>
      <c r="K651" s="110"/>
    </row>
    <row r="652" spans="2:11">
      <c r="B652" s="109"/>
      <c r="C652" s="109"/>
      <c r="D652" s="109"/>
      <c r="E652" s="110"/>
      <c r="F652" s="110"/>
      <c r="G652" s="110"/>
      <c r="H652" s="110"/>
      <c r="I652" s="110"/>
      <c r="J652" s="110"/>
      <c r="K652" s="110"/>
    </row>
    <row r="653" spans="2:11">
      <c r="B653" s="109"/>
      <c r="C653" s="109"/>
      <c r="D653" s="109"/>
      <c r="E653" s="110"/>
      <c r="F653" s="110"/>
      <c r="G653" s="110"/>
      <c r="H653" s="110"/>
      <c r="I653" s="110"/>
      <c r="J653" s="110"/>
      <c r="K653" s="110"/>
    </row>
    <row r="654" spans="2:11">
      <c r="B654" s="109"/>
      <c r="C654" s="109"/>
      <c r="D654" s="109"/>
      <c r="E654" s="110"/>
      <c r="F654" s="110"/>
      <c r="G654" s="110"/>
      <c r="H654" s="110"/>
      <c r="I654" s="110"/>
      <c r="J654" s="110"/>
      <c r="K654" s="110"/>
    </row>
    <row r="655" spans="2:11">
      <c r="B655" s="109"/>
      <c r="C655" s="109"/>
      <c r="D655" s="109"/>
      <c r="E655" s="110"/>
      <c r="F655" s="110"/>
      <c r="G655" s="110"/>
      <c r="H655" s="110"/>
      <c r="I655" s="110"/>
      <c r="J655" s="110"/>
      <c r="K655" s="110"/>
    </row>
    <row r="656" spans="2:11">
      <c r="B656" s="109"/>
      <c r="C656" s="109"/>
      <c r="D656" s="109"/>
      <c r="E656" s="110"/>
      <c r="F656" s="110"/>
      <c r="G656" s="110"/>
      <c r="H656" s="110"/>
      <c r="I656" s="110"/>
      <c r="J656" s="110"/>
      <c r="K656" s="110"/>
    </row>
    <row r="657" spans="2:11">
      <c r="B657" s="109"/>
      <c r="C657" s="109"/>
      <c r="D657" s="109"/>
      <c r="E657" s="110"/>
      <c r="F657" s="110"/>
      <c r="G657" s="110"/>
      <c r="H657" s="110"/>
      <c r="I657" s="110"/>
      <c r="J657" s="110"/>
      <c r="K657" s="110"/>
    </row>
    <row r="658" spans="2:11">
      <c r="B658" s="109"/>
      <c r="C658" s="109"/>
      <c r="D658" s="109"/>
      <c r="E658" s="110"/>
      <c r="F658" s="110"/>
      <c r="G658" s="110"/>
      <c r="H658" s="110"/>
      <c r="I658" s="110"/>
      <c r="J658" s="110"/>
      <c r="K658" s="110"/>
    </row>
    <row r="659" spans="2:11">
      <c r="B659" s="109"/>
      <c r="C659" s="109"/>
      <c r="D659" s="109"/>
      <c r="E659" s="110"/>
      <c r="F659" s="110"/>
      <c r="G659" s="110"/>
      <c r="H659" s="110"/>
      <c r="I659" s="110"/>
      <c r="J659" s="110"/>
      <c r="K659" s="110"/>
    </row>
    <row r="660" spans="2:11">
      <c r="B660" s="109"/>
      <c r="C660" s="109"/>
      <c r="D660" s="109"/>
      <c r="E660" s="110"/>
      <c r="F660" s="110"/>
      <c r="G660" s="110"/>
      <c r="H660" s="110"/>
      <c r="I660" s="110"/>
      <c r="J660" s="110"/>
      <c r="K660" s="110"/>
    </row>
    <row r="661" spans="2:11">
      <c r="B661" s="109"/>
      <c r="C661" s="109"/>
      <c r="D661" s="109"/>
      <c r="E661" s="110"/>
      <c r="F661" s="110"/>
      <c r="G661" s="110"/>
      <c r="H661" s="110"/>
      <c r="I661" s="110"/>
      <c r="J661" s="110"/>
      <c r="K661" s="110"/>
    </row>
    <row r="662" spans="2:11">
      <c r="B662" s="109"/>
      <c r="C662" s="109"/>
      <c r="D662" s="109"/>
      <c r="E662" s="110"/>
      <c r="F662" s="110"/>
      <c r="G662" s="110"/>
      <c r="H662" s="110"/>
      <c r="I662" s="110"/>
      <c r="J662" s="110"/>
      <c r="K662" s="110"/>
    </row>
    <row r="663" spans="2:11">
      <c r="B663" s="109"/>
      <c r="C663" s="109"/>
      <c r="D663" s="109"/>
      <c r="E663" s="110"/>
      <c r="F663" s="110"/>
      <c r="G663" s="110"/>
      <c r="H663" s="110"/>
      <c r="I663" s="110"/>
      <c r="J663" s="110"/>
      <c r="K663" s="110"/>
    </row>
    <row r="664" spans="2:11">
      <c r="B664" s="109"/>
      <c r="C664" s="109"/>
      <c r="D664" s="109"/>
      <c r="E664" s="110"/>
      <c r="F664" s="110"/>
      <c r="G664" s="110"/>
      <c r="H664" s="110"/>
      <c r="I664" s="110"/>
      <c r="J664" s="110"/>
      <c r="K664" s="110"/>
    </row>
    <row r="665" spans="2:11">
      <c r="B665" s="109"/>
      <c r="C665" s="109"/>
      <c r="D665" s="109"/>
      <c r="E665" s="110"/>
      <c r="F665" s="110"/>
      <c r="G665" s="110"/>
      <c r="H665" s="110"/>
      <c r="I665" s="110"/>
      <c r="J665" s="110"/>
      <c r="K665" s="110"/>
    </row>
    <row r="666" spans="2:11">
      <c r="B666" s="109"/>
      <c r="C666" s="109"/>
      <c r="D666" s="109"/>
      <c r="E666" s="110"/>
      <c r="F666" s="110"/>
      <c r="G666" s="110"/>
      <c r="H666" s="110"/>
      <c r="I666" s="110"/>
      <c r="J666" s="110"/>
      <c r="K666" s="110"/>
    </row>
    <row r="667" spans="2:11">
      <c r="B667" s="109"/>
      <c r="C667" s="109"/>
      <c r="D667" s="109"/>
      <c r="E667" s="110"/>
      <c r="F667" s="110"/>
      <c r="G667" s="110"/>
      <c r="H667" s="110"/>
      <c r="I667" s="110"/>
      <c r="J667" s="110"/>
      <c r="K667" s="110"/>
    </row>
    <row r="668" spans="2:11">
      <c r="B668" s="109"/>
      <c r="C668" s="109"/>
      <c r="D668" s="109"/>
      <c r="E668" s="110"/>
      <c r="F668" s="110"/>
      <c r="G668" s="110"/>
      <c r="H668" s="110"/>
      <c r="I668" s="110"/>
      <c r="J668" s="110"/>
      <c r="K668" s="110"/>
    </row>
    <row r="669" spans="2:11">
      <c r="B669" s="109"/>
      <c r="C669" s="109"/>
      <c r="D669" s="109"/>
      <c r="E669" s="110"/>
      <c r="F669" s="110"/>
      <c r="G669" s="110"/>
      <c r="H669" s="110"/>
      <c r="I669" s="110"/>
      <c r="J669" s="110"/>
      <c r="K669" s="110"/>
    </row>
    <row r="670" spans="2:11">
      <c r="B670" s="109"/>
      <c r="C670" s="109"/>
      <c r="D670" s="109"/>
      <c r="E670" s="110"/>
      <c r="F670" s="110"/>
      <c r="G670" s="110"/>
      <c r="H670" s="110"/>
      <c r="I670" s="110"/>
      <c r="J670" s="110"/>
      <c r="K670" s="110"/>
    </row>
    <row r="671" spans="2:11">
      <c r="B671" s="109"/>
      <c r="C671" s="109"/>
      <c r="D671" s="109"/>
      <c r="E671" s="110"/>
      <c r="F671" s="110"/>
      <c r="G671" s="110"/>
      <c r="H671" s="110"/>
      <c r="I671" s="110"/>
      <c r="J671" s="110"/>
      <c r="K671" s="110"/>
    </row>
    <row r="672" spans="2:11">
      <c r="B672" s="109"/>
      <c r="C672" s="109"/>
      <c r="D672" s="109"/>
      <c r="E672" s="110"/>
      <c r="F672" s="110"/>
      <c r="G672" s="110"/>
      <c r="H672" s="110"/>
      <c r="I672" s="110"/>
      <c r="J672" s="110"/>
      <c r="K672" s="110"/>
    </row>
    <row r="673" spans="2:11">
      <c r="B673" s="109"/>
      <c r="C673" s="109"/>
      <c r="D673" s="109"/>
      <c r="E673" s="110"/>
      <c r="F673" s="110"/>
      <c r="G673" s="110"/>
      <c r="H673" s="110"/>
      <c r="I673" s="110"/>
      <c r="J673" s="110"/>
      <c r="K673" s="110"/>
    </row>
    <row r="674" spans="2:11">
      <c r="B674" s="109"/>
      <c r="C674" s="109"/>
      <c r="D674" s="109"/>
      <c r="E674" s="110"/>
      <c r="F674" s="110"/>
      <c r="G674" s="110"/>
      <c r="H674" s="110"/>
      <c r="I674" s="110"/>
      <c r="J674" s="110"/>
      <c r="K674" s="110"/>
    </row>
    <row r="675" spans="2:11">
      <c r="B675" s="109"/>
      <c r="C675" s="109"/>
      <c r="D675" s="109"/>
      <c r="E675" s="110"/>
      <c r="F675" s="110"/>
      <c r="G675" s="110"/>
      <c r="H675" s="110"/>
      <c r="I675" s="110"/>
      <c r="J675" s="110"/>
      <c r="K675" s="110"/>
    </row>
    <row r="676" spans="2:11">
      <c r="B676" s="109"/>
      <c r="C676" s="109"/>
      <c r="D676" s="109"/>
      <c r="E676" s="110"/>
      <c r="F676" s="110"/>
      <c r="G676" s="110"/>
      <c r="H676" s="110"/>
      <c r="I676" s="110"/>
      <c r="J676" s="110"/>
      <c r="K676" s="110"/>
    </row>
    <row r="677" spans="2:11">
      <c r="B677" s="109"/>
      <c r="C677" s="109"/>
      <c r="D677" s="109"/>
      <c r="E677" s="110"/>
      <c r="F677" s="110"/>
      <c r="G677" s="110"/>
      <c r="H677" s="110"/>
      <c r="I677" s="110"/>
      <c r="J677" s="110"/>
      <c r="K677" s="110"/>
    </row>
    <row r="678" spans="2:11">
      <c r="B678" s="109"/>
      <c r="C678" s="109"/>
      <c r="D678" s="109"/>
      <c r="E678" s="110"/>
      <c r="F678" s="110"/>
      <c r="G678" s="110"/>
      <c r="H678" s="110"/>
      <c r="I678" s="110"/>
      <c r="J678" s="110"/>
      <c r="K678" s="110"/>
    </row>
    <row r="679" spans="2:11">
      <c r="B679" s="109"/>
      <c r="C679" s="109"/>
      <c r="D679" s="109"/>
      <c r="E679" s="110"/>
      <c r="F679" s="110"/>
      <c r="G679" s="110"/>
      <c r="H679" s="110"/>
      <c r="I679" s="110"/>
      <c r="J679" s="110"/>
      <c r="K679" s="110"/>
    </row>
    <row r="680" spans="2:11">
      <c r="B680" s="109"/>
      <c r="C680" s="109"/>
      <c r="D680" s="109"/>
      <c r="E680" s="110"/>
      <c r="F680" s="110"/>
      <c r="G680" s="110"/>
      <c r="H680" s="110"/>
      <c r="I680" s="110"/>
      <c r="J680" s="110"/>
      <c r="K680" s="110"/>
    </row>
    <row r="681" spans="2:11">
      <c r="B681" s="109"/>
      <c r="C681" s="109"/>
      <c r="D681" s="109"/>
      <c r="E681" s="110"/>
      <c r="F681" s="110"/>
      <c r="G681" s="110"/>
      <c r="H681" s="110"/>
      <c r="I681" s="110"/>
      <c r="J681" s="110"/>
      <c r="K681" s="110"/>
    </row>
    <row r="682" spans="2:11">
      <c r="B682" s="109"/>
      <c r="C682" s="109"/>
      <c r="D682" s="109"/>
      <c r="E682" s="110"/>
      <c r="F682" s="110"/>
      <c r="G682" s="110"/>
      <c r="H682" s="110"/>
      <c r="I682" s="110"/>
      <c r="J682" s="110"/>
      <c r="K682" s="110"/>
    </row>
    <row r="683" spans="2:11">
      <c r="B683" s="109"/>
      <c r="C683" s="109"/>
      <c r="D683" s="109"/>
      <c r="E683" s="110"/>
      <c r="F683" s="110"/>
      <c r="G683" s="110"/>
      <c r="H683" s="110"/>
      <c r="I683" s="110"/>
      <c r="J683" s="110"/>
      <c r="K683" s="110"/>
    </row>
    <row r="684" spans="2:11">
      <c r="B684" s="109"/>
      <c r="C684" s="109"/>
      <c r="D684" s="109"/>
      <c r="E684" s="110"/>
      <c r="F684" s="110"/>
      <c r="G684" s="110"/>
      <c r="H684" s="110"/>
      <c r="I684" s="110"/>
      <c r="J684" s="110"/>
      <c r="K684" s="110"/>
    </row>
    <row r="685" spans="2:11">
      <c r="B685" s="109"/>
      <c r="C685" s="109"/>
      <c r="D685" s="109"/>
      <c r="E685" s="110"/>
      <c r="F685" s="110"/>
      <c r="G685" s="110"/>
      <c r="H685" s="110"/>
      <c r="I685" s="110"/>
      <c r="J685" s="110"/>
      <c r="K685" s="110"/>
    </row>
    <row r="686" spans="2:11">
      <c r="B686" s="109"/>
      <c r="C686" s="109"/>
      <c r="D686" s="109"/>
      <c r="E686" s="110"/>
      <c r="F686" s="110"/>
      <c r="G686" s="110"/>
      <c r="H686" s="110"/>
      <c r="I686" s="110"/>
      <c r="J686" s="110"/>
      <c r="K686" s="110"/>
    </row>
    <row r="687" spans="2:11">
      <c r="B687" s="109"/>
      <c r="C687" s="109"/>
      <c r="D687" s="109"/>
      <c r="E687" s="110"/>
      <c r="F687" s="110"/>
      <c r="G687" s="110"/>
      <c r="H687" s="110"/>
      <c r="I687" s="110"/>
      <c r="J687" s="110"/>
      <c r="K687" s="110"/>
    </row>
    <row r="688" spans="2:11">
      <c r="B688" s="109"/>
      <c r="C688" s="109"/>
      <c r="D688" s="109"/>
      <c r="E688" s="110"/>
      <c r="F688" s="110"/>
      <c r="G688" s="110"/>
      <c r="H688" s="110"/>
      <c r="I688" s="110"/>
      <c r="J688" s="110"/>
      <c r="K688" s="110"/>
    </row>
    <row r="689" spans="2:11">
      <c r="B689" s="109"/>
      <c r="C689" s="109"/>
      <c r="D689" s="109"/>
      <c r="E689" s="110"/>
      <c r="F689" s="110"/>
      <c r="G689" s="110"/>
      <c r="H689" s="110"/>
      <c r="I689" s="110"/>
      <c r="J689" s="110"/>
      <c r="K689" s="110"/>
    </row>
    <row r="690" spans="2:11">
      <c r="B690" s="109"/>
      <c r="C690" s="109"/>
      <c r="D690" s="109"/>
      <c r="E690" s="110"/>
      <c r="F690" s="110"/>
      <c r="G690" s="110"/>
      <c r="H690" s="110"/>
      <c r="I690" s="110"/>
      <c r="J690" s="110"/>
      <c r="K690" s="110"/>
    </row>
    <row r="691" spans="2:11">
      <c r="B691" s="109"/>
      <c r="C691" s="109"/>
      <c r="D691" s="109"/>
      <c r="E691" s="110"/>
      <c r="F691" s="110"/>
      <c r="G691" s="110"/>
      <c r="H691" s="110"/>
      <c r="I691" s="110"/>
      <c r="J691" s="110"/>
      <c r="K691" s="110"/>
    </row>
    <row r="692" spans="2:11">
      <c r="B692" s="109"/>
      <c r="C692" s="109"/>
      <c r="D692" s="109"/>
      <c r="E692" s="110"/>
      <c r="F692" s="110"/>
      <c r="G692" s="110"/>
      <c r="H692" s="110"/>
      <c r="I692" s="110"/>
      <c r="J692" s="110"/>
      <c r="K692" s="110"/>
    </row>
    <row r="693" spans="2:11">
      <c r="B693" s="109"/>
      <c r="C693" s="109"/>
      <c r="D693" s="109"/>
      <c r="E693" s="110"/>
      <c r="F693" s="110"/>
      <c r="G693" s="110"/>
      <c r="H693" s="110"/>
      <c r="I693" s="110"/>
      <c r="J693" s="110"/>
      <c r="K693" s="110"/>
    </row>
    <row r="694" spans="2:11">
      <c r="B694" s="109"/>
      <c r="C694" s="109"/>
      <c r="D694" s="109"/>
      <c r="E694" s="110"/>
      <c r="F694" s="110"/>
      <c r="G694" s="110"/>
      <c r="H694" s="110"/>
      <c r="I694" s="110"/>
      <c r="J694" s="110"/>
      <c r="K694" s="110"/>
    </row>
    <row r="695" spans="2:11">
      <c r="B695" s="109"/>
      <c r="C695" s="109"/>
      <c r="D695" s="109"/>
      <c r="E695" s="110"/>
      <c r="F695" s="110"/>
      <c r="G695" s="110"/>
      <c r="H695" s="110"/>
      <c r="I695" s="110"/>
      <c r="J695" s="110"/>
      <c r="K695" s="110"/>
    </row>
    <row r="696" spans="2:11">
      <c r="B696" s="109"/>
      <c r="C696" s="109"/>
      <c r="D696" s="109"/>
      <c r="E696" s="110"/>
      <c r="F696" s="110"/>
      <c r="G696" s="110"/>
      <c r="H696" s="110"/>
      <c r="I696" s="110"/>
      <c r="J696" s="110"/>
      <c r="K696" s="110"/>
    </row>
    <row r="697" spans="2:11">
      <c r="B697" s="109"/>
      <c r="C697" s="109"/>
      <c r="D697" s="109"/>
      <c r="E697" s="110"/>
      <c r="F697" s="110"/>
      <c r="G697" s="110"/>
      <c r="H697" s="110"/>
      <c r="I697" s="110"/>
      <c r="J697" s="110"/>
      <c r="K697" s="110"/>
    </row>
    <row r="698" spans="2:11">
      <c r="B698" s="109"/>
      <c r="C698" s="109"/>
      <c r="D698" s="109"/>
      <c r="E698" s="110"/>
      <c r="F698" s="110"/>
      <c r="G698" s="110"/>
      <c r="H698" s="110"/>
      <c r="I698" s="110"/>
      <c r="J698" s="110"/>
      <c r="K698" s="110"/>
    </row>
    <row r="699" spans="2:11">
      <c r="B699" s="109"/>
      <c r="C699" s="109"/>
      <c r="D699" s="109"/>
      <c r="E699" s="110"/>
      <c r="F699" s="110"/>
      <c r="G699" s="110"/>
      <c r="H699" s="110"/>
      <c r="I699" s="110"/>
      <c r="J699" s="110"/>
      <c r="K699" s="110"/>
    </row>
    <row r="700" spans="2:11">
      <c r="B700" s="109"/>
      <c r="C700" s="109"/>
      <c r="D700" s="109"/>
      <c r="E700" s="110"/>
      <c r="F700" s="110"/>
      <c r="G700" s="110"/>
      <c r="H700" s="110"/>
      <c r="I700" s="110"/>
      <c r="J700" s="110"/>
      <c r="K700" s="110"/>
    </row>
    <row r="701" spans="2:11">
      <c r="B701" s="109"/>
      <c r="C701" s="109"/>
      <c r="D701" s="109"/>
      <c r="E701" s="110"/>
      <c r="F701" s="110"/>
      <c r="G701" s="110"/>
      <c r="H701" s="110"/>
      <c r="I701" s="110"/>
      <c r="J701" s="110"/>
      <c r="K701" s="110"/>
    </row>
    <row r="702" spans="2:11">
      <c r="B702" s="109"/>
      <c r="C702" s="109"/>
      <c r="D702" s="109"/>
      <c r="E702" s="110"/>
      <c r="F702" s="110"/>
      <c r="G702" s="110"/>
      <c r="H702" s="110"/>
      <c r="I702" s="110"/>
      <c r="J702" s="110"/>
      <c r="K702" s="110"/>
    </row>
    <row r="703" spans="2:11">
      <c r="B703" s="109"/>
      <c r="C703" s="109"/>
      <c r="D703" s="109"/>
      <c r="E703" s="110"/>
      <c r="F703" s="110"/>
      <c r="G703" s="110"/>
      <c r="H703" s="110"/>
      <c r="I703" s="110"/>
      <c r="J703" s="110"/>
      <c r="K703" s="110"/>
    </row>
    <row r="704" spans="2:11">
      <c r="B704" s="109"/>
      <c r="C704" s="109"/>
      <c r="D704" s="109"/>
      <c r="E704" s="110"/>
      <c r="F704" s="110"/>
      <c r="G704" s="110"/>
      <c r="H704" s="110"/>
      <c r="I704" s="110"/>
      <c r="J704" s="110"/>
      <c r="K704" s="110"/>
    </row>
    <row r="705" spans="2:11">
      <c r="B705" s="109"/>
      <c r="C705" s="109"/>
      <c r="D705" s="109"/>
      <c r="E705" s="110"/>
      <c r="F705" s="110"/>
      <c r="G705" s="110"/>
      <c r="H705" s="110"/>
      <c r="I705" s="110"/>
      <c r="J705" s="110"/>
      <c r="K705" s="110"/>
    </row>
    <row r="706" spans="2:11">
      <c r="B706" s="109"/>
      <c r="C706" s="109"/>
      <c r="D706" s="109"/>
      <c r="E706" s="110"/>
      <c r="F706" s="110"/>
      <c r="G706" s="110"/>
      <c r="H706" s="110"/>
      <c r="I706" s="110"/>
      <c r="J706" s="110"/>
      <c r="K706" s="110"/>
    </row>
    <row r="707" spans="2:11">
      <c r="B707" s="109"/>
      <c r="C707" s="109"/>
      <c r="D707" s="109"/>
      <c r="E707" s="110"/>
      <c r="F707" s="110"/>
      <c r="G707" s="110"/>
      <c r="H707" s="110"/>
      <c r="I707" s="110"/>
      <c r="J707" s="110"/>
      <c r="K707" s="110"/>
    </row>
    <row r="708" spans="2:11">
      <c r="B708" s="109"/>
      <c r="C708" s="109"/>
      <c r="D708" s="109"/>
      <c r="E708" s="110"/>
      <c r="F708" s="110"/>
      <c r="G708" s="110"/>
      <c r="H708" s="110"/>
      <c r="I708" s="110"/>
      <c r="J708" s="110"/>
      <c r="K708" s="110"/>
    </row>
    <row r="709" spans="2:11">
      <c r="B709" s="109"/>
      <c r="C709" s="109"/>
      <c r="D709" s="109"/>
      <c r="E709" s="110"/>
      <c r="F709" s="110"/>
      <c r="G709" s="110"/>
      <c r="H709" s="110"/>
      <c r="I709" s="110"/>
      <c r="J709" s="110"/>
      <c r="K709" s="110"/>
    </row>
    <row r="710" spans="2:11">
      <c r="B710" s="109"/>
      <c r="C710" s="109"/>
      <c r="D710" s="109"/>
      <c r="E710" s="110"/>
      <c r="F710" s="110"/>
      <c r="G710" s="110"/>
      <c r="H710" s="110"/>
      <c r="I710" s="110"/>
      <c r="J710" s="110"/>
      <c r="K710" s="110"/>
    </row>
    <row r="711" spans="2:11">
      <c r="B711" s="109"/>
      <c r="C711" s="109"/>
      <c r="D711" s="109"/>
      <c r="E711" s="110"/>
      <c r="F711" s="110"/>
      <c r="G711" s="110"/>
      <c r="H711" s="110"/>
      <c r="I711" s="110"/>
      <c r="J711" s="110"/>
      <c r="K711" s="110"/>
    </row>
    <row r="712" spans="2:11">
      <c r="B712" s="109"/>
      <c r="C712" s="109"/>
      <c r="D712" s="109"/>
      <c r="E712" s="110"/>
      <c r="F712" s="110"/>
      <c r="G712" s="110"/>
      <c r="H712" s="110"/>
      <c r="I712" s="110"/>
      <c r="J712" s="110"/>
      <c r="K712" s="110"/>
    </row>
    <row r="713" spans="2:11">
      <c r="B713" s="109"/>
      <c r="C713" s="109"/>
      <c r="D713" s="109"/>
      <c r="E713" s="110"/>
      <c r="F713" s="110"/>
      <c r="G713" s="110"/>
      <c r="H713" s="110"/>
      <c r="I713" s="110"/>
      <c r="J713" s="110"/>
      <c r="K713" s="110"/>
    </row>
    <row r="714" spans="2:11">
      <c r="B714" s="109"/>
      <c r="C714" s="109"/>
      <c r="D714" s="109"/>
      <c r="E714" s="110"/>
      <c r="F714" s="110"/>
      <c r="G714" s="110"/>
      <c r="H714" s="110"/>
      <c r="I714" s="110"/>
      <c r="J714" s="110"/>
      <c r="K714" s="110"/>
    </row>
    <row r="715" spans="2:11">
      <c r="B715" s="109"/>
      <c r="C715" s="109"/>
      <c r="D715" s="109"/>
      <c r="E715" s="110"/>
      <c r="F715" s="110"/>
      <c r="G715" s="110"/>
      <c r="H715" s="110"/>
      <c r="I715" s="110"/>
      <c r="J715" s="110"/>
      <c r="K715" s="110"/>
    </row>
    <row r="716" spans="2:11">
      <c r="B716" s="109"/>
      <c r="C716" s="109"/>
      <c r="D716" s="109"/>
      <c r="E716" s="110"/>
      <c r="F716" s="110"/>
      <c r="G716" s="110"/>
      <c r="H716" s="110"/>
      <c r="I716" s="110"/>
      <c r="J716" s="110"/>
      <c r="K716" s="110"/>
    </row>
    <row r="717" spans="2:11">
      <c r="B717" s="109"/>
      <c r="C717" s="109"/>
      <c r="D717" s="109"/>
      <c r="E717" s="110"/>
      <c r="F717" s="110"/>
      <c r="G717" s="110"/>
      <c r="H717" s="110"/>
      <c r="I717" s="110"/>
      <c r="J717" s="110"/>
      <c r="K717" s="110"/>
    </row>
    <row r="718" spans="2:11">
      <c r="B718" s="109"/>
      <c r="C718" s="109"/>
      <c r="D718" s="109"/>
      <c r="E718" s="110"/>
      <c r="F718" s="110"/>
      <c r="G718" s="110"/>
      <c r="H718" s="110"/>
      <c r="I718" s="110"/>
      <c r="J718" s="110"/>
      <c r="K718" s="110"/>
    </row>
    <row r="719" spans="2:11">
      <c r="B719" s="109"/>
      <c r="C719" s="109"/>
      <c r="D719" s="109"/>
      <c r="E719" s="110"/>
      <c r="F719" s="110"/>
      <c r="G719" s="110"/>
      <c r="H719" s="110"/>
      <c r="I719" s="110"/>
      <c r="J719" s="110"/>
      <c r="K719" s="110"/>
    </row>
    <row r="720" spans="2:11">
      <c r="B720" s="109"/>
      <c r="C720" s="109"/>
      <c r="D720" s="109"/>
      <c r="E720" s="110"/>
      <c r="F720" s="110"/>
      <c r="G720" s="110"/>
      <c r="H720" s="110"/>
      <c r="I720" s="110"/>
      <c r="J720" s="110"/>
      <c r="K720" s="110"/>
    </row>
    <row r="721" spans="2:11">
      <c r="B721" s="109"/>
      <c r="C721" s="109"/>
      <c r="D721" s="109"/>
      <c r="E721" s="110"/>
      <c r="F721" s="110"/>
      <c r="G721" s="110"/>
      <c r="H721" s="110"/>
      <c r="I721" s="110"/>
      <c r="J721" s="110"/>
      <c r="K721" s="110"/>
    </row>
    <row r="722" spans="2:11">
      <c r="B722" s="109"/>
      <c r="C722" s="109"/>
      <c r="D722" s="109"/>
      <c r="E722" s="110"/>
      <c r="F722" s="110"/>
      <c r="G722" s="110"/>
      <c r="H722" s="110"/>
      <c r="I722" s="110"/>
      <c r="J722" s="110"/>
      <c r="K722" s="110"/>
    </row>
    <row r="723" spans="2:11">
      <c r="B723" s="109"/>
      <c r="C723" s="109"/>
      <c r="D723" s="109"/>
      <c r="E723" s="110"/>
      <c r="F723" s="110"/>
      <c r="G723" s="110"/>
      <c r="H723" s="110"/>
      <c r="I723" s="110"/>
      <c r="J723" s="110"/>
      <c r="K723" s="110"/>
    </row>
    <row r="724" spans="2:11">
      <c r="B724" s="109"/>
      <c r="C724" s="109"/>
      <c r="D724" s="109"/>
      <c r="E724" s="110"/>
      <c r="F724" s="110"/>
      <c r="G724" s="110"/>
      <c r="H724" s="110"/>
      <c r="I724" s="110"/>
      <c r="J724" s="110"/>
      <c r="K724" s="110"/>
    </row>
    <row r="725" spans="2:11">
      <c r="B725" s="109"/>
      <c r="C725" s="109"/>
      <c r="D725" s="109"/>
      <c r="E725" s="110"/>
      <c r="F725" s="110"/>
      <c r="G725" s="110"/>
      <c r="H725" s="110"/>
      <c r="I725" s="110"/>
      <c r="J725" s="110"/>
      <c r="K725" s="110"/>
    </row>
    <row r="726" spans="2:11">
      <c r="B726" s="109"/>
      <c r="C726" s="109"/>
      <c r="D726" s="109"/>
      <c r="E726" s="110"/>
      <c r="F726" s="110"/>
      <c r="G726" s="110"/>
      <c r="H726" s="110"/>
      <c r="I726" s="110"/>
      <c r="J726" s="110"/>
      <c r="K726" s="110"/>
    </row>
    <row r="727" spans="2:11">
      <c r="B727" s="109"/>
      <c r="C727" s="109"/>
      <c r="D727" s="109"/>
      <c r="E727" s="110"/>
      <c r="F727" s="110"/>
      <c r="G727" s="110"/>
      <c r="H727" s="110"/>
      <c r="I727" s="110"/>
      <c r="J727" s="110"/>
      <c r="K727" s="110"/>
    </row>
    <row r="728" spans="2:11">
      <c r="B728" s="109"/>
      <c r="C728" s="109"/>
      <c r="D728" s="109"/>
      <c r="E728" s="110"/>
      <c r="F728" s="110"/>
      <c r="G728" s="110"/>
      <c r="H728" s="110"/>
      <c r="I728" s="110"/>
      <c r="J728" s="110"/>
      <c r="K728" s="110"/>
    </row>
    <row r="729" spans="2:11">
      <c r="B729" s="109"/>
      <c r="C729" s="109"/>
      <c r="D729" s="109"/>
      <c r="E729" s="110"/>
      <c r="F729" s="110"/>
      <c r="G729" s="110"/>
      <c r="H729" s="110"/>
      <c r="I729" s="110"/>
      <c r="J729" s="110"/>
      <c r="K729" s="110"/>
    </row>
    <row r="730" spans="2:11">
      <c r="B730" s="109"/>
      <c r="C730" s="109"/>
      <c r="D730" s="109"/>
      <c r="E730" s="110"/>
      <c r="F730" s="110"/>
      <c r="G730" s="110"/>
      <c r="H730" s="110"/>
      <c r="I730" s="110"/>
      <c r="J730" s="110"/>
      <c r="K730" s="110"/>
    </row>
    <row r="731" spans="2:11">
      <c r="B731" s="109"/>
      <c r="C731" s="109"/>
      <c r="D731" s="109"/>
      <c r="E731" s="110"/>
      <c r="F731" s="110"/>
      <c r="G731" s="110"/>
      <c r="H731" s="110"/>
      <c r="I731" s="110"/>
      <c r="J731" s="110"/>
      <c r="K731" s="110"/>
    </row>
    <row r="732" spans="2:11">
      <c r="B732" s="109"/>
      <c r="C732" s="109"/>
      <c r="D732" s="109"/>
      <c r="E732" s="110"/>
      <c r="F732" s="110"/>
      <c r="G732" s="110"/>
      <c r="H732" s="110"/>
      <c r="I732" s="110"/>
      <c r="J732" s="110"/>
      <c r="K732" s="110"/>
    </row>
    <row r="733" spans="2:11">
      <c r="B733" s="109"/>
      <c r="C733" s="109"/>
      <c r="D733" s="109"/>
      <c r="E733" s="110"/>
      <c r="F733" s="110"/>
      <c r="G733" s="110"/>
      <c r="H733" s="110"/>
      <c r="I733" s="110"/>
      <c r="J733" s="110"/>
      <c r="K733" s="110"/>
    </row>
    <row r="734" spans="2:11">
      <c r="B734" s="109"/>
      <c r="C734" s="109"/>
      <c r="D734" s="109"/>
      <c r="E734" s="110"/>
      <c r="F734" s="110"/>
      <c r="G734" s="110"/>
      <c r="H734" s="110"/>
      <c r="I734" s="110"/>
      <c r="J734" s="110"/>
      <c r="K734" s="110"/>
    </row>
    <row r="735" spans="2:11">
      <c r="B735" s="109"/>
      <c r="C735" s="109"/>
      <c r="D735" s="109"/>
      <c r="E735" s="110"/>
      <c r="F735" s="110"/>
      <c r="G735" s="110"/>
      <c r="H735" s="110"/>
      <c r="I735" s="110"/>
      <c r="J735" s="110"/>
      <c r="K735" s="110"/>
    </row>
    <row r="736" spans="2:11">
      <c r="B736" s="109"/>
      <c r="C736" s="109"/>
      <c r="D736" s="109"/>
      <c r="E736" s="110"/>
      <c r="F736" s="110"/>
      <c r="G736" s="110"/>
      <c r="H736" s="110"/>
      <c r="I736" s="110"/>
      <c r="J736" s="110"/>
      <c r="K736" s="110"/>
    </row>
    <row r="737" spans="2:11">
      <c r="B737" s="109"/>
      <c r="C737" s="109"/>
      <c r="D737" s="109"/>
      <c r="E737" s="110"/>
      <c r="F737" s="110"/>
      <c r="G737" s="110"/>
      <c r="H737" s="110"/>
      <c r="I737" s="110"/>
      <c r="J737" s="110"/>
      <c r="K737" s="110"/>
    </row>
    <row r="738" spans="2:11">
      <c r="B738" s="109"/>
      <c r="C738" s="109"/>
      <c r="D738" s="109"/>
      <c r="E738" s="110"/>
      <c r="F738" s="110"/>
      <c r="G738" s="110"/>
      <c r="H738" s="110"/>
      <c r="I738" s="110"/>
      <c r="J738" s="110"/>
      <c r="K738" s="110"/>
    </row>
    <row r="739" spans="2:11">
      <c r="B739" s="109"/>
      <c r="C739" s="109"/>
      <c r="D739" s="109"/>
      <c r="E739" s="110"/>
      <c r="F739" s="110"/>
      <c r="G739" s="110"/>
      <c r="H739" s="110"/>
      <c r="I739" s="110"/>
      <c r="J739" s="110"/>
      <c r="K739" s="110"/>
    </row>
    <row r="740" spans="2:11">
      <c r="B740" s="109"/>
      <c r="C740" s="109"/>
      <c r="D740" s="109"/>
      <c r="E740" s="110"/>
      <c r="F740" s="110"/>
      <c r="G740" s="110"/>
      <c r="H740" s="110"/>
      <c r="I740" s="110"/>
      <c r="J740" s="110"/>
      <c r="K740" s="110"/>
    </row>
    <row r="741" spans="2:11">
      <c r="B741" s="109"/>
      <c r="C741" s="109"/>
      <c r="D741" s="109"/>
      <c r="E741" s="110"/>
      <c r="F741" s="110"/>
      <c r="G741" s="110"/>
      <c r="H741" s="110"/>
      <c r="I741" s="110"/>
      <c r="J741" s="110"/>
      <c r="K741" s="110"/>
    </row>
    <row r="742" spans="2:11">
      <c r="B742" s="109"/>
      <c r="C742" s="109"/>
      <c r="D742" s="109"/>
      <c r="E742" s="110"/>
      <c r="F742" s="110"/>
      <c r="G742" s="110"/>
      <c r="H742" s="110"/>
      <c r="I742" s="110"/>
      <c r="J742" s="110"/>
      <c r="K742" s="110"/>
    </row>
    <row r="743" spans="2:11">
      <c r="B743" s="109"/>
      <c r="C743" s="109"/>
      <c r="D743" s="109"/>
      <c r="E743" s="110"/>
      <c r="F743" s="110"/>
      <c r="G743" s="110"/>
      <c r="H743" s="110"/>
      <c r="I743" s="110"/>
      <c r="J743" s="110"/>
      <c r="K743" s="110"/>
    </row>
    <row r="744" spans="2:11">
      <c r="B744" s="109"/>
      <c r="C744" s="109"/>
      <c r="D744" s="109"/>
      <c r="E744" s="110"/>
      <c r="F744" s="110"/>
      <c r="G744" s="110"/>
      <c r="H744" s="110"/>
      <c r="I744" s="110"/>
      <c r="J744" s="110"/>
      <c r="K744" s="110"/>
    </row>
    <row r="745" spans="2:11">
      <c r="B745" s="109"/>
      <c r="C745" s="109"/>
      <c r="D745" s="109"/>
      <c r="E745" s="110"/>
      <c r="F745" s="110"/>
      <c r="G745" s="110"/>
      <c r="H745" s="110"/>
      <c r="I745" s="110"/>
      <c r="J745" s="110"/>
      <c r="K745" s="110"/>
    </row>
    <row r="746" spans="2:11">
      <c r="B746" s="109"/>
      <c r="C746" s="109"/>
      <c r="D746" s="109"/>
      <c r="E746" s="110"/>
      <c r="F746" s="110"/>
      <c r="G746" s="110"/>
      <c r="H746" s="110"/>
      <c r="I746" s="110"/>
      <c r="J746" s="110"/>
      <c r="K746" s="110"/>
    </row>
    <row r="747" spans="2:11">
      <c r="B747" s="109"/>
      <c r="C747" s="109"/>
      <c r="D747" s="109"/>
      <c r="E747" s="110"/>
      <c r="F747" s="110"/>
      <c r="G747" s="110"/>
      <c r="H747" s="110"/>
      <c r="I747" s="110"/>
      <c r="J747" s="110"/>
      <c r="K747" s="110"/>
    </row>
    <row r="748" spans="2:11">
      <c r="B748" s="109"/>
      <c r="C748" s="109"/>
      <c r="D748" s="109"/>
      <c r="E748" s="110"/>
      <c r="F748" s="110"/>
      <c r="G748" s="110"/>
      <c r="H748" s="110"/>
      <c r="I748" s="110"/>
      <c r="J748" s="110"/>
      <c r="K748" s="110"/>
    </row>
    <row r="749" spans="2:11">
      <c r="B749" s="109"/>
      <c r="C749" s="109"/>
      <c r="D749" s="109"/>
      <c r="E749" s="110"/>
      <c r="F749" s="110"/>
      <c r="G749" s="110"/>
      <c r="H749" s="110"/>
      <c r="I749" s="110"/>
      <c r="J749" s="110"/>
      <c r="K749" s="110"/>
    </row>
    <row r="750" spans="2:11">
      <c r="B750" s="109"/>
      <c r="C750" s="109"/>
      <c r="D750" s="109"/>
      <c r="E750" s="110"/>
      <c r="F750" s="110"/>
      <c r="G750" s="110"/>
      <c r="H750" s="110"/>
      <c r="I750" s="110"/>
      <c r="J750" s="110"/>
      <c r="K750" s="110"/>
    </row>
    <row r="751" spans="2:11">
      <c r="B751" s="109"/>
      <c r="C751" s="109"/>
      <c r="D751" s="109"/>
      <c r="E751" s="110"/>
      <c r="F751" s="110"/>
      <c r="G751" s="110"/>
      <c r="H751" s="110"/>
      <c r="I751" s="110"/>
      <c r="J751" s="110"/>
      <c r="K751" s="110"/>
    </row>
    <row r="752" spans="2:11">
      <c r="B752" s="109"/>
      <c r="C752" s="109"/>
      <c r="D752" s="109"/>
      <c r="E752" s="110"/>
      <c r="F752" s="110"/>
      <c r="G752" s="110"/>
      <c r="H752" s="110"/>
      <c r="I752" s="110"/>
      <c r="J752" s="110"/>
      <c r="K752" s="110"/>
    </row>
    <row r="753" spans="2:11">
      <c r="B753" s="109"/>
      <c r="C753" s="109"/>
      <c r="D753" s="109"/>
      <c r="E753" s="110"/>
      <c r="F753" s="110"/>
      <c r="G753" s="110"/>
      <c r="H753" s="110"/>
      <c r="I753" s="110"/>
      <c r="J753" s="110"/>
      <c r="K753" s="110"/>
    </row>
    <row r="754" spans="2:11">
      <c r="B754" s="109"/>
      <c r="C754" s="109"/>
      <c r="D754" s="109"/>
      <c r="E754" s="110"/>
      <c r="F754" s="110"/>
      <c r="G754" s="110"/>
      <c r="H754" s="110"/>
      <c r="I754" s="110"/>
      <c r="J754" s="110"/>
      <c r="K754" s="110"/>
    </row>
    <row r="755" spans="2:11">
      <c r="B755" s="109"/>
      <c r="C755" s="109"/>
      <c r="D755" s="109"/>
      <c r="E755" s="110"/>
      <c r="F755" s="110"/>
      <c r="G755" s="110"/>
      <c r="H755" s="110"/>
      <c r="I755" s="110"/>
      <c r="J755" s="110"/>
      <c r="K755" s="110"/>
    </row>
    <row r="756" spans="2:11">
      <c r="B756" s="109"/>
      <c r="C756" s="109"/>
      <c r="D756" s="109"/>
      <c r="E756" s="110"/>
      <c r="F756" s="110"/>
      <c r="G756" s="110"/>
      <c r="H756" s="110"/>
      <c r="I756" s="110"/>
      <c r="J756" s="110"/>
      <c r="K756" s="110"/>
    </row>
    <row r="757" spans="2:11">
      <c r="B757" s="109"/>
      <c r="C757" s="109"/>
      <c r="D757" s="109"/>
      <c r="E757" s="110"/>
      <c r="F757" s="110"/>
      <c r="G757" s="110"/>
      <c r="H757" s="110"/>
      <c r="I757" s="110"/>
      <c r="J757" s="110"/>
      <c r="K757" s="110"/>
    </row>
    <row r="758" spans="2:11">
      <c r="B758" s="109"/>
      <c r="C758" s="109"/>
      <c r="D758" s="109"/>
      <c r="E758" s="110"/>
      <c r="F758" s="110"/>
      <c r="G758" s="110"/>
      <c r="H758" s="110"/>
      <c r="I758" s="110"/>
      <c r="J758" s="110"/>
      <c r="K758" s="110"/>
    </row>
    <row r="759" spans="2:11">
      <c r="B759" s="109"/>
      <c r="C759" s="109"/>
      <c r="D759" s="109"/>
      <c r="E759" s="110"/>
      <c r="F759" s="110"/>
      <c r="G759" s="110"/>
      <c r="H759" s="110"/>
      <c r="I759" s="110"/>
      <c r="J759" s="110"/>
      <c r="K759" s="110"/>
    </row>
    <row r="760" spans="2:11">
      <c r="B760" s="109"/>
      <c r="C760" s="109"/>
      <c r="D760" s="109"/>
      <c r="E760" s="110"/>
      <c r="F760" s="110"/>
      <c r="G760" s="110"/>
      <c r="H760" s="110"/>
      <c r="I760" s="110"/>
      <c r="J760" s="110"/>
      <c r="K760" s="110"/>
    </row>
    <row r="761" spans="2:11">
      <c r="B761" s="109"/>
      <c r="C761" s="109"/>
      <c r="D761" s="109"/>
      <c r="E761" s="110"/>
      <c r="F761" s="110"/>
      <c r="G761" s="110"/>
      <c r="H761" s="110"/>
      <c r="I761" s="110"/>
      <c r="J761" s="110"/>
      <c r="K761" s="110"/>
    </row>
    <row r="762" spans="2:11">
      <c r="B762" s="109"/>
      <c r="C762" s="109"/>
      <c r="D762" s="109"/>
      <c r="E762" s="110"/>
      <c r="F762" s="110"/>
      <c r="G762" s="110"/>
      <c r="H762" s="110"/>
      <c r="I762" s="110"/>
      <c r="J762" s="110"/>
      <c r="K762" s="110"/>
    </row>
    <row r="763" spans="2:11">
      <c r="B763" s="109"/>
      <c r="C763" s="109"/>
      <c r="D763" s="109"/>
      <c r="E763" s="110"/>
      <c r="F763" s="110"/>
      <c r="G763" s="110"/>
      <c r="H763" s="110"/>
      <c r="I763" s="110"/>
      <c r="J763" s="110"/>
      <c r="K763" s="110"/>
    </row>
    <row r="764" spans="2:11">
      <c r="B764" s="109"/>
      <c r="C764" s="109"/>
      <c r="D764" s="109"/>
      <c r="E764" s="110"/>
      <c r="F764" s="110"/>
      <c r="G764" s="110"/>
      <c r="H764" s="110"/>
      <c r="I764" s="110"/>
      <c r="J764" s="110"/>
      <c r="K764" s="110"/>
    </row>
    <row r="765" spans="2:11">
      <c r="B765" s="109"/>
      <c r="C765" s="109"/>
      <c r="D765" s="109"/>
      <c r="E765" s="110"/>
      <c r="F765" s="110"/>
      <c r="G765" s="110"/>
      <c r="H765" s="110"/>
      <c r="I765" s="110"/>
      <c r="J765" s="110"/>
      <c r="K765" s="110"/>
    </row>
    <row r="766" spans="2:11">
      <c r="B766" s="109"/>
      <c r="C766" s="109"/>
      <c r="D766" s="109"/>
      <c r="E766" s="110"/>
      <c r="F766" s="110"/>
      <c r="G766" s="110"/>
      <c r="H766" s="110"/>
      <c r="I766" s="110"/>
      <c r="J766" s="110"/>
      <c r="K766" s="110"/>
    </row>
    <row r="767" spans="2:11">
      <c r="B767" s="109"/>
      <c r="C767" s="109"/>
      <c r="D767" s="109"/>
      <c r="E767" s="110"/>
      <c r="F767" s="110"/>
      <c r="G767" s="110"/>
      <c r="H767" s="110"/>
      <c r="I767" s="110"/>
      <c r="J767" s="110"/>
      <c r="K767" s="110"/>
    </row>
    <row r="768" spans="2:11">
      <c r="B768" s="109"/>
      <c r="C768" s="109"/>
      <c r="D768" s="109"/>
      <c r="E768" s="110"/>
      <c r="F768" s="110"/>
      <c r="G768" s="110"/>
      <c r="H768" s="110"/>
      <c r="I768" s="110"/>
      <c r="J768" s="110"/>
      <c r="K768" s="110"/>
    </row>
    <row r="769" spans="2:11">
      <c r="B769" s="109"/>
      <c r="C769" s="109"/>
      <c r="D769" s="109"/>
      <c r="E769" s="110"/>
      <c r="F769" s="110"/>
      <c r="G769" s="110"/>
      <c r="H769" s="110"/>
      <c r="I769" s="110"/>
      <c r="J769" s="110"/>
      <c r="K769" s="110"/>
    </row>
    <row r="770" spans="2:11">
      <c r="B770" s="109"/>
      <c r="C770" s="109"/>
      <c r="D770" s="109"/>
      <c r="E770" s="110"/>
      <c r="F770" s="110"/>
      <c r="G770" s="110"/>
      <c r="H770" s="110"/>
      <c r="I770" s="110"/>
      <c r="J770" s="110"/>
      <c r="K770" s="110"/>
    </row>
    <row r="771" spans="2:11">
      <c r="B771" s="109"/>
      <c r="C771" s="109"/>
      <c r="D771" s="109"/>
      <c r="E771" s="110"/>
      <c r="F771" s="110"/>
      <c r="G771" s="110"/>
      <c r="H771" s="110"/>
      <c r="I771" s="110"/>
      <c r="J771" s="110"/>
      <c r="K771" s="110"/>
    </row>
    <row r="772" spans="2:11">
      <c r="B772" s="109"/>
      <c r="C772" s="109"/>
      <c r="D772" s="109"/>
      <c r="E772" s="110"/>
      <c r="F772" s="110"/>
      <c r="G772" s="110"/>
      <c r="H772" s="110"/>
      <c r="I772" s="110"/>
      <c r="J772" s="110"/>
      <c r="K772" s="110"/>
    </row>
    <row r="773" spans="2:11">
      <c r="B773" s="109"/>
      <c r="C773" s="109"/>
      <c r="D773" s="109"/>
      <c r="E773" s="110"/>
      <c r="F773" s="110"/>
      <c r="G773" s="110"/>
      <c r="H773" s="110"/>
      <c r="I773" s="110"/>
      <c r="J773" s="110"/>
      <c r="K773" s="110"/>
    </row>
    <row r="774" spans="2:11">
      <c r="B774" s="109"/>
      <c r="C774" s="109"/>
      <c r="D774" s="109"/>
      <c r="E774" s="110"/>
      <c r="F774" s="110"/>
      <c r="G774" s="110"/>
      <c r="H774" s="110"/>
      <c r="I774" s="110"/>
      <c r="J774" s="110"/>
      <c r="K774" s="110"/>
    </row>
    <row r="775" spans="2:11">
      <c r="B775" s="109"/>
      <c r="C775" s="109"/>
      <c r="D775" s="109"/>
      <c r="E775" s="110"/>
      <c r="F775" s="110"/>
      <c r="G775" s="110"/>
      <c r="H775" s="110"/>
      <c r="I775" s="110"/>
      <c r="J775" s="110"/>
      <c r="K775" s="110"/>
    </row>
    <row r="776" spans="2:11">
      <c r="B776" s="109"/>
      <c r="C776" s="109"/>
      <c r="D776" s="109"/>
      <c r="E776" s="110"/>
      <c r="F776" s="110"/>
      <c r="G776" s="110"/>
      <c r="H776" s="110"/>
      <c r="I776" s="110"/>
      <c r="J776" s="110"/>
      <c r="K776" s="110"/>
    </row>
    <row r="777" spans="2:11">
      <c r="B777" s="109"/>
      <c r="C777" s="109"/>
      <c r="D777" s="109"/>
      <c r="E777" s="110"/>
      <c r="F777" s="110"/>
      <c r="G777" s="110"/>
      <c r="H777" s="110"/>
      <c r="I777" s="110"/>
      <c r="J777" s="110"/>
      <c r="K777" s="110"/>
    </row>
    <row r="778" spans="2:11">
      <c r="B778" s="109"/>
      <c r="C778" s="109"/>
      <c r="D778" s="109"/>
      <c r="E778" s="110"/>
      <c r="F778" s="110"/>
      <c r="G778" s="110"/>
      <c r="H778" s="110"/>
      <c r="I778" s="110"/>
      <c r="J778" s="110"/>
      <c r="K778" s="110"/>
    </row>
    <row r="779" spans="2:11">
      <c r="B779" s="109"/>
      <c r="C779" s="109"/>
      <c r="D779" s="109"/>
      <c r="E779" s="110"/>
      <c r="F779" s="110"/>
      <c r="G779" s="110"/>
      <c r="H779" s="110"/>
      <c r="I779" s="110"/>
      <c r="J779" s="110"/>
      <c r="K779" s="110"/>
    </row>
    <row r="780" spans="2:11">
      <c r="B780" s="109"/>
      <c r="C780" s="109"/>
      <c r="D780" s="109"/>
      <c r="E780" s="110"/>
      <c r="F780" s="110"/>
      <c r="G780" s="110"/>
      <c r="H780" s="110"/>
      <c r="I780" s="110"/>
      <c r="J780" s="110"/>
      <c r="K780" s="110"/>
    </row>
    <row r="781" spans="2:11">
      <c r="B781" s="109"/>
      <c r="C781" s="109"/>
      <c r="D781" s="109"/>
      <c r="E781" s="110"/>
      <c r="F781" s="110"/>
      <c r="G781" s="110"/>
      <c r="H781" s="110"/>
      <c r="I781" s="110"/>
      <c r="J781" s="110"/>
      <c r="K781" s="110"/>
    </row>
    <row r="782" spans="2:11">
      <c r="B782" s="109"/>
      <c r="C782" s="109"/>
      <c r="D782" s="109"/>
      <c r="E782" s="110"/>
      <c r="F782" s="110"/>
      <c r="G782" s="110"/>
      <c r="H782" s="110"/>
      <c r="I782" s="110"/>
      <c r="J782" s="110"/>
      <c r="K782" s="110"/>
    </row>
    <row r="783" spans="2:11">
      <c r="B783" s="109"/>
      <c r="C783" s="109"/>
      <c r="D783" s="109"/>
      <c r="E783" s="110"/>
      <c r="F783" s="110"/>
      <c r="G783" s="110"/>
      <c r="H783" s="110"/>
      <c r="I783" s="110"/>
      <c r="J783" s="110"/>
      <c r="K783" s="110"/>
    </row>
    <row r="784" spans="2:11">
      <c r="B784" s="109"/>
      <c r="C784" s="109"/>
      <c r="D784" s="109"/>
      <c r="E784" s="110"/>
      <c r="F784" s="110"/>
      <c r="G784" s="110"/>
      <c r="H784" s="110"/>
      <c r="I784" s="110"/>
      <c r="J784" s="110"/>
      <c r="K784" s="110"/>
    </row>
    <row r="785" spans="2:11">
      <c r="B785" s="109"/>
      <c r="C785" s="109"/>
      <c r="D785" s="109"/>
      <c r="E785" s="110"/>
      <c r="F785" s="110"/>
      <c r="G785" s="110"/>
      <c r="H785" s="110"/>
      <c r="I785" s="110"/>
      <c r="J785" s="110"/>
      <c r="K785" s="110"/>
    </row>
    <row r="786" spans="2:11">
      <c r="B786" s="109"/>
      <c r="C786" s="109"/>
      <c r="D786" s="109"/>
      <c r="E786" s="110"/>
      <c r="F786" s="110"/>
      <c r="G786" s="110"/>
      <c r="H786" s="110"/>
      <c r="I786" s="110"/>
      <c r="J786" s="110"/>
      <c r="K786" s="110"/>
    </row>
    <row r="787" spans="2:11">
      <c r="B787" s="109"/>
      <c r="C787" s="109"/>
      <c r="D787" s="109"/>
      <c r="E787" s="110"/>
      <c r="F787" s="110"/>
      <c r="G787" s="110"/>
      <c r="H787" s="110"/>
      <c r="I787" s="110"/>
      <c r="J787" s="110"/>
      <c r="K787" s="110"/>
    </row>
    <row r="788" spans="2:11">
      <c r="B788" s="109"/>
      <c r="C788" s="109"/>
      <c r="D788" s="109"/>
      <c r="E788" s="110"/>
      <c r="F788" s="110"/>
      <c r="G788" s="110"/>
      <c r="H788" s="110"/>
      <c r="I788" s="110"/>
      <c r="J788" s="110"/>
      <c r="K788" s="110"/>
    </row>
    <row r="789" spans="2:11">
      <c r="B789" s="109"/>
      <c r="C789" s="109"/>
      <c r="D789" s="109"/>
      <c r="E789" s="110"/>
      <c r="F789" s="110"/>
      <c r="G789" s="110"/>
      <c r="H789" s="110"/>
      <c r="I789" s="110"/>
      <c r="J789" s="110"/>
      <c r="K789" s="110"/>
    </row>
    <row r="790" spans="2:11">
      <c r="B790" s="109"/>
      <c r="C790" s="109"/>
      <c r="D790" s="109"/>
      <c r="E790" s="110"/>
      <c r="F790" s="110"/>
      <c r="G790" s="110"/>
      <c r="H790" s="110"/>
      <c r="I790" s="110"/>
      <c r="J790" s="110"/>
      <c r="K790" s="110"/>
    </row>
    <row r="791" spans="2:11">
      <c r="B791" s="109"/>
      <c r="C791" s="109"/>
      <c r="D791" s="109"/>
      <c r="E791" s="110"/>
      <c r="F791" s="110"/>
      <c r="G791" s="110"/>
      <c r="H791" s="110"/>
      <c r="I791" s="110"/>
      <c r="J791" s="110"/>
      <c r="K791" s="110"/>
    </row>
    <row r="792" spans="2:11">
      <c r="B792" s="109"/>
      <c r="C792" s="109"/>
      <c r="D792" s="109"/>
      <c r="E792" s="110"/>
      <c r="F792" s="110"/>
      <c r="G792" s="110"/>
      <c r="H792" s="110"/>
      <c r="I792" s="110"/>
      <c r="J792" s="110"/>
      <c r="K792" s="110"/>
    </row>
    <row r="793" spans="2:11">
      <c r="B793" s="109"/>
      <c r="C793" s="109"/>
      <c r="D793" s="109"/>
      <c r="E793" s="110"/>
      <c r="F793" s="110"/>
      <c r="G793" s="110"/>
      <c r="H793" s="110"/>
      <c r="I793" s="110"/>
      <c r="J793" s="110"/>
      <c r="K793" s="110"/>
    </row>
    <row r="794" spans="2:11">
      <c r="B794" s="109"/>
      <c r="C794" s="109"/>
      <c r="D794" s="109"/>
      <c r="E794" s="110"/>
      <c r="F794" s="110"/>
      <c r="G794" s="110"/>
      <c r="H794" s="110"/>
      <c r="I794" s="110"/>
      <c r="J794" s="110"/>
      <c r="K794" s="110"/>
    </row>
    <row r="795" spans="2:11">
      <c r="B795" s="109"/>
      <c r="C795" s="109"/>
      <c r="D795" s="109"/>
      <c r="E795" s="110"/>
      <c r="F795" s="110"/>
      <c r="G795" s="110"/>
      <c r="H795" s="110"/>
      <c r="I795" s="110"/>
      <c r="J795" s="110"/>
      <c r="K795" s="110"/>
    </row>
    <row r="796" spans="2:11">
      <c r="B796" s="109"/>
      <c r="C796" s="109"/>
      <c r="D796" s="109"/>
      <c r="E796" s="110"/>
      <c r="F796" s="110"/>
      <c r="G796" s="110"/>
      <c r="H796" s="110"/>
      <c r="I796" s="110"/>
      <c r="J796" s="110"/>
      <c r="K796" s="110"/>
    </row>
    <row r="797" spans="2:11">
      <c r="B797" s="109"/>
      <c r="C797" s="109"/>
      <c r="D797" s="109"/>
      <c r="E797" s="110"/>
      <c r="F797" s="110"/>
      <c r="G797" s="110"/>
      <c r="H797" s="110"/>
      <c r="I797" s="110"/>
      <c r="J797" s="110"/>
      <c r="K797" s="110"/>
    </row>
    <row r="798" spans="2:11">
      <c r="B798" s="109"/>
      <c r="C798" s="109"/>
      <c r="D798" s="109"/>
      <c r="E798" s="110"/>
      <c r="F798" s="110"/>
      <c r="G798" s="110"/>
      <c r="H798" s="110"/>
      <c r="I798" s="110"/>
      <c r="J798" s="110"/>
      <c r="K798" s="110"/>
    </row>
    <row r="799" spans="2:11">
      <c r="B799" s="109"/>
      <c r="C799" s="109"/>
      <c r="D799" s="109"/>
      <c r="E799" s="110"/>
      <c r="F799" s="110"/>
      <c r="G799" s="110"/>
      <c r="H799" s="110"/>
      <c r="I799" s="110"/>
      <c r="J799" s="110"/>
      <c r="K799" s="110"/>
    </row>
    <row r="800" spans="2:11">
      <c r="B800" s="109"/>
      <c r="C800" s="109"/>
      <c r="D800" s="109"/>
      <c r="E800" s="110"/>
      <c r="F800" s="110"/>
      <c r="G800" s="110"/>
      <c r="H800" s="110"/>
      <c r="I800" s="110"/>
      <c r="J800" s="110"/>
      <c r="K800" s="110"/>
    </row>
    <row r="801" spans="2:11">
      <c r="B801" s="109"/>
      <c r="C801" s="109"/>
      <c r="D801" s="109"/>
      <c r="E801" s="110"/>
      <c r="F801" s="110"/>
      <c r="G801" s="110"/>
      <c r="H801" s="110"/>
      <c r="I801" s="110"/>
      <c r="J801" s="110"/>
      <c r="K801" s="110"/>
    </row>
    <row r="802" spans="2:11">
      <c r="B802" s="109"/>
      <c r="C802" s="109"/>
      <c r="D802" s="109"/>
      <c r="E802" s="110"/>
      <c r="F802" s="110"/>
      <c r="G802" s="110"/>
      <c r="H802" s="110"/>
      <c r="I802" s="110"/>
      <c r="J802" s="110"/>
      <c r="K802" s="110"/>
    </row>
    <row r="803" spans="2:11">
      <c r="B803" s="109"/>
      <c r="C803" s="109"/>
      <c r="D803" s="109"/>
      <c r="E803" s="110"/>
      <c r="F803" s="110"/>
      <c r="G803" s="110"/>
      <c r="H803" s="110"/>
      <c r="I803" s="110"/>
      <c r="J803" s="110"/>
      <c r="K803" s="110"/>
    </row>
    <row r="804" spans="2:11">
      <c r="B804" s="109"/>
      <c r="C804" s="109"/>
      <c r="D804" s="109"/>
      <c r="E804" s="110"/>
      <c r="F804" s="110"/>
      <c r="G804" s="110"/>
      <c r="H804" s="110"/>
      <c r="I804" s="110"/>
      <c r="J804" s="110"/>
      <c r="K804" s="110"/>
    </row>
    <row r="805" spans="2:11">
      <c r="B805" s="109"/>
      <c r="C805" s="109"/>
      <c r="D805" s="109"/>
      <c r="E805" s="110"/>
      <c r="F805" s="110"/>
      <c r="G805" s="110"/>
      <c r="H805" s="110"/>
      <c r="I805" s="110"/>
      <c r="J805" s="110"/>
      <c r="K805" s="110"/>
    </row>
    <row r="806" spans="2:11">
      <c r="B806" s="109"/>
      <c r="C806" s="109"/>
      <c r="D806" s="109"/>
      <c r="E806" s="110"/>
      <c r="F806" s="110"/>
      <c r="G806" s="110"/>
      <c r="H806" s="110"/>
      <c r="I806" s="110"/>
      <c r="J806" s="110"/>
      <c r="K806" s="110"/>
    </row>
    <row r="807" spans="2:11">
      <c r="B807" s="109"/>
      <c r="C807" s="109"/>
      <c r="D807" s="109"/>
      <c r="E807" s="110"/>
      <c r="F807" s="110"/>
      <c r="G807" s="110"/>
      <c r="H807" s="110"/>
      <c r="I807" s="110"/>
      <c r="J807" s="110"/>
      <c r="K807" s="110"/>
    </row>
    <row r="808" spans="2:11">
      <c r="B808" s="109"/>
      <c r="C808" s="109"/>
      <c r="D808" s="109"/>
      <c r="E808" s="110"/>
      <c r="F808" s="110"/>
      <c r="G808" s="110"/>
      <c r="H808" s="110"/>
      <c r="I808" s="110"/>
      <c r="J808" s="110"/>
      <c r="K808" s="110"/>
    </row>
    <row r="809" spans="2:11">
      <c r="B809" s="109"/>
      <c r="C809" s="109"/>
      <c r="D809" s="109"/>
      <c r="E809" s="110"/>
      <c r="F809" s="110"/>
      <c r="G809" s="110"/>
      <c r="H809" s="110"/>
      <c r="I809" s="110"/>
      <c r="J809" s="110"/>
      <c r="K809" s="110"/>
    </row>
    <row r="810" spans="2:11">
      <c r="B810" s="109"/>
      <c r="C810" s="109"/>
      <c r="D810" s="109"/>
      <c r="E810" s="110"/>
      <c r="F810" s="110"/>
      <c r="G810" s="110"/>
      <c r="H810" s="110"/>
      <c r="I810" s="110"/>
      <c r="J810" s="110"/>
      <c r="K810" s="110"/>
    </row>
    <row r="811" spans="2:11">
      <c r="B811" s="109"/>
      <c r="C811" s="109"/>
      <c r="D811" s="109"/>
      <c r="E811" s="110"/>
      <c r="F811" s="110"/>
      <c r="G811" s="110"/>
      <c r="H811" s="110"/>
      <c r="I811" s="110"/>
      <c r="J811" s="110"/>
      <c r="K811" s="110"/>
    </row>
    <row r="812" spans="2:11">
      <c r="B812" s="109"/>
      <c r="C812" s="109"/>
      <c r="D812" s="109"/>
      <c r="E812" s="110"/>
      <c r="F812" s="110"/>
      <c r="G812" s="110"/>
      <c r="H812" s="110"/>
      <c r="I812" s="110"/>
      <c r="J812" s="110"/>
      <c r="K812" s="110"/>
    </row>
    <row r="813" spans="2:11">
      <c r="B813" s="109"/>
      <c r="C813" s="109"/>
      <c r="D813" s="109"/>
      <c r="E813" s="110"/>
      <c r="F813" s="110"/>
      <c r="G813" s="110"/>
      <c r="H813" s="110"/>
      <c r="I813" s="110"/>
      <c r="J813" s="110"/>
      <c r="K813" s="110"/>
    </row>
    <row r="814" spans="2:11">
      <c r="B814" s="109"/>
      <c r="C814" s="109"/>
      <c r="D814" s="109"/>
      <c r="E814" s="110"/>
      <c r="F814" s="110"/>
      <c r="G814" s="110"/>
      <c r="H814" s="110"/>
      <c r="I814" s="110"/>
      <c r="J814" s="110"/>
      <c r="K814" s="110"/>
    </row>
    <row r="815" spans="2:11">
      <c r="B815" s="109"/>
      <c r="C815" s="109"/>
      <c r="D815" s="109"/>
      <c r="E815" s="110"/>
      <c r="F815" s="110"/>
      <c r="G815" s="110"/>
      <c r="H815" s="110"/>
      <c r="I815" s="110"/>
      <c r="J815" s="110"/>
      <c r="K815" s="110"/>
    </row>
    <row r="816" spans="2:11">
      <c r="B816" s="109"/>
      <c r="C816" s="109"/>
      <c r="D816" s="109"/>
      <c r="E816" s="110"/>
      <c r="F816" s="110"/>
      <c r="G816" s="110"/>
      <c r="H816" s="110"/>
      <c r="I816" s="110"/>
      <c r="J816" s="110"/>
      <c r="K816" s="110"/>
    </row>
    <row r="817" spans="2:11">
      <c r="B817" s="109"/>
      <c r="C817" s="109"/>
      <c r="D817" s="109"/>
      <c r="E817" s="110"/>
      <c r="F817" s="110"/>
      <c r="G817" s="110"/>
      <c r="H817" s="110"/>
      <c r="I817" s="110"/>
      <c r="J817" s="110"/>
      <c r="K817" s="110"/>
    </row>
    <row r="818" spans="2:11">
      <c r="B818" s="109"/>
      <c r="C818" s="109"/>
      <c r="D818" s="109"/>
      <c r="E818" s="110"/>
      <c r="F818" s="110"/>
      <c r="G818" s="110"/>
      <c r="H818" s="110"/>
      <c r="I818" s="110"/>
      <c r="J818" s="110"/>
      <c r="K818" s="110"/>
    </row>
    <row r="819" spans="2:11">
      <c r="B819" s="109"/>
      <c r="C819" s="109"/>
      <c r="D819" s="109"/>
      <c r="E819" s="110"/>
      <c r="F819" s="110"/>
      <c r="G819" s="110"/>
      <c r="H819" s="110"/>
      <c r="I819" s="110"/>
      <c r="J819" s="110"/>
      <c r="K819" s="110"/>
    </row>
    <row r="820" spans="2:11">
      <c r="B820" s="109"/>
      <c r="C820" s="109"/>
      <c r="D820" s="109"/>
      <c r="E820" s="110"/>
      <c r="F820" s="110"/>
      <c r="G820" s="110"/>
      <c r="H820" s="110"/>
      <c r="I820" s="110"/>
      <c r="J820" s="110"/>
      <c r="K820" s="110"/>
    </row>
    <row r="821" spans="2:11">
      <c r="B821" s="109"/>
      <c r="C821" s="109"/>
      <c r="D821" s="109"/>
      <c r="E821" s="110"/>
      <c r="F821" s="110"/>
      <c r="G821" s="110"/>
      <c r="H821" s="110"/>
      <c r="I821" s="110"/>
      <c r="J821" s="110"/>
      <c r="K821" s="110"/>
    </row>
    <row r="822" spans="2:11">
      <c r="B822" s="109"/>
      <c r="C822" s="109"/>
      <c r="D822" s="109"/>
      <c r="E822" s="110"/>
      <c r="F822" s="110"/>
      <c r="G822" s="110"/>
      <c r="H822" s="110"/>
      <c r="I822" s="110"/>
      <c r="J822" s="110"/>
      <c r="K822" s="110"/>
    </row>
    <row r="823" spans="2:11">
      <c r="B823" s="109"/>
      <c r="C823" s="109"/>
      <c r="D823" s="109"/>
      <c r="E823" s="110"/>
      <c r="F823" s="110"/>
      <c r="G823" s="110"/>
      <c r="H823" s="110"/>
      <c r="I823" s="110"/>
      <c r="J823" s="110"/>
      <c r="K823" s="110"/>
    </row>
    <row r="824" spans="2:11">
      <c r="B824" s="109"/>
      <c r="C824" s="109"/>
      <c r="D824" s="109"/>
      <c r="E824" s="110"/>
      <c r="F824" s="110"/>
      <c r="G824" s="110"/>
      <c r="H824" s="110"/>
      <c r="I824" s="110"/>
      <c r="J824" s="110"/>
      <c r="K824" s="110"/>
    </row>
    <row r="825" spans="2:11">
      <c r="B825" s="109"/>
      <c r="C825" s="109"/>
      <c r="D825" s="109"/>
      <c r="E825" s="110"/>
      <c r="F825" s="110"/>
      <c r="G825" s="110"/>
      <c r="H825" s="110"/>
      <c r="I825" s="110"/>
      <c r="J825" s="110"/>
      <c r="K825" s="110"/>
    </row>
    <row r="826" spans="2:11">
      <c r="B826" s="109"/>
      <c r="C826" s="109"/>
      <c r="D826" s="109"/>
      <c r="E826" s="110"/>
      <c r="F826" s="110"/>
      <c r="G826" s="110"/>
      <c r="H826" s="110"/>
      <c r="I826" s="110"/>
      <c r="J826" s="110"/>
      <c r="K826" s="110"/>
    </row>
    <row r="827" spans="2:11">
      <c r="B827" s="109"/>
      <c r="C827" s="109"/>
      <c r="D827" s="109"/>
      <c r="E827" s="110"/>
      <c r="F827" s="110"/>
      <c r="G827" s="110"/>
      <c r="H827" s="110"/>
      <c r="I827" s="110"/>
      <c r="J827" s="110"/>
      <c r="K827" s="110"/>
    </row>
    <row r="828" spans="2:11">
      <c r="B828" s="109"/>
      <c r="C828" s="109"/>
      <c r="D828" s="109"/>
      <c r="E828" s="110"/>
      <c r="F828" s="110"/>
      <c r="G828" s="110"/>
      <c r="H828" s="110"/>
      <c r="I828" s="110"/>
      <c r="J828" s="110"/>
      <c r="K828" s="110"/>
    </row>
    <row r="829" spans="2:11">
      <c r="B829" s="109"/>
      <c r="C829" s="109"/>
      <c r="D829" s="109"/>
      <c r="E829" s="110"/>
      <c r="F829" s="110"/>
      <c r="G829" s="110"/>
      <c r="H829" s="110"/>
      <c r="I829" s="110"/>
      <c r="J829" s="110"/>
      <c r="K829" s="110"/>
    </row>
    <row r="830" spans="2:11">
      <c r="B830" s="109"/>
      <c r="C830" s="109"/>
      <c r="D830" s="109"/>
      <c r="E830" s="110"/>
      <c r="F830" s="110"/>
      <c r="G830" s="110"/>
      <c r="H830" s="110"/>
      <c r="I830" s="110"/>
      <c r="J830" s="110"/>
      <c r="K830" s="110"/>
    </row>
    <row r="831" spans="2:11">
      <c r="B831" s="109"/>
      <c r="C831" s="109"/>
      <c r="D831" s="109"/>
      <c r="E831" s="110"/>
      <c r="F831" s="110"/>
      <c r="G831" s="110"/>
      <c r="H831" s="110"/>
      <c r="I831" s="110"/>
      <c r="J831" s="110"/>
      <c r="K831" s="110"/>
    </row>
    <row r="832" spans="2:11">
      <c r="B832" s="109"/>
      <c r="C832" s="109"/>
      <c r="D832" s="109"/>
      <c r="E832" s="110"/>
      <c r="F832" s="110"/>
      <c r="G832" s="110"/>
      <c r="H832" s="110"/>
      <c r="I832" s="110"/>
      <c r="J832" s="110"/>
      <c r="K832" s="110"/>
    </row>
    <row r="833" spans="2:11">
      <c r="B833" s="109"/>
      <c r="C833" s="109"/>
      <c r="D833" s="109"/>
      <c r="E833" s="110"/>
      <c r="F833" s="110"/>
      <c r="G833" s="110"/>
      <c r="H833" s="110"/>
      <c r="I833" s="110"/>
      <c r="J833" s="110"/>
      <c r="K833" s="110"/>
    </row>
    <row r="834" spans="2:11">
      <c r="B834" s="109"/>
      <c r="C834" s="109"/>
      <c r="D834" s="109"/>
      <c r="E834" s="110"/>
      <c r="F834" s="110"/>
      <c r="G834" s="110"/>
      <c r="H834" s="110"/>
      <c r="I834" s="110"/>
      <c r="J834" s="110"/>
      <c r="K834" s="110"/>
    </row>
    <row r="835" spans="2:11">
      <c r="B835" s="109"/>
      <c r="C835" s="109"/>
      <c r="D835" s="109"/>
      <c r="E835" s="110"/>
      <c r="F835" s="110"/>
      <c r="G835" s="110"/>
      <c r="H835" s="110"/>
      <c r="I835" s="110"/>
      <c r="J835" s="110"/>
      <c r="K835" s="110"/>
    </row>
    <row r="836" spans="2:11">
      <c r="B836" s="109"/>
      <c r="C836" s="109"/>
      <c r="D836" s="109"/>
      <c r="E836" s="110"/>
      <c r="F836" s="110"/>
      <c r="G836" s="110"/>
      <c r="H836" s="110"/>
      <c r="I836" s="110"/>
      <c r="J836" s="110"/>
      <c r="K836" s="110"/>
    </row>
    <row r="837" spans="2:11">
      <c r="B837" s="109"/>
      <c r="C837" s="109"/>
      <c r="D837" s="109"/>
      <c r="E837" s="110"/>
      <c r="F837" s="110"/>
      <c r="G837" s="110"/>
      <c r="H837" s="110"/>
      <c r="I837" s="110"/>
      <c r="J837" s="110"/>
      <c r="K837" s="110"/>
    </row>
    <row r="838" spans="2:11">
      <c r="B838" s="109"/>
      <c r="C838" s="109"/>
      <c r="D838" s="109"/>
      <c r="E838" s="110"/>
      <c r="F838" s="110"/>
      <c r="G838" s="110"/>
      <c r="H838" s="110"/>
      <c r="I838" s="110"/>
      <c r="J838" s="110"/>
      <c r="K838" s="110"/>
    </row>
    <row r="839" spans="2:11">
      <c r="B839" s="109"/>
      <c r="C839" s="109"/>
      <c r="D839" s="109"/>
      <c r="E839" s="110"/>
      <c r="F839" s="110"/>
      <c r="G839" s="110"/>
      <c r="H839" s="110"/>
      <c r="I839" s="110"/>
      <c r="J839" s="110"/>
      <c r="K839" s="110"/>
    </row>
    <row r="840" spans="2:11">
      <c r="B840" s="109"/>
      <c r="C840" s="109"/>
      <c r="D840" s="109"/>
      <c r="E840" s="110"/>
      <c r="F840" s="110"/>
      <c r="G840" s="110"/>
      <c r="H840" s="110"/>
      <c r="I840" s="110"/>
      <c r="J840" s="110"/>
      <c r="K840" s="110"/>
    </row>
    <row r="841" spans="2:11">
      <c r="B841" s="109"/>
      <c r="C841" s="109"/>
      <c r="D841" s="109"/>
      <c r="E841" s="110"/>
      <c r="F841" s="110"/>
      <c r="G841" s="110"/>
      <c r="H841" s="110"/>
      <c r="I841" s="110"/>
      <c r="J841" s="110"/>
      <c r="K841" s="110"/>
    </row>
    <row r="842" spans="2:11">
      <c r="B842" s="109"/>
      <c r="C842" s="109"/>
      <c r="D842" s="109"/>
      <c r="E842" s="110"/>
      <c r="F842" s="110"/>
      <c r="G842" s="110"/>
      <c r="H842" s="110"/>
      <c r="I842" s="110"/>
      <c r="J842" s="110"/>
      <c r="K842" s="110"/>
    </row>
    <row r="843" spans="2:11">
      <c r="B843" s="109"/>
      <c r="C843" s="109"/>
      <c r="D843" s="109"/>
      <c r="E843" s="110"/>
      <c r="F843" s="110"/>
      <c r="G843" s="110"/>
      <c r="H843" s="110"/>
      <c r="I843" s="110"/>
      <c r="J843" s="110"/>
      <c r="K843" s="110"/>
    </row>
    <row r="844" spans="2:11">
      <c r="B844" s="109"/>
      <c r="C844" s="109"/>
      <c r="D844" s="109"/>
      <c r="E844" s="110"/>
      <c r="F844" s="110"/>
      <c r="G844" s="110"/>
      <c r="H844" s="110"/>
      <c r="I844" s="110"/>
      <c r="J844" s="110"/>
      <c r="K844" s="110"/>
    </row>
    <row r="845" spans="2:11">
      <c r="B845" s="109"/>
      <c r="C845" s="109"/>
      <c r="D845" s="109"/>
      <c r="E845" s="110"/>
      <c r="F845" s="110"/>
      <c r="G845" s="110"/>
      <c r="H845" s="110"/>
      <c r="I845" s="110"/>
      <c r="J845" s="110"/>
      <c r="K845" s="110"/>
    </row>
    <row r="846" spans="2:11">
      <c r="B846" s="109"/>
      <c r="C846" s="109"/>
      <c r="D846" s="109"/>
      <c r="E846" s="110"/>
      <c r="F846" s="110"/>
      <c r="G846" s="110"/>
      <c r="H846" s="110"/>
      <c r="I846" s="110"/>
      <c r="J846" s="110"/>
      <c r="K846" s="110"/>
    </row>
    <row r="847" spans="2:11">
      <c r="B847" s="109"/>
      <c r="C847" s="109"/>
      <c r="D847" s="109"/>
      <c r="E847" s="110"/>
      <c r="F847" s="110"/>
      <c r="G847" s="110"/>
      <c r="H847" s="110"/>
      <c r="I847" s="110"/>
      <c r="J847" s="110"/>
      <c r="K847" s="110"/>
    </row>
    <row r="848" spans="2:11">
      <c r="B848" s="109"/>
      <c r="C848" s="109"/>
      <c r="D848" s="109"/>
      <c r="E848" s="110"/>
      <c r="F848" s="110"/>
      <c r="G848" s="110"/>
      <c r="H848" s="110"/>
      <c r="I848" s="110"/>
      <c r="J848" s="110"/>
      <c r="K848" s="110"/>
    </row>
    <row r="849" spans="2:11">
      <c r="B849" s="109"/>
      <c r="C849" s="109"/>
      <c r="D849" s="109"/>
      <c r="E849" s="110"/>
      <c r="F849" s="110"/>
      <c r="G849" s="110"/>
      <c r="H849" s="110"/>
      <c r="I849" s="110"/>
      <c r="J849" s="110"/>
      <c r="K849" s="110"/>
    </row>
    <row r="850" spans="2:11">
      <c r="B850" s="109"/>
      <c r="C850" s="109"/>
      <c r="D850" s="109"/>
      <c r="E850" s="110"/>
      <c r="F850" s="110"/>
      <c r="G850" s="110"/>
      <c r="H850" s="110"/>
      <c r="I850" s="110"/>
      <c r="J850" s="110"/>
      <c r="K850" s="110"/>
    </row>
    <row r="851" spans="2:11">
      <c r="B851" s="109"/>
      <c r="C851" s="109"/>
      <c r="D851" s="109"/>
      <c r="E851" s="110"/>
      <c r="F851" s="110"/>
      <c r="G851" s="110"/>
      <c r="H851" s="110"/>
      <c r="I851" s="110"/>
      <c r="J851" s="110"/>
      <c r="K851" s="110"/>
    </row>
    <row r="852" spans="2:11">
      <c r="B852" s="109"/>
      <c r="C852" s="109"/>
      <c r="D852" s="109"/>
      <c r="E852" s="110"/>
      <c r="F852" s="110"/>
      <c r="G852" s="110"/>
      <c r="H852" s="110"/>
      <c r="I852" s="110"/>
      <c r="J852" s="110"/>
      <c r="K852" s="110"/>
    </row>
    <row r="853" spans="2:11">
      <c r="B853" s="109"/>
      <c r="C853" s="109"/>
      <c r="D853" s="109"/>
      <c r="E853" s="110"/>
      <c r="F853" s="110"/>
      <c r="G853" s="110"/>
      <c r="H853" s="110"/>
      <c r="I853" s="110"/>
      <c r="J853" s="110"/>
      <c r="K853" s="110"/>
    </row>
    <row r="854" spans="2:11">
      <c r="B854" s="109"/>
      <c r="C854" s="109"/>
      <c r="D854" s="109"/>
      <c r="E854" s="110"/>
      <c r="F854" s="110"/>
      <c r="G854" s="110"/>
      <c r="H854" s="110"/>
      <c r="I854" s="110"/>
      <c r="J854" s="110"/>
      <c r="K854" s="110"/>
    </row>
    <row r="855" spans="2:11">
      <c r="B855" s="109"/>
      <c r="C855" s="109"/>
      <c r="D855" s="109"/>
      <c r="E855" s="110"/>
      <c r="F855" s="110"/>
      <c r="G855" s="110"/>
      <c r="H855" s="110"/>
      <c r="I855" s="110"/>
      <c r="J855" s="110"/>
      <c r="K855" s="110"/>
    </row>
    <row r="856" spans="2:11">
      <c r="B856" s="109"/>
      <c r="C856" s="109"/>
      <c r="D856" s="109"/>
      <c r="E856" s="110"/>
      <c r="F856" s="110"/>
      <c r="G856" s="110"/>
      <c r="H856" s="110"/>
      <c r="I856" s="110"/>
      <c r="J856" s="110"/>
      <c r="K856" s="110"/>
    </row>
    <row r="857" spans="2:11">
      <c r="B857" s="109"/>
      <c r="C857" s="109"/>
      <c r="D857" s="109"/>
      <c r="E857" s="110"/>
      <c r="F857" s="110"/>
      <c r="G857" s="110"/>
      <c r="H857" s="110"/>
      <c r="I857" s="110"/>
      <c r="J857" s="110"/>
      <c r="K857" s="110"/>
    </row>
    <row r="858" spans="2:11">
      <c r="B858" s="109"/>
      <c r="C858" s="109"/>
      <c r="D858" s="109"/>
      <c r="E858" s="110"/>
      <c r="F858" s="110"/>
      <c r="G858" s="110"/>
      <c r="H858" s="110"/>
      <c r="I858" s="110"/>
      <c r="J858" s="110"/>
      <c r="K858" s="110"/>
    </row>
    <row r="859" spans="2:11">
      <c r="B859" s="109"/>
      <c r="C859" s="109"/>
      <c r="D859" s="109"/>
      <c r="E859" s="110"/>
      <c r="F859" s="110"/>
      <c r="G859" s="110"/>
      <c r="H859" s="110"/>
      <c r="I859" s="110"/>
      <c r="J859" s="110"/>
      <c r="K859" s="110"/>
    </row>
    <row r="860" spans="2:11">
      <c r="B860" s="109"/>
      <c r="C860" s="109"/>
      <c r="D860" s="109"/>
      <c r="E860" s="110"/>
      <c r="F860" s="110"/>
      <c r="G860" s="110"/>
      <c r="H860" s="110"/>
      <c r="I860" s="110"/>
      <c r="J860" s="110"/>
      <c r="K860" s="110"/>
    </row>
    <row r="861" spans="2:11">
      <c r="B861" s="109"/>
      <c r="C861" s="109"/>
      <c r="D861" s="109"/>
      <c r="E861" s="110"/>
      <c r="F861" s="110"/>
      <c r="G861" s="110"/>
      <c r="H861" s="110"/>
      <c r="I861" s="110"/>
      <c r="J861" s="110"/>
      <c r="K861" s="110"/>
    </row>
    <row r="862" spans="2:11">
      <c r="B862" s="109"/>
      <c r="C862" s="109"/>
      <c r="D862" s="109"/>
      <c r="E862" s="110"/>
      <c r="F862" s="110"/>
      <c r="G862" s="110"/>
      <c r="H862" s="110"/>
      <c r="I862" s="110"/>
      <c r="J862" s="110"/>
      <c r="K862" s="110"/>
    </row>
    <row r="863" spans="2:11">
      <c r="B863" s="109"/>
      <c r="C863" s="109"/>
      <c r="D863" s="109"/>
      <c r="E863" s="110"/>
      <c r="F863" s="110"/>
      <c r="G863" s="110"/>
      <c r="H863" s="110"/>
      <c r="I863" s="110"/>
      <c r="J863" s="110"/>
      <c r="K863" s="110"/>
    </row>
    <row r="864" spans="2:11">
      <c r="B864" s="109"/>
      <c r="C864" s="109"/>
      <c r="D864" s="109"/>
      <c r="E864" s="110"/>
      <c r="F864" s="110"/>
      <c r="G864" s="110"/>
      <c r="H864" s="110"/>
      <c r="I864" s="110"/>
      <c r="J864" s="110"/>
      <c r="K864" s="110"/>
    </row>
    <row r="865" spans="2:11">
      <c r="B865" s="109"/>
      <c r="C865" s="109"/>
      <c r="D865" s="109"/>
      <c r="E865" s="110"/>
      <c r="F865" s="110"/>
      <c r="G865" s="110"/>
      <c r="H865" s="110"/>
      <c r="I865" s="110"/>
      <c r="J865" s="110"/>
      <c r="K865" s="110"/>
    </row>
    <row r="866" spans="2:11">
      <c r="B866" s="109"/>
      <c r="C866" s="109"/>
      <c r="D866" s="109"/>
      <c r="E866" s="110"/>
      <c r="F866" s="110"/>
      <c r="G866" s="110"/>
      <c r="H866" s="110"/>
      <c r="I866" s="110"/>
      <c r="J866" s="110"/>
      <c r="K866" s="110"/>
    </row>
    <row r="867" spans="2:11">
      <c r="B867" s="109"/>
      <c r="C867" s="109"/>
      <c r="D867" s="109"/>
      <c r="E867" s="110"/>
      <c r="F867" s="110"/>
      <c r="G867" s="110"/>
      <c r="H867" s="110"/>
      <c r="I867" s="110"/>
      <c r="J867" s="110"/>
      <c r="K867" s="110"/>
    </row>
    <row r="868" spans="2:11">
      <c r="B868" s="109"/>
      <c r="C868" s="109"/>
      <c r="D868" s="109"/>
      <c r="E868" s="110"/>
      <c r="F868" s="110"/>
      <c r="G868" s="110"/>
      <c r="H868" s="110"/>
      <c r="I868" s="110"/>
      <c r="J868" s="110"/>
      <c r="K868" s="110"/>
    </row>
    <row r="869" spans="2:11">
      <c r="B869" s="109"/>
      <c r="C869" s="109"/>
      <c r="D869" s="109"/>
      <c r="E869" s="110"/>
      <c r="F869" s="110"/>
      <c r="G869" s="110"/>
      <c r="H869" s="110"/>
      <c r="I869" s="110"/>
      <c r="J869" s="110"/>
      <c r="K869" s="110"/>
    </row>
    <row r="870" spans="2:11">
      <c r="B870" s="109"/>
      <c r="C870" s="109"/>
      <c r="D870" s="109"/>
      <c r="E870" s="110"/>
      <c r="F870" s="110"/>
      <c r="G870" s="110"/>
      <c r="H870" s="110"/>
      <c r="I870" s="110"/>
      <c r="J870" s="110"/>
      <c r="K870" s="110"/>
    </row>
    <row r="871" spans="2:11">
      <c r="B871" s="109"/>
      <c r="C871" s="109"/>
      <c r="D871" s="109"/>
      <c r="E871" s="110"/>
      <c r="F871" s="110"/>
      <c r="G871" s="110"/>
      <c r="H871" s="110"/>
      <c r="I871" s="110"/>
      <c r="J871" s="110"/>
      <c r="K871" s="110"/>
    </row>
    <row r="872" spans="2:11">
      <c r="B872" s="109"/>
      <c r="C872" s="109"/>
      <c r="D872" s="109"/>
      <c r="E872" s="110"/>
      <c r="F872" s="110"/>
      <c r="G872" s="110"/>
      <c r="H872" s="110"/>
      <c r="I872" s="110"/>
      <c r="J872" s="110"/>
      <c r="K872" s="110"/>
    </row>
    <row r="873" spans="2:11">
      <c r="B873" s="109"/>
      <c r="C873" s="109"/>
      <c r="D873" s="109"/>
      <c r="E873" s="110"/>
      <c r="F873" s="110"/>
      <c r="G873" s="110"/>
      <c r="H873" s="110"/>
      <c r="I873" s="110"/>
      <c r="J873" s="110"/>
      <c r="K873" s="110"/>
    </row>
    <row r="874" spans="2:11">
      <c r="B874" s="109"/>
      <c r="C874" s="109"/>
      <c r="D874" s="109"/>
      <c r="E874" s="110"/>
      <c r="F874" s="110"/>
      <c r="G874" s="110"/>
      <c r="H874" s="110"/>
      <c r="I874" s="110"/>
      <c r="J874" s="110"/>
      <c r="K874" s="110"/>
    </row>
    <row r="875" spans="2:11">
      <c r="B875" s="109"/>
      <c r="C875" s="109"/>
      <c r="D875" s="109"/>
      <c r="E875" s="110"/>
      <c r="F875" s="110"/>
      <c r="G875" s="110"/>
      <c r="H875" s="110"/>
      <c r="I875" s="110"/>
      <c r="J875" s="110"/>
      <c r="K875" s="110"/>
    </row>
    <row r="876" spans="2:11">
      <c r="B876" s="109"/>
      <c r="C876" s="109"/>
      <c r="D876" s="109"/>
      <c r="E876" s="110"/>
      <c r="F876" s="110"/>
      <c r="G876" s="110"/>
      <c r="H876" s="110"/>
      <c r="I876" s="110"/>
      <c r="J876" s="110"/>
      <c r="K876" s="110"/>
    </row>
    <row r="877" spans="2:11">
      <c r="B877" s="109"/>
      <c r="C877" s="109"/>
      <c r="D877" s="109"/>
      <c r="E877" s="110"/>
      <c r="F877" s="110"/>
      <c r="G877" s="110"/>
      <c r="H877" s="110"/>
      <c r="I877" s="110"/>
      <c r="J877" s="110"/>
      <c r="K877" s="110"/>
    </row>
    <row r="878" spans="2:11">
      <c r="B878" s="109"/>
      <c r="C878" s="109"/>
      <c r="D878" s="109"/>
      <c r="E878" s="110"/>
      <c r="F878" s="110"/>
      <c r="G878" s="110"/>
      <c r="H878" s="110"/>
      <c r="I878" s="110"/>
      <c r="J878" s="110"/>
      <c r="K878" s="110"/>
    </row>
    <row r="879" spans="2:11">
      <c r="B879" s="109"/>
      <c r="C879" s="109"/>
      <c r="D879" s="109"/>
      <c r="E879" s="110"/>
      <c r="F879" s="110"/>
      <c r="G879" s="110"/>
      <c r="H879" s="110"/>
      <c r="I879" s="110"/>
      <c r="J879" s="110"/>
      <c r="K879" s="110"/>
    </row>
    <row r="880" spans="2:11">
      <c r="B880" s="109"/>
      <c r="C880" s="109"/>
      <c r="D880" s="109"/>
      <c r="E880" s="110"/>
      <c r="F880" s="110"/>
      <c r="G880" s="110"/>
      <c r="H880" s="110"/>
      <c r="I880" s="110"/>
      <c r="J880" s="110"/>
      <c r="K880" s="110"/>
    </row>
    <row r="881" spans="2:11">
      <c r="B881" s="109"/>
      <c r="C881" s="109"/>
      <c r="D881" s="109"/>
      <c r="E881" s="110"/>
      <c r="F881" s="110"/>
      <c r="G881" s="110"/>
      <c r="H881" s="110"/>
      <c r="I881" s="110"/>
      <c r="J881" s="110"/>
      <c r="K881" s="110"/>
    </row>
    <row r="882" spans="2:11">
      <c r="B882" s="109"/>
      <c r="C882" s="109"/>
      <c r="D882" s="109"/>
      <c r="E882" s="110"/>
      <c r="F882" s="110"/>
      <c r="G882" s="110"/>
      <c r="H882" s="110"/>
      <c r="I882" s="110"/>
      <c r="J882" s="110"/>
      <c r="K882" s="110"/>
    </row>
    <row r="883" spans="2:11">
      <c r="B883" s="109"/>
      <c r="C883" s="109"/>
      <c r="D883" s="109"/>
      <c r="E883" s="110"/>
      <c r="F883" s="110"/>
      <c r="G883" s="110"/>
      <c r="H883" s="110"/>
      <c r="I883" s="110"/>
      <c r="J883" s="110"/>
      <c r="K883" s="110"/>
    </row>
    <row r="884" spans="2:11">
      <c r="B884" s="109"/>
      <c r="C884" s="109"/>
      <c r="D884" s="109"/>
      <c r="E884" s="110"/>
      <c r="F884" s="110"/>
      <c r="G884" s="110"/>
      <c r="H884" s="110"/>
      <c r="I884" s="110"/>
      <c r="J884" s="110"/>
      <c r="K884" s="110"/>
    </row>
    <row r="885" spans="2:11">
      <c r="B885" s="109"/>
      <c r="C885" s="109"/>
      <c r="D885" s="109"/>
      <c r="E885" s="110"/>
      <c r="F885" s="110"/>
      <c r="G885" s="110"/>
      <c r="H885" s="110"/>
      <c r="I885" s="110"/>
      <c r="J885" s="110"/>
      <c r="K885" s="110"/>
    </row>
    <row r="886" spans="2:11">
      <c r="B886" s="109"/>
      <c r="C886" s="109"/>
      <c r="D886" s="109"/>
      <c r="E886" s="110"/>
      <c r="F886" s="110"/>
      <c r="G886" s="110"/>
      <c r="H886" s="110"/>
      <c r="I886" s="110"/>
      <c r="J886" s="110"/>
      <c r="K886" s="110"/>
    </row>
    <row r="887" spans="2:11">
      <c r="B887" s="109"/>
      <c r="C887" s="109"/>
      <c r="D887" s="109"/>
      <c r="E887" s="110"/>
      <c r="F887" s="110"/>
      <c r="G887" s="110"/>
      <c r="H887" s="110"/>
      <c r="I887" s="110"/>
      <c r="J887" s="110"/>
      <c r="K887" s="110"/>
    </row>
    <row r="888" spans="2:11">
      <c r="B888" s="109"/>
      <c r="C888" s="109"/>
      <c r="D888" s="109"/>
      <c r="E888" s="110"/>
      <c r="F888" s="110"/>
      <c r="G888" s="110"/>
      <c r="H888" s="110"/>
      <c r="I888" s="110"/>
      <c r="J888" s="110"/>
      <c r="K888" s="110"/>
    </row>
    <row r="889" spans="2:11">
      <c r="B889" s="109"/>
      <c r="C889" s="109"/>
      <c r="D889" s="109"/>
      <c r="E889" s="110"/>
      <c r="F889" s="110"/>
      <c r="G889" s="110"/>
      <c r="H889" s="110"/>
      <c r="I889" s="110"/>
      <c r="J889" s="110"/>
      <c r="K889" s="110"/>
    </row>
    <row r="890" spans="2:11">
      <c r="B890" s="109"/>
      <c r="C890" s="109"/>
      <c r="D890" s="109"/>
      <c r="E890" s="110"/>
      <c r="F890" s="110"/>
      <c r="G890" s="110"/>
      <c r="H890" s="110"/>
      <c r="I890" s="110"/>
      <c r="J890" s="110"/>
      <c r="K890" s="110"/>
    </row>
    <row r="891" spans="2:11">
      <c r="B891" s="109"/>
      <c r="C891" s="109"/>
      <c r="D891" s="109"/>
      <c r="E891" s="110"/>
      <c r="F891" s="110"/>
      <c r="G891" s="110"/>
      <c r="H891" s="110"/>
      <c r="I891" s="110"/>
      <c r="J891" s="110"/>
      <c r="K891" s="110"/>
    </row>
    <row r="892" spans="2:11">
      <c r="B892" s="109"/>
      <c r="C892" s="109"/>
      <c r="D892" s="109"/>
      <c r="E892" s="110"/>
      <c r="F892" s="110"/>
      <c r="G892" s="110"/>
      <c r="H892" s="110"/>
      <c r="I892" s="110"/>
      <c r="J892" s="110"/>
      <c r="K892" s="110"/>
    </row>
    <row r="893" spans="2:11">
      <c r="B893" s="109"/>
      <c r="C893" s="109"/>
      <c r="D893" s="109"/>
      <c r="E893" s="110"/>
      <c r="F893" s="110"/>
      <c r="G893" s="110"/>
      <c r="H893" s="110"/>
      <c r="I893" s="110"/>
      <c r="J893" s="110"/>
      <c r="K893" s="110"/>
    </row>
    <row r="894" spans="2:11">
      <c r="B894" s="109"/>
      <c r="C894" s="109"/>
      <c r="D894" s="109"/>
      <c r="E894" s="110"/>
      <c r="F894" s="110"/>
      <c r="G894" s="110"/>
      <c r="H894" s="110"/>
      <c r="I894" s="110"/>
      <c r="J894" s="110"/>
      <c r="K894" s="110"/>
    </row>
    <row r="895" spans="2:11">
      <c r="B895" s="109"/>
      <c r="C895" s="109"/>
      <c r="D895" s="109"/>
      <c r="E895" s="110"/>
      <c r="F895" s="110"/>
      <c r="G895" s="110"/>
      <c r="H895" s="110"/>
      <c r="I895" s="110"/>
      <c r="J895" s="110"/>
      <c r="K895" s="110"/>
    </row>
    <row r="896" spans="2:11">
      <c r="B896" s="109"/>
      <c r="C896" s="109"/>
      <c r="D896" s="109"/>
      <c r="E896" s="110"/>
      <c r="F896" s="110"/>
      <c r="G896" s="110"/>
      <c r="H896" s="110"/>
      <c r="I896" s="110"/>
      <c r="J896" s="110"/>
      <c r="K896" s="110"/>
    </row>
    <row r="897" spans="2:11">
      <c r="B897" s="109"/>
      <c r="C897" s="109"/>
      <c r="D897" s="109"/>
      <c r="E897" s="110"/>
      <c r="F897" s="110"/>
      <c r="G897" s="110"/>
      <c r="H897" s="110"/>
      <c r="I897" s="110"/>
      <c r="J897" s="110"/>
      <c r="K897" s="110"/>
    </row>
    <row r="898" spans="2:11">
      <c r="B898" s="109"/>
      <c r="C898" s="109"/>
      <c r="D898" s="109"/>
      <c r="E898" s="110"/>
      <c r="F898" s="110"/>
      <c r="G898" s="110"/>
      <c r="H898" s="110"/>
      <c r="I898" s="110"/>
      <c r="J898" s="110"/>
      <c r="K898" s="110"/>
    </row>
    <row r="899" spans="2:11">
      <c r="B899" s="109"/>
      <c r="C899" s="109"/>
      <c r="D899" s="109"/>
      <c r="E899" s="110"/>
      <c r="F899" s="110"/>
      <c r="G899" s="110"/>
      <c r="H899" s="110"/>
      <c r="I899" s="110"/>
      <c r="J899" s="110"/>
      <c r="K899" s="110"/>
    </row>
    <row r="900" spans="2:11">
      <c r="B900" s="109"/>
      <c r="C900" s="109"/>
      <c r="D900" s="109"/>
      <c r="E900" s="110"/>
      <c r="F900" s="110"/>
      <c r="G900" s="110"/>
      <c r="H900" s="110"/>
      <c r="I900" s="110"/>
      <c r="J900" s="110"/>
      <c r="K900" s="110"/>
    </row>
    <row r="901" spans="2:11">
      <c r="B901" s="109"/>
      <c r="C901" s="109"/>
      <c r="D901" s="109"/>
      <c r="E901" s="110"/>
      <c r="F901" s="110"/>
      <c r="G901" s="110"/>
      <c r="H901" s="110"/>
      <c r="I901" s="110"/>
      <c r="J901" s="110"/>
      <c r="K901" s="110"/>
    </row>
    <row r="902" spans="2:11">
      <c r="B902" s="109"/>
      <c r="C902" s="109"/>
      <c r="D902" s="109"/>
      <c r="E902" s="110"/>
      <c r="F902" s="110"/>
      <c r="G902" s="110"/>
      <c r="H902" s="110"/>
      <c r="I902" s="110"/>
      <c r="J902" s="110"/>
      <c r="K902" s="110"/>
    </row>
    <row r="903" spans="2:11">
      <c r="B903" s="109"/>
      <c r="C903" s="109"/>
      <c r="D903" s="109"/>
      <c r="E903" s="110"/>
      <c r="F903" s="110"/>
      <c r="G903" s="110"/>
      <c r="H903" s="110"/>
      <c r="I903" s="110"/>
      <c r="J903" s="110"/>
      <c r="K903" s="110"/>
    </row>
    <row r="904" spans="2:11">
      <c r="B904" s="109"/>
      <c r="C904" s="109"/>
      <c r="D904" s="109"/>
      <c r="E904" s="110"/>
      <c r="F904" s="110"/>
      <c r="G904" s="110"/>
      <c r="H904" s="110"/>
      <c r="I904" s="110"/>
      <c r="J904" s="110"/>
      <c r="K904" s="110"/>
    </row>
    <row r="905" spans="2:11">
      <c r="B905" s="109"/>
      <c r="C905" s="109"/>
      <c r="D905" s="109"/>
      <c r="E905" s="110"/>
      <c r="F905" s="110"/>
      <c r="G905" s="110"/>
      <c r="H905" s="110"/>
      <c r="I905" s="110"/>
      <c r="J905" s="110"/>
      <c r="K905" s="110"/>
    </row>
    <row r="906" spans="2:11">
      <c r="B906" s="109"/>
      <c r="C906" s="109"/>
      <c r="D906" s="109"/>
      <c r="E906" s="110"/>
      <c r="F906" s="110"/>
      <c r="G906" s="110"/>
      <c r="H906" s="110"/>
      <c r="I906" s="110"/>
      <c r="J906" s="110"/>
      <c r="K906" s="110"/>
    </row>
    <row r="907" spans="2:11">
      <c r="B907" s="109"/>
      <c r="C907" s="109"/>
      <c r="D907" s="109"/>
      <c r="E907" s="110"/>
      <c r="F907" s="110"/>
      <c r="G907" s="110"/>
      <c r="H907" s="110"/>
      <c r="I907" s="110"/>
      <c r="J907" s="110"/>
      <c r="K907" s="110"/>
    </row>
    <row r="908" spans="2:11">
      <c r="B908" s="109"/>
      <c r="C908" s="109"/>
      <c r="D908" s="109"/>
      <c r="E908" s="110"/>
      <c r="F908" s="110"/>
      <c r="G908" s="110"/>
      <c r="H908" s="110"/>
      <c r="I908" s="110"/>
      <c r="J908" s="110"/>
      <c r="K908" s="110"/>
    </row>
    <row r="909" spans="2:11">
      <c r="B909" s="109"/>
      <c r="C909" s="109"/>
      <c r="D909" s="109"/>
      <c r="E909" s="110"/>
      <c r="F909" s="110"/>
      <c r="G909" s="110"/>
      <c r="H909" s="110"/>
      <c r="I909" s="110"/>
      <c r="J909" s="110"/>
      <c r="K909" s="110"/>
    </row>
    <row r="910" spans="2:11">
      <c r="B910" s="109"/>
      <c r="C910" s="109"/>
      <c r="D910" s="109"/>
      <c r="E910" s="110"/>
      <c r="F910" s="110"/>
      <c r="G910" s="110"/>
      <c r="H910" s="110"/>
      <c r="I910" s="110"/>
      <c r="J910" s="110"/>
      <c r="K910" s="110"/>
    </row>
    <row r="911" spans="2:11">
      <c r="B911" s="109"/>
      <c r="C911" s="109"/>
      <c r="D911" s="109"/>
      <c r="E911" s="110"/>
      <c r="F911" s="110"/>
      <c r="G911" s="110"/>
      <c r="H911" s="110"/>
      <c r="I911" s="110"/>
      <c r="J911" s="110"/>
      <c r="K911" s="110"/>
    </row>
    <row r="912" spans="2:11">
      <c r="B912" s="109"/>
      <c r="C912" s="109"/>
      <c r="D912" s="109"/>
      <c r="E912" s="110"/>
      <c r="F912" s="110"/>
      <c r="G912" s="110"/>
      <c r="H912" s="110"/>
      <c r="I912" s="110"/>
      <c r="J912" s="110"/>
      <c r="K912" s="110"/>
    </row>
    <row r="913" spans="2:11">
      <c r="B913" s="109"/>
      <c r="C913" s="109"/>
      <c r="D913" s="109"/>
      <c r="E913" s="110"/>
      <c r="F913" s="110"/>
      <c r="G913" s="110"/>
      <c r="H913" s="110"/>
      <c r="I913" s="110"/>
      <c r="J913" s="110"/>
      <c r="K913" s="110"/>
    </row>
    <row r="914" spans="2:11">
      <c r="B914" s="109"/>
      <c r="C914" s="109"/>
      <c r="D914" s="109"/>
      <c r="E914" s="110"/>
      <c r="F914" s="110"/>
      <c r="G914" s="110"/>
      <c r="H914" s="110"/>
      <c r="I914" s="110"/>
      <c r="J914" s="110"/>
      <c r="K914" s="110"/>
    </row>
    <row r="915" spans="2:11">
      <c r="B915" s="109"/>
      <c r="C915" s="109"/>
      <c r="D915" s="109"/>
      <c r="E915" s="110"/>
      <c r="F915" s="110"/>
      <c r="G915" s="110"/>
      <c r="H915" s="110"/>
      <c r="I915" s="110"/>
      <c r="J915" s="110"/>
      <c r="K915" s="110"/>
    </row>
    <row r="916" spans="2:11">
      <c r="B916" s="109"/>
      <c r="C916" s="109"/>
      <c r="D916" s="109"/>
      <c r="E916" s="110"/>
      <c r="F916" s="110"/>
      <c r="G916" s="110"/>
      <c r="H916" s="110"/>
      <c r="I916" s="110"/>
      <c r="J916" s="110"/>
      <c r="K916" s="110"/>
    </row>
    <row r="917" spans="2:11">
      <c r="B917" s="109"/>
      <c r="C917" s="109"/>
      <c r="D917" s="109"/>
      <c r="E917" s="110"/>
      <c r="F917" s="110"/>
      <c r="G917" s="110"/>
      <c r="H917" s="110"/>
      <c r="I917" s="110"/>
      <c r="J917" s="110"/>
      <c r="K917" s="110"/>
    </row>
    <row r="918" spans="2:11">
      <c r="B918" s="109"/>
      <c r="C918" s="109"/>
      <c r="D918" s="109"/>
      <c r="E918" s="110"/>
      <c r="F918" s="110"/>
      <c r="G918" s="110"/>
      <c r="H918" s="110"/>
      <c r="I918" s="110"/>
      <c r="J918" s="110"/>
      <c r="K918" s="110"/>
    </row>
    <row r="919" spans="2:11">
      <c r="B919" s="109"/>
      <c r="C919" s="109"/>
      <c r="D919" s="109"/>
      <c r="E919" s="110"/>
      <c r="F919" s="110"/>
      <c r="G919" s="110"/>
      <c r="H919" s="110"/>
      <c r="I919" s="110"/>
      <c r="J919" s="110"/>
      <c r="K919" s="110"/>
    </row>
    <row r="920" spans="2:11">
      <c r="B920" s="109"/>
      <c r="C920" s="109"/>
      <c r="D920" s="109"/>
      <c r="E920" s="110"/>
      <c r="F920" s="110"/>
      <c r="G920" s="110"/>
      <c r="H920" s="110"/>
      <c r="I920" s="110"/>
      <c r="J920" s="110"/>
      <c r="K920" s="110"/>
    </row>
    <row r="921" spans="2:11">
      <c r="B921" s="109"/>
      <c r="C921" s="109"/>
      <c r="D921" s="109"/>
      <c r="E921" s="110"/>
      <c r="F921" s="110"/>
      <c r="G921" s="110"/>
      <c r="H921" s="110"/>
      <c r="I921" s="110"/>
      <c r="J921" s="110"/>
      <c r="K921" s="110"/>
    </row>
    <row r="922" spans="2:11">
      <c r="B922" s="109"/>
      <c r="C922" s="109"/>
      <c r="D922" s="109"/>
      <c r="E922" s="110"/>
      <c r="F922" s="110"/>
      <c r="G922" s="110"/>
      <c r="H922" s="110"/>
      <c r="I922" s="110"/>
      <c r="J922" s="110"/>
      <c r="K922" s="110"/>
    </row>
    <row r="923" spans="2:11">
      <c r="B923" s="109"/>
      <c r="C923" s="109"/>
      <c r="D923" s="109"/>
      <c r="E923" s="110"/>
      <c r="F923" s="110"/>
      <c r="G923" s="110"/>
      <c r="H923" s="110"/>
      <c r="I923" s="110"/>
      <c r="J923" s="110"/>
      <c r="K923" s="110"/>
    </row>
    <row r="924" spans="2:11">
      <c r="B924" s="109"/>
      <c r="C924" s="109"/>
      <c r="D924" s="109"/>
      <c r="E924" s="110"/>
      <c r="F924" s="110"/>
      <c r="G924" s="110"/>
      <c r="H924" s="110"/>
      <c r="I924" s="110"/>
      <c r="J924" s="110"/>
      <c r="K924" s="110"/>
    </row>
    <row r="925" spans="2:11">
      <c r="B925" s="109"/>
      <c r="C925" s="109"/>
      <c r="D925" s="109"/>
      <c r="E925" s="110"/>
      <c r="F925" s="110"/>
      <c r="G925" s="110"/>
      <c r="H925" s="110"/>
      <c r="I925" s="110"/>
      <c r="J925" s="110"/>
      <c r="K925" s="110"/>
    </row>
    <row r="926" spans="2:11">
      <c r="B926" s="109"/>
      <c r="C926" s="109"/>
      <c r="D926" s="109"/>
      <c r="E926" s="110"/>
      <c r="F926" s="110"/>
      <c r="G926" s="110"/>
      <c r="H926" s="110"/>
      <c r="I926" s="110"/>
      <c r="J926" s="110"/>
      <c r="K926" s="110"/>
    </row>
    <row r="927" spans="2:11">
      <c r="B927" s="109"/>
      <c r="C927" s="109"/>
      <c r="D927" s="109"/>
      <c r="E927" s="110"/>
      <c r="F927" s="110"/>
      <c r="G927" s="110"/>
      <c r="H927" s="110"/>
      <c r="I927" s="110"/>
      <c r="J927" s="110"/>
      <c r="K927" s="110"/>
    </row>
    <row r="928" spans="2:11">
      <c r="B928" s="109"/>
      <c r="C928" s="109"/>
      <c r="D928" s="109"/>
      <c r="E928" s="110"/>
      <c r="F928" s="110"/>
      <c r="G928" s="110"/>
      <c r="H928" s="110"/>
      <c r="I928" s="110"/>
      <c r="J928" s="110"/>
      <c r="K928" s="110"/>
    </row>
    <row r="929" spans="2:11">
      <c r="B929" s="109"/>
      <c r="C929" s="109"/>
      <c r="D929" s="109"/>
      <c r="E929" s="110"/>
      <c r="F929" s="110"/>
      <c r="G929" s="110"/>
      <c r="H929" s="110"/>
      <c r="I929" s="110"/>
      <c r="J929" s="110"/>
      <c r="K929" s="110"/>
    </row>
    <row r="930" spans="2:11">
      <c r="B930" s="109"/>
      <c r="C930" s="109"/>
      <c r="D930" s="109"/>
      <c r="E930" s="110"/>
      <c r="F930" s="110"/>
      <c r="G930" s="110"/>
      <c r="H930" s="110"/>
      <c r="I930" s="110"/>
      <c r="J930" s="110"/>
      <c r="K930" s="110"/>
    </row>
    <row r="931" spans="2:11">
      <c r="B931" s="109"/>
      <c r="C931" s="109"/>
      <c r="D931" s="109"/>
      <c r="E931" s="110"/>
      <c r="F931" s="110"/>
      <c r="G931" s="110"/>
      <c r="H931" s="110"/>
      <c r="I931" s="110"/>
      <c r="J931" s="110"/>
      <c r="K931" s="110"/>
    </row>
    <row r="932" spans="2:11">
      <c r="B932" s="109"/>
      <c r="C932" s="109"/>
      <c r="D932" s="109"/>
      <c r="E932" s="110"/>
      <c r="F932" s="110"/>
      <c r="G932" s="110"/>
      <c r="H932" s="110"/>
      <c r="I932" s="110"/>
      <c r="J932" s="110"/>
      <c r="K932" s="110"/>
    </row>
    <row r="933" spans="2:11">
      <c r="B933" s="109"/>
      <c r="C933" s="109"/>
      <c r="D933" s="109"/>
      <c r="E933" s="110"/>
      <c r="F933" s="110"/>
      <c r="G933" s="110"/>
      <c r="H933" s="110"/>
      <c r="I933" s="110"/>
      <c r="J933" s="110"/>
      <c r="K933" s="110"/>
    </row>
    <row r="934" spans="2:11">
      <c r="B934" s="109"/>
      <c r="C934" s="109"/>
      <c r="D934" s="109"/>
      <c r="E934" s="110"/>
      <c r="F934" s="110"/>
      <c r="G934" s="110"/>
      <c r="H934" s="110"/>
      <c r="I934" s="110"/>
      <c r="J934" s="110"/>
      <c r="K934" s="110"/>
    </row>
    <row r="935" spans="2:11">
      <c r="B935" s="109"/>
      <c r="C935" s="109"/>
      <c r="D935" s="109"/>
      <c r="E935" s="110"/>
      <c r="F935" s="110"/>
      <c r="G935" s="110"/>
      <c r="H935" s="110"/>
      <c r="I935" s="110"/>
      <c r="J935" s="110"/>
      <c r="K935" s="110"/>
    </row>
    <row r="936" spans="2:11">
      <c r="B936" s="109"/>
      <c r="C936" s="109"/>
      <c r="D936" s="109"/>
      <c r="E936" s="110"/>
      <c r="F936" s="110"/>
      <c r="G936" s="110"/>
      <c r="H936" s="110"/>
      <c r="I936" s="110"/>
      <c r="J936" s="110"/>
      <c r="K936" s="110"/>
    </row>
    <row r="937" spans="2:11">
      <c r="B937" s="109"/>
      <c r="C937" s="109"/>
      <c r="D937" s="109"/>
      <c r="E937" s="110"/>
      <c r="F937" s="110"/>
      <c r="G937" s="110"/>
      <c r="H937" s="110"/>
      <c r="I937" s="110"/>
      <c r="J937" s="110"/>
      <c r="K937" s="110"/>
    </row>
    <row r="938" spans="2:11">
      <c r="B938" s="109"/>
      <c r="C938" s="109"/>
      <c r="D938" s="109"/>
      <c r="E938" s="110"/>
      <c r="F938" s="110"/>
      <c r="G938" s="110"/>
      <c r="H938" s="110"/>
      <c r="I938" s="110"/>
      <c r="J938" s="110"/>
      <c r="K938" s="110"/>
    </row>
    <row r="939" spans="2:11">
      <c r="B939" s="109"/>
      <c r="C939" s="109"/>
      <c r="D939" s="109"/>
      <c r="E939" s="110"/>
      <c r="F939" s="110"/>
      <c r="G939" s="110"/>
      <c r="H939" s="110"/>
      <c r="I939" s="110"/>
      <c r="J939" s="110"/>
      <c r="K939" s="110"/>
    </row>
    <row r="940" spans="2:11">
      <c r="B940" s="109"/>
      <c r="C940" s="109"/>
      <c r="D940" s="109"/>
      <c r="E940" s="110"/>
      <c r="F940" s="110"/>
      <c r="G940" s="110"/>
      <c r="H940" s="110"/>
      <c r="I940" s="110"/>
      <c r="J940" s="110"/>
      <c r="K940" s="110"/>
    </row>
    <row r="941" spans="2:11">
      <c r="B941" s="109"/>
      <c r="C941" s="109"/>
      <c r="D941" s="109"/>
      <c r="E941" s="110"/>
      <c r="F941" s="110"/>
      <c r="G941" s="110"/>
      <c r="H941" s="110"/>
      <c r="I941" s="110"/>
      <c r="J941" s="110"/>
      <c r="K941" s="110"/>
    </row>
    <row r="942" spans="2:11">
      <c r="B942" s="109"/>
      <c r="C942" s="109"/>
      <c r="D942" s="109"/>
      <c r="E942" s="110"/>
      <c r="F942" s="110"/>
      <c r="G942" s="110"/>
      <c r="H942" s="110"/>
      <c r="I942" s="110"/>
      <c r="J942" s="110"/>
      <c r="K942" s="110"/>
    </row>
    <row r="943" spans="2:11">
      <c r="B943" s="109"/>
      <c r="C943" s="109"/>
      <c r="D943" s="109"/>
      <c r="E943" s="110"/>
      <c r="F943" s="110"/>
      <c r="G943" s="110"/>
      <c r="H943" s="110"/>
      <c r="I943" s="110"/>
      <c r="J943" s="110"/>
      <c r="K943" s="110"/>
    </row>
    <row r="944" spans="2:11">
      <c r="B944" s="109"/>
      <c r="C944" s="109"/>
      <c r="D944" s="109"/>
      <c r="E944" s="110"/>
      <c r="F944" s="110"/>
      <c r="G944" s="110"/>
      <c r="H944" s="110"/>
      <c r="I944" s="110"/>
      <c r="J944" s="110"/>
      <c r="K944" s="110"/>
    </row>
    <row r="945" spans="2:11">
      <c r="B945" s="109"/>
      <c r="C945" s="109"/>
      <c r="D945" s="109"/>
      <c r="E945" s="110"/>
      <c r="F945" s="110"/>
      <c r="G945" s="110"/>
      <c r="H945" s="110"/>
      <c r="I945" s="110"/>
      <c r="J945" s="110"/>
      <c r="K945" s="110"/>
    </row>
    <row r="946" spans="2:11">
      <c r="B946" s="109"/>
      <c r="C946" s="109"/>
      <c r="D946" s="109"/>
      <c r="E946" s="110"/>
      <c r="F946" s="110"/>
      <c r="G946" s="110"/>
      <c r="H946" s="110"/>
      <c r="I946" s="110"/>
      <c r="J946" s="110"/>
      <c r="K946" s="110"/>
    </row>
    <row r="947" spans="2:11">
      <c r="B947" s="109"/>
      <c r="C947" s="109"/>
      <c r="D947" s="109"/>
      <c r="E947" s="110"/>
      <c r="F947" s="110"/>
      <c r="G947" s="110"/>
      <c r="H947" s="110"/>
      <c r="I947" s="110"/>
      <c r="J947" s="110"/>
      <c r="K947" s="110"/>
    </row>
    <row r="948" spans="2:11">
      <c r="B948" s="109"/>
      <c r="C948" s="109"/>
      <c r="D948" s="109"/>
      <c r="E948" s="110"/>
      <c r="F948" s="110"/>
      <c r="G948" s="110"/>
      <c r="H948" s="110"/>
      <c r="I948" s="110"/>
      <c r="J948" s="110"/>
      <c r="K948" s="110"/>
    </row>
    <row r="949" spans="2:11">
      <c r="B949" s="109"/>
      <c r="C949" s="109"/>
      <c r="D949" s="109"/>
      <c r="E949" s="110"/>
      <c r="F949" s="110"/>
      <c r="G949" s="110"/>
      <c r="H949" s="110"/>
      <c r="I949" s="110"/>
      <c r="J949" s="110"/>
      <c r="K949" s="110"/>
    </row>
    <row r="950" spans="2:11">
      <c r="B950" s="109"/>
      <c r="C950" s="109"/>
      <c r="D950" s="109"/>
      <c r="E950" s="110"/>
      <c r="F950" s="110"/>
      <c r="G950" s="110"/>
      <c r="H950" s="110"/>
      <c r="I950" s="110"/>
      <c r="J950" s="110"/>
      <c r="K950" s="110"/>
    </row>
    <row r="951" spans="2:11">
      <c r="B951" s="109"/>
      <c r="C951" s="109"/>
      <c r="D951" s="109"/>
      <c r="E951" s="110"/>
      <c r="F951" s="110"/>
      <c r="G951" s="110"/>
      <c r="H951" s="110"/>
      <c r="I951" s="110"/>
      <c r="J951" s="110"/>
      <c r="K951" s="110"/>
    </row>
    <row r="952" spans="2:11">
      <c r="B952" s="109"/>
      <c r="C952" s="109"/>
      <c r="D952" s="109"/>
      <c r="E952" s="110"/>
      <c r="F952" s="110"/>
      <c r="G952" s="110"/>
      <c r="H952" s="110"/>
      <c r="I952" s="110"/>
      <c r="J952" s="110"/>
      <c r="K952" s="110"/>
    </row>
    <row r="953" spans="2:11">
      <c r="B953" s="109"/>
      <c r="C953" s="109"/>
      <c r="D953" s="109"/>
      <c r="E953" s="110"/>
      <c r="F953" s="110"/>
      <c r="G953" s="110"/>
      <c r="H953" s="110"/>
      <c r="I953" s="110"/>
      <c r="J953" s="110"/>
      <c r="K953" s="110"/>
    </row>
    <row r="954" spans="2:11">
      <c r="B954" s="109"/>
      <c r="C954" s="109"/>
      <c r="D954" s="109"/>
      <c r="E954" s="110"/>
      <c r="F954" s="110"/>
      <c r="G954" s="110"/>
      <c r="H954" s="110"/>
      <c r="I954" s="110"/>
      <c r="J954" s="110"/>
      <c r="K954" s="110"/>
    </row>
    <row r="955" spans="2:11">
      <c r="B955" s="109"/>
      <c r="C955" s="109"/>
      <c r="D955" s="109"/>
      <c r="E955" s="110"/>
      <c r="F955" s="110"/>
      <c r="G955" s="110"/>
      <c r="H955" s="110"/>
      <c r="I955" s="110"/>
      <c r="J955" s="110"/>
      <c r="K955" s="110"/>
    </row>
    <row r="956" spans="2:11">
      <c r="B956" s="109"/>
      <c r="C956" s="109"/>
      <c r="D956" s="109"/>
      <c r="E956" s="110"/>
      <c r="F956" s="110"/>
      <c r="G956" s="110"/>
      <c r="H956" s="110"/>
      <c r="I956" s="110"/>
      <c r="J956" s="110"/>
      <c r="K956" s="110"/>
    </row>
    <row r="957" spans="2:11">
      <c r="B957" s="109"/>
      <c r="C957" s="109"/>
      <c r="D957" s="109"/>
      <c r="E957" s="110"/>
      <c r="F957" s="110"/>
      <c r="G957" s="110"/>
      <c r="H957" s="110"/>
      <c r="I957" s="110"/>
      <c r="J957" s="110"/>
      <c r="K957" s="110"/>
    </row>
    <row r="958" spans="2:11">
      <c r="B958" s="109"/>
      <c r="C958" s="109"/>
      <c r="D958" s="109"/>
      <c r="E958" s="110"/>
      <c r="F958" s="110"/>
      <c r="G958" s="110"/>
      <c r="H958" s="110"/>
      <c r="I958" s="110"/>
      <c r="J958" s="110"/>
      <c r="K958" s="110"/>
    </row>
    <row r="959" spans="2:11">
      <c r="B959" s="109"/>
      <c r="C959" s="109"/>
      <c r="D959" s="109"/>
      <c r="E959" s="110"/>
      <c r="F959" s="110"/>
      <c r="G959" s="110"/>
      <c r="H959" s="110"/>
      <c r="I959" s="110"/>
      <c r="J959" s="110"/>
      <c r="K959" s="110"/>
    </row>
    <row r="960" spans="2:11">
      <c r="B960" s="109"/>
      <c r="C960" s="109"/>
      <c r="D960" s="109"/>
      <c r="E960" s="110"/>
      <c r="F960" s="110"/>
      <c r="G960" s="110"/>
      <c r="H960" s="110"/>
      <c r="I960" s="110"/>
      <c r="J960" s="110"/>
      <c r="K960" s="110"/>
    </row>
    <row r="961" spans="2:11">
      <c r="B961" s="109"/>
      <c r="C961" s="109"/>
      <c r="D961" s="109"/>
      <c r="E961" s="110"/>
      <c r="F961" s="110"/>
      <c r="G961" s="110"/>
      <c r="H961" s="110"/>
      <c r="I961" s="110"/>
      <c r="J961" s="110"/>
      <c r="K961" s="110"/>
    </row>
    <row r="962" spans="2:11">
      <c r="B962" s="109"/>
      <c r="C962" s="109"/>
      <c r="D962" s="109"/>
      <c r="E962" s="110"/>
      <c r="F962" s="110"/>
      <c r="G962" s="110"/>
      <c r="H962" s="110"/>
      <c r="I962" s="110"/>
      <c r="J962" s="110"/>
      <c r="K962" s="110"/>
    </row>
    <row r="963" spans="2:11">
      <c r="B963" s="109"/>
      <c r="C963" s="109"/>
      <c r="D963" s="109"/>
      <c r="E963" s="110"/>
      <c r="F963" s="110"/>
      <c r="G963" s="110"/>
      <c r="H963" s="110"/>
      <c r="I963" s="110"/>
      <c r="J963" s="110"/>
      <c r="K963" s="110"/>
    </row>
    <row r="964" spans="2:11">
      <c r="B964" s="109"/>
      <c r="C964" s="109"/>
      <c r="D964" s="109"/>
      <c r="E964" s="110"/>
      <c r="F964" s="110"/>
      <c r="G964" s="110"/>
      <c r="H964" s="110"/>
      <c r="I964" s="110"/>
      <c r="J964" s="110"/>
      <c r="K964" s="110"/>
    </row>
    <row r="965" spans="2:11">
      <c r="B965" s="109"/>
      <c r="C965" s="109"/>
      <c r="D965" s="109"/>
      <c r="E965" s="110"/>
      <c r="F965" s="110"/>
      <c r="G965" s="110"/>
      <c r="H965" s="110"/>
      <c r="I965" s="110"/>
      <c r="J965" s="110"/>
      <c r="K965" s="110"/>
    </row>
    <row r="966" spans="2:11">
      <c r="B966" s="109"/>
      <c r="C966" s="109"/>
      <c r="D966" s="109"/>
      <c r="E966" s="110"/>
      <c r="F966" s="110"/>
      <c r="G966" s="110"/>
      <c r="H966" s="110"/>
      <c r="I966" s="110"/>
      <c r="J966" s="110"/>
      <c r="K966" s="110"/>
    </row>
    <row r="967" spans="2:11">
      <c r="B967" s="109"/>
      <c r="C967" s="109"/>
      <c r="D967" s="109"/>
      <c r="E967" s="110"/>
      <c r="F967" s="110"/>
      <c r="G967" s="110"/>
      <c r="H967" s="110"/>
      <c r="I967" s="110"/>
      <c r="J967" s="110"/>
      <c r="K967" s="110"/>
    </row>
    <row r="968" spans="2:11">
      <c r="B968" s="109"/>
      <c r="C968" s="109"/>
      <c r="D968" s="109"/>
      <c r="E968" s="110"/>
      <c r="F968" s="110"/>
      <c r="G968" s="110"/>
      <c r="H968" s="110"/>
      <c r="I968" s="110"/>
      <c r="J968" s="110"/>
      <c r="K968" s="110"/>
    </row>
    <row r="969" spans="2:11">
      <c r="B969" s="109"/>
      <c r="C969" s="109"/>
      <c r="D969" s="109"/>
      <c r="E969" s="110"/>
      <c r="F969" s="110"/>
      <c r="G969" s="110"/>
      <c r="H969" s="110"/>
      <c r="I969" s="110"/>
      <c r="J969" s="110"/>
      <c r="K969" s="110"/>
    </row>
    <row r="970" spans="2:11">
      <c r="B970" s="109"/>
      <c r="C970" s="109"/>
      <c r="D970" s="109"/>
      <c r="E970" s="110"/>
      <c r="F970" s="110"/>
      <c r="G970" s="110"/>
      <c r="H970" s="110"/>
      <c r="I970" s="110"/>
      <c r="J970" s="110"/>
      <c r="K970" s="110"/>
    </row>
    <row r="971" spans="2:11">
      <c r="B971" s="109"/>
      <c r="C971" s="109"/>
      <c r="D971" s="109"/>
      <c r="E971" s="110"/>
      <c r="F971" s="110"/>
      <c r="G971" s="110"/>
      <c r="H971" s="110"/>
      <c r="I971" s="110"/>
      <c r="J971" s="110"/>
      <c r="K971" s="110"/>
    </row>
    <row r="972" spans="2:11">
      <c r="B972" s="109"/>
      <c r="C972" s="109"/>
      <c r="D972" s="109"/>
      <c r="E972" s="110"/>
      <c r="F972" s="110"/>
      <c r="G972" s="110"/>
      <c r="H972" s="110"/>
      <c r="I972" s="110"/>
      <c r="J972" s="110"/>
      <c r="K972" s="110"/>
    </row>
    <row r="973" spans="2:11">
      <c r="B973" s="109"/>
      <c r="C973" s="109"/>
      <c r="D973" s="109"/>
      <c r="E973" s="110"/>
      <c r="F973" s="110"/>
      <c r="G973" s="110"/>
      <c r="H973" s="110"/>
      <c r="I973" s="110"/>
      <c r="J973" s="110"/>
      <c r="K973" s="110"/>
    </row>
    <row r="974" spans="2:11">
      <c r="B974" s="109"/>
      <c r="C974" s="109"/>
      <c r="D974" s="109"/>
      <c r="E974" s="110"/>
      <c r="F974" s="110"/>
      <c r="G974" s="110"/>
      <c r="H974" s="110"/>
      <c r="I974" s="110"/>
      <c r="J974" s="110"/>
      <c r="K974" s="110"/>
    </row>
    <row r="975" spans="2:11">
      <c r="B975" s="109"/>
      <c r="C975" s="109"/>
      <c r="D975" s="109"/>
      <c r="E975" s="110"/>
      <c r="F975" s="110"/>
      <c r="G975" s="110"/>
      <c r="H975" s="110"/>
      <c r="I975" s="110"/>
      <c r="J975" s="110"/>
      <c r="K975" s="110"/>
    </row>
    <row r="976" spans="2:11">
      <c r="B976" s="109"/>
      <c r="C976" s="109"/>
      <c r="D976" s="109"/>
      <c r="E976" s="110"/>
      <c r="F976" s="110"/>
      <c r="G976" s="110"/>
      <c r="H976" s="110"/>
      <c r="I976" s="110"/>
      <c r="J976" s="110"/>
      <c r="K976" s="110"/>
    </row>
    <row r="977" spans="2:11">
      <c r="B977" s="109"/>
      <c r="C977" s="109"/>
      <c r="D977" s="109"/>
      <c r="E977" s="110"/>
      <c r="F977" s="110"/>
      <c r="G977" s="110"/>
      <c r="H977" s="110"/>
      <c r="I977" s="110"/>
      <c r="J977" s="110"/>
      <c r="K977" s="110"/>
    </row>
    <row r="978" spans="2:11">
      <c r="B978" s="109"/>
      <c r="C978" s="109"/>
      <c r="D978" s="109"/>
      <c r="E978" s="110"/>
      <c r="F978" s="110"/>
      <c r="G978" s="110"/>
      <c r="H978" s="110"/>
      <c r="I978" s="110"/>
      <c r="J978" s="110"/>
      <c r="K978" s="110"/>
    </row>
    <row r="979" spans="2:11">
      <c r="B979" s="109"/>
      <c r="C979" s="109"/>
      <c r="D979" s="109"/>
      <c r="E979" s="110"/>
      <c r="F979" s="110"/>
      <c r="G979" s="110"/>
      <c r="H979" s="110"/>
      <c r="I979" s="110"/>
      <c r="J979" s="110"/>
      <c r="K979" s="110"/>
    </row>
    <row r="980" spans="2:11">
      <c r="B980" s="109"/>
      <c r="C980" s="109"/>
      <c r="D980" s="109"/>
      <c r="E980" s="110"/>
      <c r="F980" s="110"/>
      <c r="G980" s="110"/>
      <c r="H980" s="110"/>
      <c r="I980" s="110"/>
      <c r="J980" s="110"/>
      <c r="K980" s="110"/>
    </row>
    <row r="981" spans="2:11">
      <c r="B981" s="109"/>
      <c r="C981" s="109"/>
      <c r="D981" s="109"/>
      <c r="E981" s="110"/>
      <c r="F981" s="110"/>
      <c r="G981" s="110"/>
      <c r="H981" s="110"/>
      <c r="I981" s="110"/>
      <c r="J981" s="110"/>
      <c r="K981" s="110"/>
    </row>
    <row r="982" spans="2:11">
      <c r="B982" s="109"/>
      <c r="C982" s="109"/>
      <c r="D982" s="109"/>
      <c r="E982" s="110"/>
      <c r="F982" s="110"/>
      <c r="G982" s="110"/>
      <c r="H982" s="110"/>
      <c r="I982" s="110"/>
      <c r="J982" s="110"/>
      <c r="K982" s="110"/>
    </row>
    <row r="983" spans="2:11">
      <c r="B983" s="109"/>
      <c r="C983" s="109"/>
      <c r="D983" s="109"/>
      <c r="E983" s="110"/>
      <c r="F983" s="110"/>
      <c r="G983" s="110"/>
      <c r="H983" s="110"/>
      <c r="I983" s="110"/>
      <c r="J983" s="110"/>
      <c r="K983" s="110"/>
    </row>
    <row r="984" spans="2:11">
      <c r="B984" s="109"/>
      <c r="C984" s="109"/>
      <c r="D984" s="109"/>
      <c r="E984" s="110"/>
      <c r="F984" s="110"/>
      <c r="G984" s="110"/>
      <c r="H984" s="110"/>
      <c r="I984" s="110"/>
      <c r="J984" s="110"/>
      <c r="K984" s="110"/>
    </row>
    <row r="985" spans="2:11">
      <c r="B985" s="109"/>
      <c r="C985" s="109"/>
      <c r="D985" s="109"/>
      <c r="E985" s="110"/>
      <c r="F985" s="110"/>
      <c r="G985" s="110"/>
      <c r="H985" s="110"/>
      <c r="I985" s="110"/>
      <c r="J985" s="110"/>
      <c r="K985" s="110"/>
    </row>
    <row r="986" spans="2:11">
      <c r="B986" s="109"/>
      <c r="C986" s="109"/>
      <c r="D986" s="109"/>
      <c r="E986" s="110"/>
      <c r="F986" s="110"/>
      <c r="G986" s="110"/>
      <c r="H986" s="110"/>
      <c r="I986" s="110"/>
      <c r="J986" s="110"/>
      <c r="K986" s="110"/>
    </row>
    <row r="987" spans="2:11">
      <c r="B987" s="109"/>
      <c r="C987" s="109"/>
      <c r="D987" s="109"/>
      <c r="E987" s="110"/>
      <c r="F987" s="110"/>
      <c r="G987" s="110"/>
      <c r="H987" s="110"/>
      <c r="I987" s="110"/>
      <c r="J987" s="110"/>
      <c r="K987" s="110"/>
    </row>
    <row r="988" spans="2:11">
      <c r="B988" s="109"/>
      <c r="C988" s="109"/>
      <c r="D988" s="109"/>
      <c r="E988" s="110"/>
      <c r="F988" s="110"/>
      <c r="G988" s="110"/>
      <c r="H988" s="110"/>
      <c r="I988" s="110"/>
      <c r="J988" s="110"/>
      <c r="K988" s="110"/>
    </row>
    <row r="989" spans="2:11">
      <c r="B989" s="109"/>
      <c r="C989" s="109"/>
      <c r="D989" s="109"/>
      <c r="E989" s="110"/>
      <c r="F989" s="110"/>
      <c r="G989" s="110"/>
      <c r="H989" s="110"/>
      <c r="I989" s="110"/>
      <c r="J989" s="110"/>
      <c r="K989" s="110"/>
    </row>
    <row r="990" spans="2:11">
      <c r="B990" s="109"/>
      <c r="C990" s="109"/>
      <c r="D990" s="109"/>
      <c r="E990" s="110"/>
      <c r="F990" s="110"/>
      <c r="G990" s="110"/>
      <c r="H990" s="110"/>
      <c r="I990" s="110"/>
      <c r="J990" s="110"/>
      <c r="K990" s="110"/>
    </row>
    <row r="991" spans="2:11">
      <c r="B991" s="109"/>
      <c r="C991" s="109"/>
      <c r="D991" s="109"/>
      <c r="E991" s="110"/>
      <c r="F991" s="110"/>
      <c r="G991" s="110"/>
      <c r="H991" s="110"/>
      <c r="I991" s="110"/>
      <c r="J991" s="110"/>
      <c r="K991" s="110"/>
    </row>
    <row r="992" spans="2:11">
      <c r="B992" s="109"/>
      <c r="C992" s="109"/>
      <c r="D992" s="109"/>
      <c r="E992" s="110"/>
      <c r="F992" s="110"/>
      <c r="G992" s="110"/>
      <c r="H992" s="110"/>
      <c r="I992" s="110"/>
      <c r="J992" s="110"/>
      <c r="K992" s="110"/>
    </row>
    <row r="993" spans="2:11">
      <c r="B993" s="109"/>
      <c r="C993" s="109"/>
      <c r="D993" s="109"/>
      <c r="E993" s="110"/>
      <c r="F993" s="110"/>
      <c r="G993" s="110"/>
      <c r="H993" s="110"/>
      <c r="I993" s="110"/>
      <c r="J993" s="110"/>
      <c r="K993" s="110"/>
    </row>
    <row r="994" spans="2:11">
      <c r="B994" s="109"/>
      <c r="C994" s="109"/>
      <c r="D994" s="109"/>
      <c r="E994" s="110"/>
      <c r="F994" s="110"/>
      <c r="G994" s="110"/>
      <c r="H994" s="110"/>
      <c r="I994" s="110"/>
      <c r="J994" s="110"/>
      <c r="K994" s="110"/>
    </row>
    <row r="995" spans="2:11">
      <c r="B995" s="109"/>
      <c r="C995" s="109"/>
      <c r="D995" s="109"/>
      <c r="E995" s="110"/>
      <c r="F995" s="110"/>
      <c r="G995" s="110"/>
      <c r="H995" s="110"/>
      <c r="I995" s="110"/>
      <c r="J995" s="110"/>
      <c r="K995" s="110"/>
    </row>
    <row r="996" spans="2:11">
      <c r="B996" s="109"/>
      <c r="C996" s="109"/>
      <c r="D996" s="109"/>
      <c r="E996" s="110"/>
      <c r="F996" s="110"/>
      <c r="G996" s="110"/>
      <c r="H996" s="110"/>
      <c r="I996" s="110"/>
      <c r="J996" s="110"/>
      <c r="K996" s="110"/>
    </row>
    <row r="997" spans="2:11">
      <c r="B997" s="109"/>
      <c r="C997" s="109"/>
      <c r="D997" s="109"/>
      <c r="E997" s="110"/>
      <c r="F997" s="110"/>
      <c r="G997" s="110"/>
      <c r="H997" s="110"/>
      <c r="I997" s="110"/>
      <c r="J997" s="110"/>
      <c r="K997" s="110"/>
    </row>
    <row r="998" spans="2:11">
      <c r="B998" s="109"/>
      <c r="C998" s="109"/>
      <c r="D998" s="109"/>
      <c r="E998" s="110"/>
      <c r="F998" s="110"/>
      <c r="G998" s="110"/>
      <c r="H998" s="110"/>
      <c r="I998" s="110"/>
      <c r="J998" s="110"/>
      <c r="K998" s="110"/>
    </row>
    <row r="999" spans="2:11">
      <c r="B999" s="109"/>
      <c r="C999" s="109"/>
      <c r="D999" s="109"/>
      <c r="E999" s="110"/>
      <c r="F999" s="110"/>
      <c r="G999" s="110"/>
      <c r="H999" s="110"/>
      <c r="I999" s="110"/>
      <c r="J999" s="110"/>
      <c r="K999" s="110"/>
    </row>
    <row r="1000" spans="2:11">
      <c r="B1000" s="109"/>
      <c r="C1000" s="109"/>
      <c r="D1000" s="109"/>
      <c r="E1000" s="110"/>
      <c r="F1000" s="110"/>
      <c r="G1000" s="110"/>
      <c r="H1000" s="110"/>
      <c r="I1000" s="110"/>
      <c r="J1000" s="110"/>
      <c r="K1000" s="110"/>
    </row>
    <row r="1001" spans="2:11">
      <c r="B1001" s="109"/>
      <c r="C1001" s="109"/>
      <c r="D1001" s="109"/>
      <c r="E1001" s="110"/>
      <c r="F1001" s="110"/>
      <c r="G1001" s="110"/>
      <c r="H1001" s="110"/>
      <c r="I1001" s="110"/>
      <c r="J1001" s="110"/>
      <c r="K1001" s="110"/>
    </row>
    <row r="1002" spans="2:11">
      <c r="B1002" s="109"/>
      <c r="C1002" s="109"/>
      <c r="D1002" s="109"/>
      <c r="E1002" s="110"/>
      <c r="F1002" s="110"/>
      <c r="G1002" s="110"/>
      <c r="H1002" s="110"/>
      <c r="I1002" s="110"/>
      <c r="J1002" s="110"/>
      <c r="K1002" s="110"/>
    </row>
    <row r="1003" spans="2:11">
      <c r="B1003" s="109"/>
      <c r="C1003" s="109"/>
      <c r="D1003" s="109"/>
      <c r="E1003" s="110"/>
      <c r="F1003" s="110"/>
      <c r="G1003" s="110"/>
      <c r="H1003" s="110"/>
      <c r="I1003" s="110"/>
      <c r="J1003" s="110"/>
      <c r="K1003" s="110"/>
    </row>
    <row r="1004" spans="2:11">
      <c r="B1004" s="109"/>
      <c r="C1004" s="109"/>
      <c r="D1004" s="109"/>
      <c r="E1004" s="110"/>
      <c r="F1004" s="110"/>
      <c r="G1004" s="110"/>
      <c r="H1004" s="110"/>
      <c r="I1004" s="110"/>
      <c r="J1004" s="110"/>
      <c r="K1004" s="110"/>
    </row>
    <row r="1005" spans="2:11">
      <c r="B1005" s="109"/>
      <c r="C1005" s="109"/>
      <c r="D1005" s="109"/>
      <c r="E1005" s="110"/>
      <c r="F1005" s="110"/>
      <c r="G1005" s="110"/>
      <c r="H1005" s="110"/>
      <c r="I1005" s="110"/>
      <c r="J1005" s="110"/>
      <c r="K1005" s="110"/>
    </row>
    <row r="1006" spans="2:11">
      <c r="B1006" s="109"/>
      <c r="C1006" s="109"/>
      <c r="D1006" s="109"/>
      <c r="E1006" s="110"/>
      <c r="F1006" s="110"/>
      <c r="G1006" s="110"/>
      <c r="H1006" s="110"/>
      <c r="I1006" s="110"/>
      <c r="J1006" s="110"/>
      <c r="K1006" s="110"/>
    </row>
    <row r="1007" spans="2:11">
      <c r="B1007" s="109"/>
      <c r="C1007" s="109"/>
      <c r="D1007" s="109"/>
      <c r="E1007" s="110"/>
      <c r="F1007" s="110"/>
      <c r="G1007" s="110"/>
      <c r="H1007" s="110"/>
      <c r="I1007" s="110"/>
      <c r="J1007" s="110"/>
      <c r="K1007" s="110"/>
    </row>
    <row r="1008" spans="2:11">
      <c r="B1008" s="109"/>
      <c r="C1008" s="109"/>
      <c r="D1008" s="109"/>
      <c r="E1008" s="110"/>
      <c r="F1008" s="110"/>
      <c r="G1008" s="110"/>
      <c r="H1008" s="110"/>
      <c r="I1008" s="110"/>
      <c r="J1008" s="110"/>
      <c r="K1008" s="110"/>
    </row>
    <row r="1009" spans="2:11">
      <c r="B1009" s="109"/>
      <c r="C1009" s="109"/>
      <c r="D1009" s="109"/>
      <c r="E1009" s="110"/>
      <c r="F1009" s="110"/>
      <c r="G1009" s="110"/>
      <c r="H1009" s="110"/>
      <c r="I1009" s="110"/>
      <c r="J1009" s="110"/>
      <c r="K1009" s="110"/>
    </row>
    <row r="1010" spans="2:11">
      <c r="B1010" s="109"/>
      <c r="C1010" s="109"/>
      <c r="D1010" s="109"/>
      <c r="E1010" s="110"/>
      <c r="F1010" s="110"/>
      <c r="G1010" s="110"/>
      <c r="H1010" s="110"/>
      <c r="I1010" s="110"/>
      <c r="J1010" s="110"/>
      <c r="K1010" s="110"/>
    </row>
    <row r="1011" spans="2:11">
      <c r="B1011" s="109"/>
      <c r="C1011" s="109"/>
      <c r="D1011" s="109"/>
      <c r="E1011" s="110"/>
      <c r="F1011" s="110"/>
      <c r="G1011" s="110"/>
      <c r="H1011" s="110"/>
      <c r="I1011" s="110"/>
      <c r="J1011" s="110"/>
      <c r="K1011" s="110"/>
    </row>
    <row r="1012" spans="2:11">
      <c r="B1012" s="109"/>
      <c r="C1012" s="109"/>
      <c r="D1012" s="109"/>
      <c r="E1012" s="110"/>
      <c r="F1012" s="110"/>
      <c r="G1012" s="110"/>
      <c r="H1012" s="110"/>
      <c r="I1012" s="110"/>
      <c r="J1012" s="110"/>
      <c r="K1012" s="110"/>
    </row>
    <row r="1013" spans="2:11">
      <c r="B1013" s="109"/>
      <c r="C1013" s="109"/>
      <c r="D1013" s="109"/>
      <c r="E1013" s="110"/>
      <c r="F1013" s="110"/>
      <c r="G1013" s="110"/>
      <c r="H1013" s="110"/>
      <c r="I1013" s="110"/>
      <c r="J1013" s="110"/>
      <c r="K1013" s="110"/>
    </row>
    <row r="1014" spans="2:11">
      <c r="B1014" s="109"/>
      <c r="C1014" s="109"/>
      <c r="D1014" s="109"/>
      <c r="E1014" s="110"/>
      <c r="F1014" s="110"/>
      <c r="G1014" s="110"/>
      <c r="H1014" s="110"/>
      <c r="I1014" s="110"/>
      <c r="J1014" s="110"/>
      <c r="K1014" s="110"/>
    </row>
    <row r="1015" spans="2:11">
      <c r="B1015" s="109"/>
      <c r="C1015" s="109"/>
      <c r="D1015" s="109"/>
      <c r="E1015" s="110"/>
      <c r="F1015" s="110"/>
      <c r="G1015" s="110"/>
      <c r="H1015" s="110"/>
      <c r="I1015" s="110"/>
      <c r="J1015" s="110"/>
      <c r="K1015" s="110"/>
    </row>
    <row r="1016" spans="2:11">
      <c r="B1016" s="109"/>
      <c r="C1016" s="109"/>
      <c r="D1016" s="109"/>
      <c r="E1016" s="110"/>
      <c r="F1016" s="110"/>
      <c r="G1016" s="110"/>
      <c r="H1016" s="110"/>
      <c r="I1016" s="110"/>
      <c r="J1016" s="110"/>
      <c r="K1016" s="110"/>
    </row>
    <row r="1017" spans="2:11">
      <c r="B1017" s="109"/>
      <c r="C1017" s="109"/>
      <c r="D1017" s="109"/>
      <c r="E1017" s="110"/>
      <c r="F1017" s="110"/>
      <c r="G1017" s="110"/>
      <c r="H1017" s="110"/>
      <c r="I1017" s="110"/>
      <c r="J1017" s="110"/>
      <c r="K1017" s="110"/>
    </row>
    <row r="1018" spans="2:11">
      <c r="B1018" s="109"/>
      <c r="C1018" s="109"/>
      <c r="D1018" s="109"/>
      <c r="E1018" s="110"/>
      <c r="F1018" s="110"/>
      <c r="G1018" s="110"/>
      <c r="H1018" s="110"/>
      <c r="I1018" s="110"/>
      <c r="J1018" s="110"/>
      <c r="K1018" s="110"/>
    </row>
    <row r="1019" spans="2:11">
      <c r="B1019" s="109"/>
      <c r="C1019" s="109"/>
      <c r="D1019" s="109"/>
      <c r="E1019" s="110"/>
      <c r="F1019" s="110"/>
      <c r="G1019" s="110"/>
      <c r="H1019" s="110"/>
      <c r="I1019" s="110"/>
      <c r="J1019" s="110"/>
      <c r="K1019" s="110"/>
    </row>
    <row r="1020" spans="2:11">
      <c r="B1020" s="109"/>
      <c r="C1020" s="109"/>
      <c r="D1020" s="109"/>
      <c r="E1020" s="110"/>
      <c r="F1020" s="110"/>
      <c r="G1020" s="110"/>
      <c r="H1020" s="110"/>
      <c r="I1020" s="110"/>
      <c r="J1020" s="110"/>
      <c r="K1020" s="110"/>
    </row>
    <row r="1021" spans="2:11">
      <c r="B1021" s="109"/>
      <c r="C1021" s="109"/>
      <c r="D1021" s="109"/>
      <c r="E1021" s="110"/>
      <c r="F1021" s="110"/>
      <c r="G1021" s="110"/>
      <c r="H1021" s="110"/>
      <c r="I1021" s="110"/>
      <c r="J1021" s="110"/>
      <c r="K1021" s="110"/>
    </row>
    <row r="1022" spans="2:11">
      <c r="B1022" s="109"/>
      <c r="C1022" s="109"/>
      <c r="D1022" s="109"/>
      <c r="E1022" s="110"/>
      <c r="F1022" s="110"/>
      <c r="G1022" s="110"/>
      <c r="H1022" s="110"/>
      <c r="I1022" s="110"/>
      <c r="J1022" s="110"/>
      <c r="K1022" s="110"/>
    </row>
    <row r="1023" spans="2:11">
      <c r="B1023" s="109"/>
      <c r="C1023" s="109"/>
      <c r="D1023" s="109"/>
      <c r="E1023" s="110"/>
      <c r="F1023" s="110"/>
      <c r="G1023" s="110"/>
      <c r="H1023" s="110"/>
      <c r="I1023" s="110"/>
      <c r="J1023" s="110"/>
      <c r="K1023" s="110"/>
    </row>
    <row r="1024" spans="2:11">
      <c r="B1024" s="109"/>
      <c r="C1024" s="109"/>
      <c r="D1024" s="109"/>
      <c r="E1024" s="110"/>
      <c r="F1024" s="110"/>
      <c r="G1024" s="110"/>
      <c r="H1024" s="110"/>
      <c r="I1024" s="110"/>
      <c r="J1024" s="110"/>
      <c r="K1024" s="110"/>
    </row>
    <row r="1025" spans="2:11">
      <c r="B1025" s="109"/>
      <c r="C1025" s="109"/>
      <c r="D1025" s="109"/>
      <c r="E1025" s="110"/>
      <c r="F1025" s="110"/>
      <c r="G1025" s="110"/>
      <c r="H1025" s="110"/>
      <c r="I1025" s="110"/>
      <c r="J1025" s="110"/>
      <c r="K1025" s="110"/>
    </row>
    <row r="1026" spans="2:11">
      <c r="B1026" s="109"/>
      <c r="C1026" s="109"/>
      <c r="D1026" s="109"/>
      <c r="E1026" s="110"/>
      <c r="F1026" s="110"/>
      <c r="G1026" s="110"/>
      <c r="H1026" s="110"/>
      <c r="I1026" s="110"/>
      <c r="J1026" s="110"/>
      <c r="K1026" s="110"/>
    </row>
    <row r="1027" spans="2:11">
      <c r="B1027" s="109"/>
      <c r="C1027" s="109"/>
      <c r="D1027" s="109"/>
      <c r="E1027" s="110"/>
      <c r="F1027" s="110"/>
      <c r="G1027" s="110"/>
      <c r="H1027" s="110"/>
      <c r="I1027" s="110"/>
      <c r="J1027" s="110"/>
      <c r="K1027" s="110"/>
    </row>
    <row r="1028" spans="2:11">
      <c r="B1028" s="109"/>
      <c r="C1028" s="109"/>
      <c r="D1028" s="109"/>
      <c r="E1028" s="110"/>
      <c r="F1028" s="110"/>
      <c r="G1028" s="110"/>
      <c r="H1028" s="110"/>
      <c r="I1028" s="110"/>
      <c r="J1028" s="110"/>
      <c r="K1028" s="110"/>
    </row>
    <row r="1029" spans="2:11">
      <c r="B1029" s="109"/>
      <c r="C1029" s="109"/>
      <c r="D1029" s="109"/>
      <c r="E1029" s="110"/>
      <c r="F1029" s="110"/>
      <c r="G1029" s="110"/>
      <c r="H1029" s="110"/>
      <c r="I1029" s="110"/>
      <c r="J1029" s="110"/>
      <c r="K1029" s="110"/>
    </row>
    <row r="1030" spans="2:11">
      <c r="B1030" s="109"/>
      <c r="C1030" s="109"/>
      <c r="D1030" s="109"/>
      <c r="E1030" s="110"/>
      <c r="F1030" s="110"/>
      <c r="G1030" s="110"/>
      <c r="H1030" s="110"/>
      <c r="I1030" s="110"/>
      <c r="J1030" s="110"/>
      <c r="K1030" s="110"/>
    </row>
    <row r="1031" spans="2:11">
      <c r="B1031" s="109"/>
      <c r="C1031" s="109"/>
      <c r="D1031" s="109"/>
      <c r="E1031" s="110"/>
      <c r="F1031" s="110"/>
      <c r="G1031" s="110"/>
      <c r="H1031" s="110"/>
      <c r="I1031" s="110"/>
      <c r="J1031" s="110"/>
      <c r="K1031" s="110"/>
    </row>
    <row r="1032" spans="2:11">
      <c r="B1032" s="109"/>
      <c r="C1032" s="109"/>
      <c r="D1032" s="109"/>
      <c r="E1032" s="110"/>
      <c r="F1032" s="110"/>
      <c r="G1032" s="110"/>
      <c r="H1032" s="110"/>
      <c r="I1032" s="110"/>
      <c r="J1032" s="110"/>
      <c r="K1032" s="110"/>
    </row>
    <row r="1033" spans="2:11">
      <c r="B1033" s="109"/>
      <c r="C1033" s="109"/>
      <c r="D1033" s="109"/>
      <c r="E1033" s="110"/>
      <c r="F1033" s="110"/>
      <c r="G1033" s="110"/>
      <c r="H1033" s="110"/>
      <c r="I1033" s="110"/>
      <c r="J1033" s="110"/>
      <c r="K1033" s="110"/>
    </row>
    <row r="1034" spans="2:11">
      <c r="B1034" s="109"/>
      <c r="C1034" s="109"/>
      <c r="D1034" s="109"/>
      <c r="E1034" s="110"/>
      <c r="F1034" s="110"/>
      <c r="G1034" s="110"/>
      <c r="H1034" s="110"/>
      <c r="I1034" s="110"/>
      <c r="J1034" s="110"/>
      <c r="K1034" s="110"/>
    </row>
    <row r="1035" spans="2:11">
      <c r="B1035" s="109"/>
      <c r="C1035" s="109"/>
      <c r="D1035" s="109"/>
      <c r="E1035" s="110"/>
      <c r="F1035" s="110"/>
      <c r="G1035" s="110"/>
      <c r="H1035" s="110"/>
      <c r="I1035" s="110"/>
      <c r="J1035" s="110"/>
      <c r="K1035" s="110"/>
    </row>
    <row r="1036" spans="2:11">
      <c r="B1036" s="109"/>
      <c r="C1036" s="109"/>
      <c r="D1036" s="109"/>
      <c r="E1036" s="110"/>
      <c r="F1036" s="110"/>
      <c r="G1036" s="110"/>
      <c r="H1036" s="110"/>
      <c r="I1036" s="110"/>
      <c r="J1036" s="110"/>
      <c r="K1036" s="110"/>
    </row>
    <row r="1037" spans="2:11">
      <c r="B1037" s="109"/>
      <c r="C1037" s="109"/>
      <c r="D1037" s="109"/>
      <c r="E1037" s="110"/>
      <c r="F1037" s="110"/>
      <c r="G1037" s="110"/>
      <c r="H1037" s="110"/>
      <c r="I1037" s="110"/>
      <c r="J1037" s="110"/>
      <c r="K1037" s="110"/>
    </row>
    <row r="1038" spans="2:11">
      <c r="B1038" s="109"/>
      <c r="C1038" s="109"/>
      <c r="D1038" s="109"/>
      <c r="E1038" s="110"/>
      <c r="F1038" s="110"/>
      <c r="G1038" s="110"/>
      <c r="H1038" s="110"/>
      <c r="I1038" s="110"/>
      <c r="J1038" s="110"/>
      <c r="K1038" s="110"/>
    </row>
    <row r="1039" spans="2:11">
      <c r="B1039" s="109"/>
      <c r="C1039" s="109"/>
      <c r="D1039" s="109"/>
      <c r="E1039" s="110"/>
      <c r="F1039" s="110"/>
      <c r="G1039" s="110"/>
      <c r="H1039" s="110"/>
      <c r="I1039" s="110"/>
      <c r="J1039" s="110"/>
      <c r="K1039" s="110"/>
    </row>
    <row r="1040" spans="2:11">
      <c r="B1040" s="109"/>
      <c r="C1040" s="109"/>
      <c r="D1040" s="109"/>
      <c r="E1040" s="110"/>
      <c r="F1040" s="110"/>
      <c r="G1040" s="110"/>
      <c r="H1040" s="110"/>
      <c r="I1040" s="110"/>
      <c r="J1040" s="110"/>
      <c r="K1040" s="110"/>
    </row>
    <row r="1041" spans="2:11">
      <c r="B1041" s="109"/>
      <c r="C1041" s="109"/>
      <c r="D1041" s="109"/>
      <c r="E1041" s="110"/>
      <c r="F1041" s="110"/>
      <c r="G1041" s="110"/>
      <c r="H1041" s="110"/>
      <c r="I1041" s="110"/>
      <c r="J1041" s="110"/>
      <c r="K1041" s="110"/>
    </row>
    <row r="1042" spans="2:11">
      <c r="B1042" s="109"/>
      <c r="C1042" s="109"/>
      <c r="D1042" s="109"/>
      <c r="E1042" s="110"/>
      <c r="F1042" s="110"/>
      <c r="G1042" s="110"/>
      <c r="H1042" s="110"/>
      <c r="I1042" s="110"/>
      <c r="J1042" s="110"/>
      <c r="K1042" s="110"/>
    </row>
    <row r="1043" spans="2:11">
      <c r="B1043" s="109"/>
      <c r="C1043" s="109"/>
      <c r="D1043" s="109"/>
      <c r="E1043" s="110"/>
      <c r="F1043" s="110"/>
      <c r="G1043" s="110"/>
      <c r="H1043" s="110"/>
      <c r="I1043" s="110"/>
      <c r="J1043" s="110"/>
      <c r="K1043" s="110"/>
    </row>
    <row r="1044" spans="2:11">
      <c r="B1044" s="109"/>
      <c r="C1044" s="109"/>
      <c r="D1044" s="109"/>
      <c r="E1044" s="110"/>
      <c r="F1044" s="110"/>
      <c r="G1044" s="110"/>
      <c r="H1044" s="110"/>
      <c r="I1044" s="110"/>
      <c r="J1044" s="110"/>
      <c r="K1044" s="110"/>
    </row>
    <row r="1045" spans="2:11">
      <c r="B1045" s="109"/>
      <c r="C1045" s="109"/>
      <c r="D1045" s="109"/>
      <c r="E1045" s="110"/>
      <c r="F1045" s="110"/>
      <c r="G1045" s="110"/>
      <c r="H1045" s="110"/>
      <c r="I1045" s="110"/>
      <c r="J1045" s="110"/>
      <c r="K1045" s="110"/>
    </row>
    <row r="1046" spans="2:11">
      <c r="B1046" s="109"/>
      <c r="C1046" s="109"/>
      <c r="D1046" s="109"/>
      <c r="E1046" s="110"/>
      <c r="F1046" s="110"/>
      <c r="G1046" s="110"/>
      <c r="H1046" s="110"/>
      <c r="I1046" s="110"/>
      <c r="J1046" s="110"/>
      <c r="K1046" s="110"/>
    </row>
    <row r="1047" spans="2:11">
      <c r="B1047" s="109"/>
      <c r="C1047" s="109"/>
      <c r="D1047" s="109"/>
      <c r="E1047" s="110"/>
      <c r="F1047" s="110"/>
      <c r="G1047" s="110"/>
      <c r="H1047" s="110"/>
      <c r="I1047" s="110"/>
      <c r="J1047" s="110"/>
      <c r="K1047" s="110"/>
    </row>
    <row r="1048" spans="2:11">
      <c r="B1048" s="109"/>
      <c r="C1048" s="109"/>
      <c r="D1048" s="109"/>
      <c r="E1048" s="110"/>
      <c r="F1048" s="110"/>
      <c r="G1048" s="110"/>
      <c r="H1048" s="110"/>
      <c r="I1048" s="110"/>
      <c r="J1048" s="110"/>
      <c r="K1048" s="110"/>
    </row>
    <row r="1049" spans="2:11">
      <c r="B1049" s="109"/>
      <c r="C1049" s="109"/>
      <c r="D1049" s="109"/>
      <c r="E1049" s="110"/>
      <c r="F1049" s="110"/>
      <c r="G1049" s="110"/>
      <c r="H1049" s="110"/>
      <c r="I1049" s="110"/>
      <c r="J1049" s="110"/>
      <c r="K1049" s="110"/>
    </row>
    <row r="1050" spans="2:11">
      <c r="B1050" s="109"/>
      <c r="C1050" s="109"/>
      <c r="D1050" s="109"/>
      <c r="E1050" s="110"/>
      <c r="F1050" s="110"/>
      <c r="G1050" s="110"/>
      <c r="H1050" s="110"/>
      <c r="I1050" s="110"/>
      <c r="J1050" s="110"/>
      <c r="K1050" s="110"/>
    </row>
    <row r="1051" spans="2:11">
      <c r="B1051" s="109"/>
      <c r="C1051" s="109"/>
      <c r="D1051" s="109"/>
      <c r="E1051" s="110"/>
      <c r="F1051" s="110"/>
      <c r="G1051" s="110"/>
      <c r="H1051" s="110"/>
      <c r="I1051" s="110"/>
      <c r="J1051" s="110"/>
      <c r="K1051" s="110"/>
    </row>
    <row r="1052" spans="2:11">
      <c r="B1052" s="109"/>
      <c r="C1052" s="109"/>
      <c r="D1052" s="109"/>
      <c r="E1052" s="110"/>
      <c r="F1052" s="110"/>
      <c r="G1052" s="110"/>
      <c r="H1052" s="110"/>
      <c r="I1052" s="110"/>
      <c r="J1052" s="110"/>
      <c r="K1052" s="110"/>
    </row>
    <row r="1053" spans="2:11">
      <c r="B1053" s="109"/>
      <c r="C1053" s="109"/>
      <c r="D1053" s="109"/>
      <c r="E1053" s="110"/>
      <c r="F1053" s="110"/>
      <c r="G1053" s="110"/>
      <c r="H1053" s="110"/>
      <c r="I1053" s="110"/>
      <c r="J1053" s="110"/>
      <c r="K1053" s="110"/>
    </row>
    <row r="1054" spans="2:11">
      <c r="B1054" s="109"/>
      <c r="C1054" s="109"/>
      <c r="D1054" s="109"/>
      <c r="E1054" s="110"/>
      <c r="F1054" s="110"/>
      <c r="G1054" s="110"/>
      <c r="H1054" s="110"/>
      <c r="I1054" s="110"/>
      <c r="J1054" s="110"/>
      <c r="K1054" s="110"/>
    </row>
    <row r="1055" spans="2:11">
      <c r="B1055" s="109"/>
      <c r="C1055" s="109"/>
      <c r="D1055" s="109"/>
      <c r="E1055" s="110"/>
      <c r="F1055" s="110"/>
      <c r="G1055" s="110"/>
      <c r="H1055" s="110"/>
      <c r="I1055" s="110"/>
      <c r="J1055" s="110"/>
      <c r="K1055" s="110"/>
    </row>
    <row r="1056" spans="2:11">
      <c r="B1056" s="109"/>
      <c r="C1056" s="109"/>
      <c r="D1056" s="109"/>
      <c r="E1056" s="110"/>
      <c r="F1056" s="110"/>
      <c r="G1056" s="110"/>
      <c r="H1056" s="110"/>
      <c r="I1056" s="110"/>
      <c r="J1056" s="110"/>
      <c r="K1056" s="110"/>
    </row>
    <row r="1057" spans="2:11">
      <c r="B1057" s="109"/>
      <c r="C1057" s="109"/>
      <c r="D1057" s="109"/>
      <c r="E1057" s="110"/>
      <c r="F1057" s="110"/>
      <c r="G1057" s="110"/>
      <c r="H1057" s="110"/>
      <c r="I1057" s="110"/>
      <c r="J1057" s="110"/>
      <c r="K1057" s="110"/>
    </row>
    <row r="1058" spans="2:11">
      <c r="B1058" s="109"/>
      <c r="C1058" s="109"/>
      <c r="D1058" s="109"/>
      <c r="E1058" s="110"/>
      <c r="F1058" s="110"/>
      <c r="G1058" s="110"/>
      <c r="H1058" s="110"/>
      <c r="I1058" s="110"/>
      <c r="J1058" s="110"/>
      <c r="K1058" s="110"/>
    </row>
    <row r="1059" spans="2:11">
      <c r="B1059" s="109"/>
      <c r="C1059" s="109"/>
      <c r="D1059" s="109"/>
      <c r="E1059" s="110"/>
      <c r="F1059" s="110"/>
      <c r="G1059" s="110"/>
      <c r="H1059" s="110"/>
      <c r="I1059" s="110"/>
      <c r="J1059" s="110"/>
      <c r="K1059" s="110"/>
    </row>
    <row r="1060" spans="2:11">
      <c r="B1060" s="109"/>
      <c r="C1060" s="109"/>
      <c r="D1060" s="109"/>
      <c r="E1060" s="110"/>
      <c r="F1060" s="110"/>
      <c r="G1060" s="110"/>
      <c r="H1060" s="110"/>
      <c r="I1060" s="110"/>
      <c r="J1060" s="110"/>
      <c r="K1060" s="110"/>
    </row>
    <row r="1061" spans="2:11">
      <c r="B1061" s="109"/>
      <c r="C1061" s="109"/>
      <c r="D1061" s="109"/>
      <c r="E1061" s="110"/>
      <c r="F1061" s="110"/>
      <c r="G1061" s="110"/>
      <c r="H1061" s="110"/>
      <c r="I1061" s="110"/>
      <c r="J1061" s="110"/>
      <c r="K1061" s="110"/>
    </row>
    <row r="1062" spans="2:11">
      <c r="B1062" s="109"/>
      <c r="C1062" s="109"/>
      <c r="D1062" s="109"/>
      <c r="E1062" s="110"/>
      <c r="F1062" s="110"/>
      <c r="G1062" s="110"/>
      <c r="H1062" s="110"/>
      <c r="I1062" s="110"/>
      <c r="J1062" s="110"/>
      <c r="K1062" s="110"/>
    </row>
    <row r="1063" spans="2:11">
      <c r="B1063" s="109"/>
      <c r="C1063" s="109"/>
      <c r="D1063" s="109"/>
      <c r="E1063" s="110"/>
      <c r="F1063" s="110"/>
      <c r="G1063" s="110"/>
      <c r="H1063" s="110"/>
      <c r="I1063" s="110"/>
      <c r="J1063" s="110"/>
      <c r="K1063" s="110"/>
    </row>
    <row r="1064" spans="2:11">
      <c r="B1064" s="109"/>
      <c r="C1064" s="109"/>
      <c r="D1064" s="109"/>
      <c r="E1064" s="110"/>
      <c r="F1064" s="110"/>
      <c r="G1064" s="110"/>
      <c r="H1064" s="110"/>
      <c r="I1064" s="110"/>
      <c r="J1064" s="110"/>
      <c r="K1064" s="110"/>
    </row>
    <row r="1065" spans="2:11">
      <c r="B1065" s="109"/>
      <c r="C1065" s="109"/>
      <c r="D1065" s="109"/>
      <c r="E1065" s="110"/>
      <c r="F1065" s="110"/>
      <c r="G1065" s="110"/>
      <c r="H1065" s="110"/>
      <c r="I1065" s="110"/>
      <c r="J1065" s="110"/>
      <c r="K1065" s="110"/>
    </row>
    <row r="1066" spans="2:11">
      <c r="B1066" s="109"/>
      <c r="C1066" s="109"/>
      <c r="D1066" s="109"/>
      <c r="E1066" s="110"/>
      <c r="F1066" s="110"/>
      <c r="G1066" s="110"/>
      <c r="H1066" s="110"/>
      <c r="I1066" s="110"/>
      <c r="J1066" s="110"/>
      <c r="K1066" s="110"/>
    </row>
    <row r="1067" spans="2:11">
      <c r="B1067" s="109"/>
      <c r="C1067" s="109"/>
      <c r="D1067" s="109"/>
      <c r="E1067" s="110"/>
      <c r="F1067" s="110"/>
      <c r="G1067" s="110"/>
      <c r="H1067" s="110"/>
      <c r="I1067" s="110"/>
      <c r="J1067" s="110"/>
      <c r="K1067" s="110"/>
    </row>
    <row r="1068" spans="2:11">
      <c r="B1068" s="109"/>
      <c r="C1068" s="109"/>
      <c r="D1068" s="109"/>
      <c r="E1068" s="110"/>
      <c r="F1068" s="110"/>
      <c r="G1068" s="110"/>
      <c r="H1068" s="110"/>
      <c r="I1068" s="110"/>
      <c r="J1068" s="110"/>
      <c r="K1068" s="110"/>
    </row>
    <row r="1069" spans="2:11">
      <c r="B1069" s="109"/>
      <c r="C1069" s="109"/>
      <c r="D1069" s="109"/>
      <c r="E1069" s="110"/>
      <c r="F1069" s="110"/>
      <c r="G1069" s="110"/>
      <c r="H1069" s="110"/>
      <c r="I1069" s="110"/>
      <c r="J1069" s="110"/>
      <c r="K1069" s="110"/>
    </row>
    <row r="1070" spans="2:11">
      <c r="B1070" s="109"/>
      <c r="C1070" s="109"/>
      <c r="D1070" s="109"/>
      <c r="E1070" s="110"/>
      <c r="F1070" s="110"/>
      <c r="G1070" s="110"/>
      <c r="H1070" s="110"/>
      <c r="I1070" s="110"/>
      <c r="J1070" s="110"/>
      <c r="K1070" s="110"/>
    </row>
    <row r="1071" spans="2:11">
      <c r="B1071" s="109"/>
      <c r="C1071" s="109"/>
      <c r="D1071" s="109"/>
      <c r="E1071" s="110"/>
      <c r="F1071" s="110"/>
      <c r="G1071" s="110"/>
      <c r="H1071" s="110"/>
      <c r="I1071" s="110"/>
      <c r="J1071" s="110"/>
      <c r="K1071" s="110"/>
    </row>
    <row r="1072" spans="2:11">
      <c r="B1072" s="109"/>
      <c r="C1072" s="109"/>
      <c r="D1072" s="109"/>
      <c r="E1072" s="110"/>
      <c r="F1072" s="110"/>
      <c r="G1072" s="110"/>
      <c r="H1072" s="110"/>
      <c r="I1072" s="110"/>
      <c r="J1072" s="110"/>
      <c r="K1072" s="110"/>
    </row>
    <row r="1073" spans="2:11">
      <c r="B1073" s="109"/>
      <c r="C1073" s="109"/>
      <c r="D1073" s="109"/>
      <c r="E1073" s="110"/>
      <c r="F1073" s="110"/>
      <c r="G1073" s="110"/>
      <c r="H1073" s="110"/>
      <c r="I1073" s="110"/>
      <c r="J1073" s="110"/>
      <c r="K1073" s="110"/>
    </row>
    <row r="1074" spans="2:11">
      <c r="B1074" s="109"/>
      <c r="C1074" s="109"/>
      <c r="D1074" s="109"/>
      <c r="E1074" s="110"/>
      <c r="F1074" s="110"/>
      <c r="G1074" s="110"/>
      <c r="H1074" s="110"/>
      <c r="I1074" s="110"/>
      <c r="J1074" s="110"/>
      <c r="K1074" s="110"/>
    </row>
    <row r="1075" spans="2:11">
      <c r="B1075" s="109"/>
      <c r="C1075" s="109"/>
      <c r="D1075" s="109"/>
      <c r="E1075" s="110"/>
      <c r="F1075" s="110"/>
      <c r="G1075" s="110"/>
      <c r="H1075" s="110"/>
      <c r="I1075" s="110"/>
      <c r="J1075" s="110"/>
      <c r="K1075" s="110"/>
    </row>
    <row r="1076" spans="2:11">
      <c r="B1076" s="109"/>
      <c r="C1076" s="109"/>
      <c r="D1076" s="109"/>
      <c r="E1076" s="110"/>
      <c r="F1076" s="110"/>
      <c r="G1076" s="110"/>
      <c r="H1076" s="110"/>
      <c r="I1076" s="110"/>
      <c r="J1076" s="110"/>
      <c r="K1076" s="110"/>
    </row>
    <row r="1077" spans="2:11">
      <c r="B1077" s="109"/>
      <c r="C1077" s="109"/>
      <c r="D1077" s="109"/>
      <c r="E1077" s="110"/>
      <c r="F1077" s="110"/>
      <c r="G1077" s="110"/>
      <c r="H1077" s="110"/>
      <c r="I1077" s="110"/>
      <c r="J1077" s="110"/>
      <c r="K1077" s="110"/>
    </row>
    <row r="1078" spans="2:11">
      <c r="B1078" s="109"/>
      <c r="C1078" s="109"/>
      <c r="D1078" s="109"/>
      <c r="E1078" s="110"/>
      <c r="F1078" s="110"/>
      <c r="G1078" s="110"/>
      <c r="H1078" s="110"/>
      <c r="I1078" s="110"/>
      <c r="J1078" s="110"/>
      <c r="K1078" s="110"/>
    </row>
    <row r="1079" spans="2:11">
      <c r="B1079" s="109"/>
      <c r="C1079" s="109"/>
      <c r="D1079" s="109"/>
      <c r="E1079" s="110"/>
      <c r="F1079" s="110"/>
      <c r="G1079" s="110"/>
      <c r="H1079" s="110"/>
      <c r="I1079" s="110"/>
      <c r="J1079" s="110"/>
      <c r="K1079" s="110"/>
    </row>
    <row r="1080" spans="2:11">
      <c r="B1080" s="109"/>
      <c r="C1080" s="109"/>
      <c r="D1080" s="109"/>
      <c r="E1080" s="110"/>
      <c r="F1080" s="110"/>
      <c r="G1080" s="110"/>
      <c r="H1080" s="110"/>
      <c r="I1080" s="110"/>
      <c r="J1080" s="110"/>
      <c r="K1080" s="110"/>
    </row>
    <row r="1081" spans="2:11">
      <c r="B1081" s="109"/>
      <c r="C1081" s="109"/>
      <c r="D1081" s="109"/>
      <c r="E1081" s="110"/>
      <c r="F1081" s="110"/>
      <c r="G1081" s="110"/>
      <c r="H1081" s="110"/>
      <c r="I1081" s="110"/>
      <c r="J1081" s="110"/>
      <c r="K1081" s="110"/>
    </row>
    <row r="1082" spans="2:11">
      <c r="B1082" s="109"/>
      <c r="C1082" s="109"/>
      <c r="D1082" s="109"/>
      <c r="E1082" s="110"/>
      <c r="F1082" s="110"/>
      <c r="G1082" s="110"/>
      <c r="H1082" s="110"/>
      <c r="I1082" s="110"/>
      <c r="J1082" s="110"/>
      <c r="K1082" s="110"/>
    </row>
    <row r="1083" spans="2:11">
      <c r="B1083" s="109"/>
      <c r="C1083" s="109"/>
      <c r="D1083" s="109"/>
      <c r="E1083" s="110"/>
      <c r="F1083" s="110"/>
      <c r="G1083" s="110"/>
      <c r="H1083" s="110"/>
      <c r="I1083" s="110"/>
      <c r="J1083" s="110"/>
      <c r="K1083" s="110"/>
    </row>
    <row r="1084" spans="2:11">
      <c r="B1084" s="109"/>
      <c r="C1084" s="109"/>
      <c r="D1084" s="109"/>
      <c r="E1084" s="110"/>
      <c r="F1084" s="110"/>
      <c r="G1084" s="110"/>
      <c r="H1084" s="110"/>
      <c r="I1084" s="110"/>
      <c r="J1084" s="110"/>
      <c r="K1084" s="110"/>
    </row>
    <row r="1085" spans="2:11">
      <c r="B1085" s="109"/>
      <c r="C1085" s="109"/>
      <c r="D1085" s="109"/>
      <c r="E1085" s="110"/>
      <c r="F1085" s="110"/>
      <c r="G1085" s="110"/>
      <c r="H1085" s="110"/>
      <c r="I1085" s="110"/>
      <c r="J1085" s="110"/>
      <c r="K1085" s="110"/>
    </row>
    <row r="1086" spans="2:11">
      <c r="B1086" s="109"/>
      <c r="C1086" s="109"/>
      <c r="D1086" s="109"/>
      <c r="E1086" s="110"/>
      <c r="F1086" s="110"/>
      <c r="G1086" s="110"/>
      <c r="H1086" s="110"/>
      <c r="I1086" s="110"/>
      <c r="J1086" s="110"/>
      <c r="K1086" s="110"/>
    </row>
    <row r="1087" spans="2:11">
      <c r="B1087" s="109"/>
      <c r="C1087" s="109"/>
      <c r="D1087" s="109"/>
      <c r="E1087" s="110"/>
      <c r="F1087" s="110"/>
      <c r="G1087" s="110"/>
      <c r="H1087" s="110"/>
      <c r="I1087" s="110"/>
      <c r="J1087" s="110"/>
      <c r="K1087" s="110"/>
    </row>
    <row r="1088" spans="2:11">
      <c r="B1088" s="109"/>
      <c r="C1088" s="109"/>
      <c r="D1088" s="109"/>
      <c r="E1088" s="110"/>
      <c r="F1088" s="110"/>
      <c r="G1088" s="110"/>
      <c r="H1088" s="110"/>
      <c r="I1088" s="110"/>
      <c r="J1088" s="110"/>
      <c r="K1088" s="110"/>
    </row>
    <row r="1089" spans="2:11">
      <c r="B1089" s="109"/>
      <c r="C1089" s="109"/>
      <c r="D1089" s="109"/>
      <c r="E1089" s="110"/>
      <c r="F1089" s="110"/>
      <c r="G1089" s="110"/>
      <c r="H1089" s="110"/>
      <c r="I1089" s="110"/>
      <c r="J1089" s="110"/>
      <c r="K1089" s="110"/>
    </row>
    <row r="1090" spans="2:11">
      <c r="B1090" s="109"/>
      <c r="C1090" s="109"/>
      <c r="D1090" s="109"/>
      <c r="E1090" s="110"/>
      <c r="F1090" s="110"/>
      <c r="G1090" s="110"/>
      <c r="H1090" s="110"/>
      <c r="I1090" s="110"/>
      <c r="J1090" s="110"/>
      <c r="K1090" s="110"/>
    </row>
    <row r="1091" spans="2:11">
      <c r="B1091" s="109"/>
      <c r="C1091" s="109"/>
      <c r="D1091" s="109"/>
      <c r="E1091" s="110"/>
      <c r="F1091" s="110"/>
      <c r="G1091" s="110"/>
      <c r="H1091" s="110"/>
      <c r="I1091" s="110"/>
      <c r="J1091" s="110"/>
      <c r="K1091" s="110"/>
    </row>
    <row r="1092" spans="2:11">
      <c r="B1092" s="109"/>
      <c r="C1092" s="109"/>
      <c r="D1092" s="109"/>
      <c r="E1092" s="110"/>
      <c r="F1092" s="110"/>
      <c r="G1092" s="110"/>
      <c r="H1092" s="110"/>
      <c r="I1092" s="110"/>
      <c r="J1092" s="110"/>
      <c r="K1092" s="110"/>
    </row>
    <row r="1093" spans="2:11">
      <c r="B1093" s="109"/>
      <c r="C1093" s="109"/>
      <c r="D1093" s="109"/>
      <c r="E1093" s="110"/>
      <c r="F1093" s="110"/>
      <c r="G1093" s="110"/>
      <c r="H1093" s="110"/>
      <c r="I1093" s="110"/>
      <c r="J1093" s="110"/>
      <c r="K1093" s="110"/>
    </row>
    <row r="1094" spans="2:11">
      <c r="B1094" s="109"/>
      <c r="C1094" s="109"/>
      <c r="D1094" s="109"/>
      <c r="E1094" s="110"/>
      <c r="F1094" s="110"/>
      <c r="G1094" s="110"/>
      <c r="H1094" s="110"/>
      <c r="I1094" s="110"/>
      <c r="J1094" s="110"/>
      <c r="K1094" s="110"/>
    </row>
    <row r="1095" spans="2:11">
      <c r="B1095" s="109"/>
      <c r="C1095" s="109"/>
      <c r="D1095" s="109"/>
      <c r="E1095" s="110"/>
      <c r="F1095" s="110"/>
      <c r="G1095" s="110"/>
      <c r="H1095" s="110"/>
      <c r="I1095" s="110"/>
      <c r="J1095" s="110"/>
      <c r="K1095" s="110"/>
    </row>
    <row r="1096" spans="2:11">
      <c r="B1096" s="109"/>
      <c r="C1096" s="109"/>
      <c r="D1096" s="109"/>
      <c r="E1096" s="110"/>
      <c r="F1096" s="110"/>
      <c r="G1096" s="110"/>
      <c r="H1096" s="110"/>
      <c r="I1096" s="110"/>
      <c r="J1096" s="110"/>
      <c r="K1096" s="110"/>
    </row>
    <row r="1097" spans="2:11">
      <c r="B1097" s="109"/>
      <c r="C1097" s="109"/>
      <c r="D1097" s="109"/>
      <c r="E1097" s="110"/>
      <c r="F1097" s="110"/>
      <c r="G1097" s="110"/>
      <c r="H1097" s="110"/>
      <c r="I1097" s="110"/>
      <c r="J1097" s="110"/>
      <c r="K1097" s="110"/>
    </row>
    <row r="1098" spans="2:11">
      <c r="B1098" s="109"/>
      <c r="C1098" s="109"/>
      <c r="D1098" s="109"/>
      <c r="E1098" s="110"/>
      <c r="F1098" s="110"/>
      <c r="G1098" s="110"/>
      <c r="H1098" s="110"/>
      <c r="I1098" s="110"/>
      <c r="J1098" s="110"/>
      <c r="K1098" s="110"/>
    </row>
    <row r="1099" spans="2:11">
      <c r="B1099" s="109"/>
      <c r="C1099" s="109"/>
      <c r="D1099" s="109"/>
      <c r="E1099" s="110"/>
      <c r="F1099" s="110"/>
      <c r="G1099" s="110"/>
      <c r="H1099" s="110"/>
      <c r="I1099" s="110"/>
      <c r="J1099" s="110"/>
      <c r="K1099" s="110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147</v>
      </c>
      <c r="C1" s="67" t="s" vm="1">
        <v>233</v>
      </c>
    </row>
    <row r="2" spans="2:17">
      <c r="B2" s="46" t="s">
        <v>146</v>
      </c>
      <c r="C2" s="67" t="s">
        <v>234</v>
      </c>
    </row>
    <row r="3" spans="2:17">
      <c r="B3" s="46" t="s">
        <v>148</v>
      </c>
      <c r="C3" s="67" t="s">
        <v>235</v>
      </c>
    </row>
    <row r="4" spans="2:17">
      <c r="B4" s="46" t="s">
        <v>149</v>
      </c>
      <c r="C4" s="67">
        <v>8803</v>
      </c>
    </row>
    <row r="6" spans="2:17" ht="26.25" customHeight="1">
      <c r="B6" s="158" t="s">
        <v>176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</row>
    <row r="7" spans="2:17" ht="26.25" customHeight="1">
      <c r="B7" s="158" t="s">
        <v>103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</row>
    <row r="8" spans="2:17" s="3" customFormat="1" ht="47.25">
      <c r="B8" s="21" t="s">
        <v>117</v>
      </c>
      <c r="C8" s="29" t="s">
        <v>46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216</v>
      </c>
      <c r="M9" s="15"/>
      <c r="N9" s="15" t="s">
        <v>212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17" s="4" customFormat="1" ht="18" customHeight="1">
      <c r="B11" s="119" t="s">
        <v>3328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20">
        <v>0</v>
      </c>
      <c r="O11" s="91"/>
      <c r="P11" s="121">
        <v>0</v>
      </c>
      <c r="Q11" s="121">
        <v>0</v>
      </c>
    </row>
    <row r="12" spans="2:17" ht="18" customHeight="1">
      <c r="B12" s="114" t="s">
        <v>224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17">
      <c r="B13" s="114" t="s">
        <v>113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17">
      <c r="B14" s="114" t="s">
        <v>207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17">
      <c r="B15" s="114" t="s">
        <v>215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17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  <row r="248" spans="2:17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</row>
    <row r="249" spans="2:17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</row>
    <row r="250" spans="2:17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</row>
    <row r="251" spans="2:17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</row>
    <row r="252" spans="2:17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</row>
    <row r="253" spans="2:17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</row>
    <row r="254" spans="2:17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</row>
    <row r="255" spans="2:17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</row>
    <row r="256" spans="2:17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</row>
    <row r="257" spans="2:17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</row>
    <row r="258" spans="2:17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</row>
    <row r="259" spans="2:17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</row>
    <row r="260" spans="2:17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</row>
    <row r="261" spans="2:17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</row>
    <row r="262" spans="2:17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</row>
    <row r="263" spans="2:17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</row>
    <row r="264" spans="2:17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</row>
    <row r="265" spans="2:17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</row>
    <row r="266" spans="2:17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</row>
    <row r="267" spans="2:17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</row>
    <row r="268" spans="2:17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</row>
    <row r="269" spans="2:17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</row>
    <row r="270" spans="2:17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</row>
    <row r="271" spans="2:17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</row>
    <row r="272" spans="2:17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</row>
    <row r="273" spans="2:17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</row>
    <row r="274" spans="2:17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</row>
    <row r="275" spans="2:17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</row>
    <row r="276" spans="2:17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</row>
    <row r="277" spans="2:17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</row>
    <row r="278" spans="2:17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</row>
    <row r="279" spans="2:17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</row>
    <row r="280" spans="2:17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</row>
    <row r="281" spans="2:17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</row>
    <row r="282" spans="2:17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</row>
    <row r="283" spans="2:17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</row>
    <row r="284" spans="2:17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</row>
    <row r="285" spans="2:17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</row>
    <row r="286" spans="2:17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</row>
    <row r="287" spans="2:17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</row>
    <row r="288" spans="2:17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</row>
    <row r="289" spans="2:17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</row>
    <row r="290" spans="2:17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</row>
    <row r="291" spans="2:17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</row>
    <row r="292" spans="2:17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</row>
    <row r="293" spans="2:17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</row>
    <row r="294" spans="2:17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</row>
    <row r="295" spans="2:17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</row>
    <row r="296" spans="2:17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</row>
    <row r="297" spans="2:17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</row>
    <row r="298" spans="2:17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</row>
    <row r="299" spans="2:17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</row>
    <row r="300" spans="2:17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</row>
    <row r="301" spans="2:17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</row>
    <row r="302" spans="2:17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</row>
    <row r="303" spans="2:17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</row>
    <row r="304" spans="2:17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</row>
    <row r="305" spans="2:17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</row>
    <row r="306" spans="2:17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</row>
    <row r="307" spans="2:17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</row>
    <row r="308" spans="2:17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</row>
    <row r="309" spans="2:17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</row>
    <row r="310" spans="2:17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</row>
    <row r="311" spans="2:17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</row>
    <row r="312" spans="2:17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</row>
    <row r="313" spans="2:17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</row>
    <row r="314" spans="2:17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</row>
    <row r="315" spans="2:17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</row>
    <row r="316" spans="2:17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</row>
    <row r="317" spans="2:17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</row>
    <row r="318" spans="2:17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</row>
    <row r="319" spans="2:17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</row>
    <row r="320" spans="2:17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</row>
    <row r="321" spans="2:17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</row>
    <row r="322" spans="2:17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</row>
    <row r="323" spans="2:17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</row>
    <row r="324" spans="2:17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</row>
    <row r="325" spans="2:17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</row>
    <row r="326" spans="2:17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</row>
    <row r="327" spans="2:17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</row>
    <row r="328" spans="2:17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</row>
    <row r="329" spans="2:17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</row>
    <row r="330" spans="2:17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</row>
    <row r="331" spans="2:17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</row>
    <row r="332" spans="2:17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</row>
    <row r="333" spans="2:17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</row>
    <row r="334" spans="2:17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</row>
    <row r="335" spans="2:17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</row>
    <row r="336" spans="2:17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</row>
    <row r="337" spans="2:17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</row>
    <row r="338" spans="2:17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</row>
    <row r="339" spans="2:17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</row>
    <row r="340" spans="2:17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</row>
    <row r="341" spans="2:17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</row>
    <row r="342" spans="2:17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</row>
    <row r="343" spans="2:17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</row>
    <row r="344" spans="2:17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</row>
    <row r="345" spans="2:17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</row>
    <row r="346" spans="2:17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</row>
    <row r="347" spans="2:17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</row>
    <row r="348" spans="2:17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</row>
    <row r="349" spans="2:17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</row>
    <row r="350" spans="2:17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</row>
    <row r="351" spans="2:17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</row>
    <row r="352" spans="2:17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</row>
    <row r="353" spans="2:17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</row>
    <row r="354" spans="2:17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</row>
    <row r="355" spans="2:17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</row>
    <row r="356" spans="2:17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</row>
    <row r="357" spans="2:17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</row>
    <row r="358" spans="2:17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</row>
    <row r="359" spans="2:17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</row>
    <row r="360" spans="2:17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</row>
    <row r="361" spans="2:17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</row>
    <row r="362" spans="2:17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</row>
    <row r="363" spans="2:17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</row>
    <row r="364" spans="2:17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</row>
    <row r="365" spans="2:17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</row>
    <row r="366" spans="2:17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</row>
    <row r="367" spans="2:17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</row>
    <row r="368" spans="2:17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</row>
    <row r="369" spans="2:17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</row>
    <row r="370" spans="2:17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</row>
    <row r="371" spans="2:17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</row>
    <row r="372" spans="2:17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</row>
    <row r="373" spans="2:17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</row>
    <row r="374" spans="2:17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</row>
    <row r="375" spans="2:17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</row>
    <row r="376" spans="2:17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</row>
    <row r="377" spans="2:17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</row>
    <row r="378" spans="2:17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</row>
    <row r="379" spans="2:17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</row>
    <row r="380" spans="2:17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</row>
    <row r="381" spans="2:17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</row>
    <row r="382" spans="2:17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</row>
    <row r="383" spans="2:17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</row>
    <row r="384" spans="2:17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</row>
    <row r="385" spans="2:17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</row>
    <row r="386" spans="2:17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</row>
    <row r="387" spans="2:17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</row>
    <row r="388" spans="2:17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</row>
    <row r="389" spans="2:17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</row>
    <row r="390" spans="2:17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</row>
    <row r="391" spans="2:17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</row>
    <row r="392" spans="2:17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</row>
    <row r="393" spans="2:17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</row>
    <row r="394" spans="2:17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</row>
    <row r="395" spans="2:17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</row>
    <row r="396" spans="2:17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</row>
    <row r="397" spans="2:17">
      <c r="B397" s="109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</row>
    <row r="398" spans="2:17">
      <c r="B398" s="109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</row>
    <row r="399" spans="2:17">
      <c r="B399" s="109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</row>
    <row r="400" spans="2:17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</row>
    <row r="401" spans="2:17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</row>
    <row r="402" spans="2:17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</row>
    <row r="403" spans="2:17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</row>
    <row r="404" spans="2:17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</row>
    <row r="405" spans="2:17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</row>
    <row r="406" spans="2:17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</row>
    <row r="407" spans="2:17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</row>
    <row r="408" spans="2:17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</row>
    <row r="409" spans="2:17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</row>
    <row r="410" spans="2:17">
      <c r="B410" s="109"/>
      <c r="C410" s="109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</row>
    <row r="411" spans="2:17">
      <c r="B411" s="109"/>
      <c r="C411" s="109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</row>
    <row r="412" spans="2:17">
      <c r="B412" s="109"/>
      <c r="C412" s="109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</row>
    <row r="413" spans="2:17">
      <c r="B413" s="109"/>
      <c r="C413" s="109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</row>
    <row r="414" spans="2:17">
      <c r="B414" s="109"/>
      <c r="C414" s="109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</row>
    <row r="415" spans="2:17">
      <c r="B415" s="109"/>
      <c r="C415" s="109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</row>
    <row r="416" spans="2:17">
      <c r="B416" s="109"/>
      <c r="C416" s="109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</row>
    <row r="417" spans="2:17">
      <c r="B417" s="109"/>
      <c r="C417" s="109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</row>
    <row r="418" spans="2:17">
      <c r="B418" s="109"/>
      <c r="C418" s="109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</row>
    <row r="419" spans="2:17">
      <c r="B419" s="109"/>
      <c r="C419" s="109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</row>
    <row r="420" spans="2:17">
      <c r="B420" s="109"/>
      <c r="C420" s="109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</row>
    <row r="421" spans="2:17">
      <c r="B421" s="109"/>
      <c r="C421" s="109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</row>
    <row r="422" spans="2:17">
      <c r="B422" s="109"/>
      <c r="C422" s="109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</row>
    <row r="423" spans="2:17">
      <c r="B423" s="109"/>
      <c r="C423" s="109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</row>
    <row r="424" spans="2:17">
      <c r="B424" s="109"/>
      <c r="C424" s="109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</row>
    <row r="425" spans="2:17">
      <c r="B425" s="109"/>
      <c r="C425" s="109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</row>
    <row r="426" spans="2:17">
      <c r="B426" s="109"/>
      <c r="C426" s="109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</row>
    <row r="427" spans="2:17">
      <c r="B427" s="109"/>
      <c r="C427" s="109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</row>
    <row r="428" spans="2:17">
      <c r="B428" s="109"/>
      <c r="C428" s="109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</row>
    <row r="429" spans="2:17">
      <c r="B429" s="109"/>
      <c r="C429" s="109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</row>
    <row r="430" spans="2:17">
      <c r="B430" s="109"/>
      <c r="C430" s="109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</row>
    <row r="431" spans="2:17">
      <c r="B431" s="109"/>
      <c r="C431" s="109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</row>
    <row r="432" spans="2:17">
      <c r="B432" s="109"/>
      <c r="C432" s="109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</row>
    <row r="433" spans="2:17">
      <c r="B433" s="109"/>
      <c r="C433" s="109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</row>
    <row r="434" spans="2:17">
      <c r="B434" s="109"/>
      <c r="C434" s="109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</row>
    <row r="435" spans="2:17">
      <c r="B435" s="109"/>
      <c r="C435" s="109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</row>
    <row r="436" spans="2:17">
      <c r="B436" s="109"/>
      <c r="C436" s="109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</row>
    <row r="437" spans="2:17">
      <c r="B437" s="109"/>
      <c r="C437" s="109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</row>
    <row r="438" spans="2:17">
      <c r="B438" s="109"/>
      <c r="C438" s="109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</row>
    <row r="439" spans="2:17">
      <c r="B439" s="109"/>
      <c r="C439" s="109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</row>
    <row r="440" spans="2:17">
      <c r="B440" s="109"/>
      <c r="C440" s="109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</row>
    <row r="441" spans="2:17">
      <c r="B441" s="109"/>
      <c r="C441" s="109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</row>
    <row r="442" spans="2:17">
      <c r="B442" s="109"/>
      <c r="C442" s="109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</row>
    <row r="443" spans="2:17">
      <c r="B443" s="109"/>
      <c r="C443" s="109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</row>
    <row r="444" spans="2:17">
      <c r="B444" s="109"/>
      <c r="C444" s="109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</row>
    <row r="445" spans="2:17">
      <c r="B445" s="109"/>
      <c r="C445" s="109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</row>
    <row r="446" spans="2:17">
      <c r="B446" s="109"/>
      <c r="C446" s="109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</row>
    <row r="447" spans="2:17">
      <c r="B447" s="109"/>
      <c r="C447" s="109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</row>
    <row r="448" spans="2:17">
      <c r="B448" s="109"/>
      <c r="C448" s="109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</row>
    <row r="449" spans="2:17">
      <c r="B449" s="109"/>
      <c r="C449" s="109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</row>
    <row r="450" spans="2:17">
      <c r="B450" s="109"/>
      <c r="C450" s="109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</row>
    <row r="451" spans="2:17">
      <c r="B451" s="109"/>
      <c r="C451" s="109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</row>
    <row r="452" spans="2:17">
      <c r="B452" s="109"/>
      <c r="C452" s="109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</row>
    <row r="453" spans="2:17">
      <c r="B453" s="109"/>
      <c r="C453" s="109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</row>
    <row r="454" spans="2:17">
      <c r="B454" s="109"/>
      <c r="C454" s="109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</row>
    <row r="455" spans="2:17">
      <c r="B455" s="109"/>
      <c r="C455" s="109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</row>
    <row r="456" spans="2:17">
      <c r="B456" s="109"/>
      <c r="C456" s="109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</row>
    <row r="457" spans="2:17">
      <c r="B457" s="109"/>
      <c r="C457" s="109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</row>
    <row r="458" spans="2:17">
      <c r="B458" s="109"/>
      <c r="C458" s="109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</row>
    <row r="459" spans="2:17">
      <c r="B459" s="109"/>
      <c r="C459" s="109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</row>
    <row r="460" spans="2:17">
      <c r="B460" s="109"/>
      <c r="C460" s="109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</row>
    <row r="461" spans="2:17">
      <c r="B461" s="109"/>
      <c r="C461" s="109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</row>
    <row r="462" spans="2:17">
      <c r="B462" s="109"/>
      <c r="C462" s="109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</row>
    <row r="463" spans="2:17">
      <c r="B463" s="109"/>
      <c r="C463" s="109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</row>
    <row r="464" spans="2:17">
      <c r="B464" s="109"/>
      <c r="C464" s="109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</row>
    <row r="465" spans="2:17">
      <c r="B465" s="109"/>
      <c r="C465" s="109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</row>
    <row r="466" spans="2:17">
      <c r="B466" s="109"/>
      <c r="C466" s="109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</row>
    <row r="467" spans="2:17">
      <c r="B467" s="109"/>
      <c r="C467" s="109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</row>
    <row r="468" spans="2:17">
      <c r="B468" s="109"/>
      <c r="C468" s="109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</row>
    <row r="469" spans="2:17">
      <c r="B469" s="109"/>
      <c r="C469" s="109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</row>
    <row r="470" spans="2:17">
      <c r="B470" s="109"/>
      <c r="C470" s="109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</row>
    <row r="471" spans="2:17">
      <c r="B471" s="109"/>
      <c r="C471" s="109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</row>
    <row r="472" spans="2:17">
      <c r="B472" s="109"/>
      <c r="C472" s="109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</row>
    <row r="473" spans="2:17">
      <c r="B473" s="109"/>
      <c r="C473" s="109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</row>
    <row r="474" spans="2:17">
      <c r="B474" s="109"/>
      <c r="C474" s="109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</row>
    <row r="475" spans="2:17">
      <c r="B475" s="109"/>
      <c r="C475" s="109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</row>
    <row r="476" spans="2:17">
      <c r="B476" s="109"/>
      <c r="C476" s="109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</row>
    <row r="477" spans="2:17">
      <c r="B477" s="109"/>
      <c r="C477" s="109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</row>
    <row r="478" spans="2:17">
      <c r="B478" s="109"/>
      <c r="C478" s="109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</row>
    <row r="479" spans="2:17">
      <c r="B479" s="109"/>
      <c r="C479" s="109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</row>
    <row r="480" spans="2:17">
      <c r="B480" s="109"/>
      <c r="C480" s="109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</row>
    <row r="481" spans="2:17">
      <c r="B481" s="109"/>
      <c r="C481" s="109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</row>
    <row r="482" spans="2:17">
      <c r="B482" s="109"/>
      <c r="C482" s="109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</row>
    <row r="483" spans="2:17">
      <c r="B483" s="109"/>
      <c r="C483" s="109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</row>
    <row r="484" spans="2:17">
      <c r="B484" s="109"/>
      <c r="C484" s="109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</row>
    <row r="485" spans="2:17">
      <c r="B485" s="109"/>
      <c r="C485" s="109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</row>
    <row r="486" spans="2:17">
      <c r="B486" s="109"/>
      <c r="C486" s="109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</row>
    <row r="487" spans="2:17">
      <c r="B487" s="109"/>
      <c r="C487" s="109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</row>
    <row r="488" spans="2:17">
      <c r="B488" s="109"/>
      <c r="C488" s="109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</row>
    <row r="489" spans="2:17">
      <c r="B489" s="109"/>
      <c r="C489" s="109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</row>
    <row r="490" spans="2:17">
      <c r="B490" s="109"/>
      <c r="C490" s="109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</row>
    <row r="491" spans="2:17">
      <c r="B491" s="109"/>
      <c r="C491" s="109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</row>
    <row r="492" spans="2:17">
      <c r="B492" s="109"/>
      <c r="C492" s="109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</row>
    <row r="493" spans="2:17">
      <c r="B493" s="109"/>
      <c r="C493" s="109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</row>
    <row r="494" spans="2:17">
      <c r="B494" s="109"/>
      <c r="C494" s="109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</row>
    <row r="495" spans="2:17">
      <c r="B495" s="109"/>
      <c r="C495" s="109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</row>
    <row r="496" spans="2:17">
      <c r="B496" s="109"/>
      <c r="C496" s="109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</row>
    <row r="497" spans="2:17">
      <c r="B497" s="109"/>
      <c r="C497" s="109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</row>
    <row r="498" spans="2:17">
      <c r="B498" s="109"/>
      <c r="C498" s="109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</row>
    <row r="499" spans="2:17">
      <c r="B499" s="109"/>
      <c r="C499" s="109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</row>
    <row r="500" spans="2:17">
      <c r="B500" s="109"/>
      <c r="C500" s="109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</row>
    <row r="501" spans="2:17">
      <c r="B501" s="109"/>
      <c r="C501" s="109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</row>
    <row r="502" spans="2:17">
      <c r="B502" s="109"/>
      <c r="C502" s="109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</row>
    <row r="503" spans="2:17">
      <c r="B503" s="109"/>
      <c r="C503" s="109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</row>
    <row r="504" spans="2:17">
      <c r="B504" s="109"/>
      <c r="C504" s="109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</row>
    <row r="505" spans="2:17">
      <c r="B505" s="109"/>
      <c r="C505" s="109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</row>
    <row r="506" spans="2:17">
      <c r="B506" s="109"/>
      <c r="C506" s="109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</row>
    <row r="507" spans="2:17">
      <c r="B507" s="109"/>
      <c r="C507" s="109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</row>
    <row r="508" spans="2:17">
      <c r="B508" s="109"/>
      <c r="C508" s="109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</row>
    <row r="509" spans="2:17">
      <c r="B509" s="109"/>
      <c r="C509" s="109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</row>
    <row r="510" spans="2:17">
      <c r="B510" s="109"/>
      <c r="C510" s="109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</row>
    <row r="511" spans="2:17">
      <c r="B511" s="109"/>
      <c r="C511" s="109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</row>
    <row r="512" spans="2:17">
      <c r="B512" s="109"/>
      <c r="C512" s="109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</row>
    <row r="513" spans="2:17">
      <c r="B513" s="109"/>
      <c r="C513" s="109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</row>
    <row r="514" spans="2:17">
      <c r="B514" s="109"/>
      <c r="C514" s="109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</row>
    <row r="515" spans="2:17">
      <c r="B515" s="109"/>
      <c r="C515" s="109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</row>
    <row r="516" spans="2:17">
      <c r="B516" s="109"/>
      <c r="C516" s="109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</row>
    <row r="517" spans="2:17">
      <c r="B517" s="109"/>
      <c r="C517" s="109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</row>
    <row r="518" spans="2:17">
      <c r="B518" s="109"/>
      <c r="C518" s="109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</row>
    <row r="519" spans="2:17">
      <c r="B519" s="109"/>
      <c r="C519" s="109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</row>
    <row r="520" spans="2:17">
      <c r="B520" s="109"/>
      <c r="C520" s="109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</row>
    <row r="521" spans="2:17">
      <c r="B521" s="109"/>
      <c r="C521" s="109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</row>
    <row r="522" spans="2:17">
      <c r="B522" s="109"/>
      <c r="C522" s="109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</row>
    <row r="523" spans="2:17">
      <c r="B523" s="109"/>
      <c r="C523" s="109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</row>
    <row r="524" spans="2:17">
      <c r="B524" s="109"/>
      <c r="C524" s="109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</row>
    <row r="525" spans="2:17">
      <c r="B525" s="109"/>
      <c r="C525" s="109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</row>
    <row r="526" spans="2:17">
      <c r="B526" s="109"/>
      <c r="C526" s="109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</row>
    <row r="527" spans="2:17">
      <c r="B527" s="109"/>
      <c r="C527" s="109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</row>
    <row r="528" spans="2:17">
      <c r="B528" s="109"/>
      <c r="C528" s="109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</row>
    <row r="529" spans="2:17">
      <c r="B529" s="109"/>
      <c r="C529" s="109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</row>
    <row r="530" spans="2:17">
      <c r="B530" s="109"/>
      <c r="C530" s="109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</row>
    <row r="531" spans="2:17">
      <c r="B531" s="109"/>
      <c r="C531" s="109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</row>
    <row r="532" spans="2:17">
      <c r="B532" s="109"/>
      <c r="C532" s="109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</row>
    <row r="533" spans="2:17">
      <c r="B533" s="109"/>
      <c r="C533" s="109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</row>
    <row r="534" spans="2:17">
      <c r="B534" s="109"/>
      <c r="C534" s="109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</row>
    <row r="535" spans="2:17">
      <c r="B535" s="109"/>
      <c r="C535" s="109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</row>
    <row r="536" spans="2:17">
      <c r="B536" s="109"/>
      <c r="C536" s="109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</row>
    <row r="537" spans="2:17">
      <c r="B537" s="109"/>
      <c r="C537" s="109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</row>
    <row r="538" spans="2:17">
      <c r="B538" s="109"/>
      <c r="C538" s="109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</row>
    <row r="539" spans="2:17">
      <c r="B539" s="109"/>
      <c r="C539" s="109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</row>
    <row r="540" spans="2:17">
      <c r="B540" s="109"/>
      <c r="C540" s="109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</row>
    <row r="541" spans="2:17">
      <c r="B541" s="109"/>
      <c r="C541" s="109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</row>
    <row r="542" spans="2:17">
      <c r="B542" s="109"/>
      <c r="C542" s="109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</row>
    <row r="543" spans="2:17">
      <c r="B543" s="109"/>
      <c r="C543" s="109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</row>
    <row r="544" spans="2:17">
      <c r="B544" s="109"/>
      <c r="C544" s="109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</row>
    <row r="545" spans="2:17">
      <c r="B545" s="109"/>
      <c r="C545" s="109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</row>
    <row r="546" spans="2:17">
      <c r="B546" s="109"/>
      <c r="C546" s="109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</row>
    <row r="547" spans="2:17">
      <c r="B547" s="109"/>
      <c r="C547" s="109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</row>
    <row r="548" spans="2:17">
      <c r="B548" s="109"/>
      <c r="C548" s="109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</row>
    <row r="549" spans="2:17">
      <c r="B549" s="109"/>
      <c r="C549" s="109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</row>
    <row r="550" spans="2:17">
      <c r="B550" s="109"/>
      <c r="C550" s="109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</row>
    <row r="551" spans="2:17">
      <c r="B551" s="109"/>
      <c r="C551" s="109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</row>
    <row r="552" spans="2:17">
      <c r="B552" s="109"/>
      <c r="C552" s="109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</row>
    <row r="553" spans="2:17">
      <c r="B553" s="109"/>
      <c r="C553" s="109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</row>
    <row r="554" spans="2:17">
      <c r="B554" s="109"/>
      <c r="C554" s="109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</row>
    <row r="555" spans="2:17">
      <c r="B555" s="109"/>
      <c r="C555" s="109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</row>
    <row r="556" spans="2:17">
      <c r="B556" s="109"/>
      <c r="C556" s="109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</row>
    <row r="557" spans="2:17">
      <c r="B557" s="109"/>
      <c r="C557" s="109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</row>
    <row r="558" spans="2:17">
      <c r="B558" s="109"/>
      <c r="C558" s="109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1.85546875" style="2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.7109375" style="1" bestFit="1" customWidth="1"/>
    <col min="13" max="13" width="9.140625" style="1" bestFit="1" customWidth="1"/>
    <col min="14" max="14" width="14.42578125" style="1" bestFit="1" customWidth="1"/>
    <col min="15" max="15" width="9.5703125" style="1" bestFit="1" customWidth="1"/>
    <col min="16" max="16" width="12.425781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7" t="s" vm="1">
        <v>233</v>
      </c>
    </row>
    <row r="2" spans="2:18">
      <c r="B2" s="46" t="s">
        <v>146</v>
      </c>
      <c r="C2" s="67" t="s">
        <v>234</v>
      </c>
    </row>
    <row r="3" spans="2:18">
      <c r="B3" s="46" t="s">
        <v>148</v>
      </c>
      <c r="C3" s="67" t="s">
        <v>235</v>
      </c>
    </row>
    <row r="4" spans="2:18">
      <c r="B4" s="46" t="s">
        <v>149</v>
      </c>
      <c r="C4" s="67">
        <v>8803</v>
      </c>
    </row>
    <row r="6" spans="2:18" ht="26.25" customHeight="1">
      <c r="B6" s="158" t="s">
        <v>177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</row>
    <row r="7" spans="2:18" s="3" customFormat="1" ht="78.75">
      <c r="B7" s="47" t="s">
        <v>117</v>
      </c>
      <c r="C7" s="48" t="s">
        <v>189</v>
      </c>
      <c r="D7" s="48" t="s">
        <v>46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232</v>
      </c>
      <c r="K7" s="48" t="s">
        <v>104</v>
      </c>
      <c r="L7" s="48" t="s">
        <v>35</v>
      </c>
      <c r="M7" s="48" t="s">
        <v>18</v>
      </c>
      <c r="N7" s="48" t="s">
        <v>209</v>
      </c>
      <c r="O7" s="48" t="s">
        <v>208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216</v>
      </c>
      <c r="O8" s="15"/>
      <c r="P8" s="15" t="s">
        <v>212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3.9519689533383748</v>
      </c>
      <c r="J10" s="69"/>
      <c r="K10" s="69"/>
      <c r="L10" s="69"/>
      <c r="M10" s="93">
        <v>0.18997247882098375</v>
      </c>
      <c r="N10" s="77"/>
      <c r="O10" s="79"/>
      <c r="P10" s="77">
        <v>208495.478465016</v>
      </c>
      <c r="Q10" s="78">
        <f>IFERROR(P10/$P$10,0)</f>
        <v>1</v>
      </c>
      <c r="R10" s="78">
        <f>P10/'סכום נכסי הקרן'!$C$42</f>
        <v>7.2150857578597419E-2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5.0435789575820973</v>
      </c>
      <c r="J11" s="71"/>
      <c r="K11" s="71"/>
      <c r="L11" s="71"/>
      <c r="M11" s="94">
        <v>5.656875193487642E-2</v>
      </c>
      <c r="N11" s="80"/>
      <c r="O11" s="82"/>
      <c r="P11" s="80">
        <f>P12+P41</f>
        <v>127894.470751974</v>
      </c>
      <c r="Q11" s="81">
        <f t="shared" ref="Q11:Q74" si="0">IFERROR(P11/$P$10,0)</f>
        <v>0.61341603997150351</v>
      </c>
      <c r="R11" s="81">
        <f>P11/'סכום נכסי הקרן'!$C$42</f>
        <v>4.4258493336411173E-2</v>
      </c>
    </row>
    <row r="12" spans="2:18">
      <c r="B12" s="92" t="s">
        <v>36</v>
      </c>
      <c r="C12" s="71"/>
      <c r="D12" s="71"/>
      <c r="E12" s="71"/>
      <c r="F12" s="71"/>
      <c r="G12" s="71"/>
      <c r="H12" s="71"/>
      <c r="I12" s="80">
        <v>7.0043824627312983</v>
      </c>
      <c r="J12" s="71"/>
      <c r="K12" s="71"/>
      <c r="L12" s="71"/>
      <c r="M12" s="94">
        <v>4.8652296041453137E-2</v>
      </c>
      <c r="N12" s="80"/>
      <c r="O12" s="82"/>
      <c r="P12" s="80">
        <f>SUM(P13:P39)</f>
        <v>26872.853741782004</v>
      </c>
      <c r="Q12" s="81">
        <f t="shared" si="0"/>
        <v>0.12888938378724155</v>
      </c>
      <c r="R12" s="81">
        <f>P12/'סכום נכסי הקרן'!$C$42</f>
        <v>9.2994795730264503E-3</v>
      </c>
    </row>
    <row r="13" spans="2:18">
      <c r="B13" s="76" t="s">
        <v>3462</v>
      </c>
      <c r="C13" s="86" t="s">
        <v>3105</v>
      </c>
      <c r="D13" s="73">
        <v>6028</v>
      </c>
      <c r="E13" s="73"/>
      <c r="F13" s="73" t="s">
        <v>535</v>
      </c>
      <c r="G13" s="95">
        <v>43100</v>
      </c>
      <c r="H13" s="73"/>
      <c r="I13" s="83">
        <v>7.5399999999988969</v>
      </c>
      <c r="J13" s="86" t="s">
        <v>28</v>
      </c>
      <c r="K13" s="86" t="s">
        <v>134</v>
      </c>
      <c r="L13" s="87">
        <v>6.229999999999019E-2</v>
      </c>
      <c r="M13" s="87">
        <v>6.229999999999019E-2</v>
      </c>
      <c r="N13" s="83">
        <v>884973.08953200013</v>
      </c>
      <c r="O13" s="85">
        <v>110.56</v>
      </c>
      <c r="P13" s="83">
        <v>978.42624785200019</v>
      </c>
      <c r="Q13" s="84">
        <f t="shared" si="0"/>
        <v>4.6927936042323957E-3</v>
      </c>
      <c r="R13" s="84">
        <f>P13/'סכום נכסי הקרן'!$C$42</f>
        <v>3.3858908298472443E-4</v>
      </c>
    </row>
    <row r="14" spans="2:18">
      <c r="B14" s="76" t="s">
        <v>3462</v>
      </c>
      <c r="C14" s="86" t="s">
        <v>3105</v>
      </c>
      <c r="D14" s="73">
        <v>6869</v>
      </c>
      <c r="E14" s="73"/>
      <c r="F14" s="73" t="s">
        <v>535</v>
      </c>
      <c r="G14" s="95">
        <v>43555</v>
      </c>
      <c r="H14" s="73"/>
      <c r="I14" s="83">
        <v>3.4500000000044233</v>
      </c>
      <c r="J14" s="86" t="s">
        <v>28</v>
      </c>
      <c r="K14" s="86" t="s">
        <v>134</v>
      </c>
      <c r="L14" s="87">
        <v>5.6500000000088473E-2</v>
      </c>
      <c r="M14" s="87">
        <v>5.6500000000088473E-2</v>
      </c>
      <c r="N14" s="83">
        <v>179390.83551400003</v>
      </c>
      <c r="O14" s="85">
        <v>100.81</v>
      </c>
      <c r="P14" s="83">
        <v>180.84390123600002</v>
      </c>
      <c r="Q14" s="84">
        <f t="shared" si="0"/>
        <v>8.6737565038535981E-4</v>
      </c>
      <c r="R14" s="84">
        <f>P14/'סכום נכסי הקרן'!$C$42</f>
        <v>6.2581897018097404E-5</v>
      </c>
    </row>
    <row r="15" spans="2:18">
      <c r="B15" s="76" t="s">
        <v>3462</v>
      </c>
      <c r="C15" s="86" t="s">
        <v>3105</v>
      </c>
      <c r="D15" s="73">
        <v>6870</v>
      </c>
      <c r="E15" s="73"/>
      <c r="F15" s="73" t="s">
        <v>535</v>
      </c>
      <c r="G15" s="95">
        <v>43555</v>
      </c>
      <c r="H15" s="73"/>
      <c r="I15" s="83">
        <v>5.1799999999989641</v>
      </c>
      <c r="J15" s="86" t="s">
        <v>28</v>
      </c>
      <c r="K15" s="86" t="s">
        <v>134</v>
      </c>
      <c r="L15" s="87">
        <v>4.7099999999991773E-2</v>
      </c>
      <c r="M15" s="87">
        <v>4.7099999999991773E-2</v>
      </c>
      <c r="N15" s="83">
        <v>2127009.2818080005</v>
      </c>
      <c r="O15" s="85">
        <v>101.65</v>
      </c>
      <c r="P15" s="83">
        <v>2162.1049349179998</v>
      </c>
      <c r="Q15" s="84">
        <f t="shared" si="0"/>
        <v>1.0370032726061179E-2</v>
      </c>
      <c r="R15" s="84">
        <f>P15/'סכום נכסי הקרן'!$C$42</f>
        <v>7.4820675430343456E-4</v>
      </c>
    </row>
    <row r="16" spans="2:18">
      <c r="B16" s="76" t="s">
        <v>3462</v>
      </c>
      <c r="C16" s="86" t="s">
        <v>3105</v>
      </c>
      <c r="D16" s="73">
        <v>6868</v>
      </c>
      <c r="E16" s="73"/>
      <c r="F16" s="73" t="s">
        <v>535</v>
      </c>
      <c r="G16" s="95">
        <v>43555</v>
      </c>
      <c r="H16" s="73"/>
      <c r="I16" s="83">
        <v>5.5800000000076562</v>
      </c>
      <c r="J16" s="86" t="s">
        <v>28</v>
      </c>
      <c r="K16" s="86" t="s">
        <v>134</v>
      </c>
      <c r="L16" s="87">
        <v>2.470000000004581E-2</v>
      </c>
      <c r="M16" s="87">
        <v>2.470000000004581E-2</v>
      </c>
      <c r="N16" s="83">
        <v>121117.95957000002</v>
      </c>
      <c r="O16" s="85">
        <v>131.57</v>
      </c>
      <c r="P16" s="83">
        <v>159.35488114100002</v>
      </c>
      <c r="Q16" s="84">
        <f t="shared" si="0"/>
        <v>7.6430857069036432E-4</v>
      </c>
      <c r="R16" s="84">
        <f>P16/'סכום נכסי הקרן'!$C$42</f>
        <v>5.514551882998184E-5</v>
      </c>
    </row>
    <row r="17" spans="2:18">
      <c r="B17" s="76" t="s">
        <v>3462</v>
      </c>
      <c r="C17" s="86" t="s">
        <v>3105</v>
      </c>
      <c r="D17" s="73">
        <v>6867</v>
      </c>
      <c r="E17" s="73"/>
      <c r="F17" s="73" t="s">
        <v>535</v>
      </c>
      <c r="G17" s="95">
        <v>43555</v>
      </c>
      <c r="H17" s="73"/>
      <c r="I17" s="83">
        <v>5.0199999999976086</v>
      </c>
      <c r="J17" s="86" t="s">
        <v>28</v>
      </c>
      <c r="K17" s="86" t="s">
        <v>134</v>
      </c>
      <c r="L17" s="87">
        <v>5.7299999999966982E-2</v>
      </c>
      <c r="M17" s="87">
        <v>5.7299999999966982E-2</v>
      </c>
      <c r="N17" s="83">
        <v>289772.52429400006</v>
      </c>
      <c r="O17" s="85">
        <v>121.26</v>
      </c>
      <c r="P17" s="83">
        <v>351.37812019200004</v>
      </c>
      <c r="Q17" s="84">
        <f t="shared" si="0"/>
        <v>1.6853033110305973E-3</v>
      </c>
      <c r="R17" s="84">
        <f>P17/'סכום נכסי הקרן'!$C$42</f>
        <v>1.215960791709073E-4</v>
      </c>
    </row>
    <row r="18" spans="2:18">
      <c r="B18" s="76" t="s">
        <v>3462</v>
      </c>
      <c r="C18" s="86" t="s">
        <v>3105</v>
      </c>
      <c r="D18" s="73">
        <v>6866</v>
      </c>
      <c r="E18" s="73"/>
      <c r="F18" s="73" t="s">
        <v>535</v>
      </c>
      <c r="G18" s="95">
        <v>43555</v>
      </c>
      <c r="H18" s="73"/>
      <c r="I18" s="83">
        <v>5.8700000000037118</v>
      </c>
      <c r="J18" s="86" t="s">
        <v>28</v>
      </c>
      <c r="K18" s="86" t="s">
        <v>134</v>
      </c>
      <c r="L18" s="87">
        <v>3.0800000000024742E-2</v>
      </c>
      <c r="M18" s="87">
        <v>3.0800000000024742E-2</v>
      </c>
      <c r="N18" s="83">
        <v>444413.77595000004</v>
      </c>
      <c r="O18" s="85">
        <v>116.42</v>
      </c>
      <c r="P18" s="83">
        <v>517.38645418400006</v>
      </c>
      <c r="Q18" s="84">
        <f t="shared" si="0"/>
        <v>2.4815236186084182E-3</v>
      </c>
      <c r="R18" s="84">
        <f>P18/'סכום נכסי הקרן'!$C$42</f>
        <v>1.790440571841417E-4</v>
      </c>
    </row>
    <row r="19" spans="2:18">
      <c r="B19" s="76" t="s">
        <v>3462</v>
      </c>
      <c r="C19" s="86" t="s">
        <v>3105</v>
      </c>
      <c r="D19" s="73">
        <v>6865</v>
      </c>
      <c r="E19" s="73"/>
      <c r="F19" s="73" t="s">
        <v>535</v>
      </c>
      <c r="G19" s="95">
        <v>43555</v>
      </c>
      <c r="H19" s="73"/>
      <c r="I19" s="83">
        <v>4.0399999999938379</v>
      </c>
      <c r="J19" s="86" t="s">
        <v>28</v>
      </c>
      <c r="K19" s="86" t="s">
        <v>134</v>
      </c>
      <c r="L19" s="87">
        <v>2.5199999999969181E-2</v>
      </c>
      <c r="M19" s="87">
        <v>2.5199999999969181E-2</v>
      </c>
      <c r="N19" s="83">
        <v>221031.53136900003</v>
      </c>
      <c r="O19" s="85">
        <v>123.35</v>
      </c>
      <c r="P19" s="83">
        <v>272.64241904200009</v>
      </c>
      <c r="Q19" s="84">
        <f t="shared" si="0"/>
        <v>1.3076658594672952E-3</v>
      </c>
      <c r="R19" s="84">
        <f>P19/'סכום נכסי הקרן'!$C$42</f>
        <v>9.4349213186819015E-5</v>
      </c>
    </row>
    <row r="20" spans="2:18">
      <c r="B20" s="76" t="s">
        <v>3462</v>
      </c>
      <c r="C20" s="86" t="s">
        <v>3105</v>
      </c>
      <c r="D20" s="73">
        <v>5212</v>
      </c>
      <c r="E20" s="73"/>
      <c r="F20" s="73" t="s">
        <v>535</v>
      </c>
      <c r="G20" s="95">
        <v>42643</v>
      </c>
      <c r="H20" s="73"/>
      <c r="I20" s="83">
        <v>6.8399999999986809</v>
      </c>
      <c r="J20" s="86" t="s">
        <v>28</v>
      </c>
      <c r="K20" s="86" t="s">
        <v>134</v>
      </c>
      <c r="L20" s="87">
        <v>5.0199999999990405E-2</v>
      </c>
      <c r="M20" s="87">
        <v>5.0199999999990405E-2</v>
      </c>
      <c r="N20" s="83">
        <v>1995969.0295990002</v>
      </c>
      <c r="O20" s="85">
        <v>100.36</v>
      </c>
      <c r="P20" s="83">
        <v>2003.1545181460006</v>
      </c>
      <c r="Q20" s="84">
        <f t="shared" si="0"/>
        <v>9.6076640745094873E-3</v>
      </c>
      <c r="R20" s="84">
        <f>P20/'סכום נכסי הקרן'!$C$42</f>
        <v>6.9320120230294106E-4</v>
      </c>
    </row>
    <row r="21" spans="2:18">
      <c r="B21" s="76" t="s">
        <v>3463</v>
      </c>
      <c r="C21" s="86" t="s">
        <v>3105</v>
      </c>
      <c r="D21" s="73" t="s">
        <v>3106</v>
      </c>
      <c r="E21" s="73"/>
      <c r="F21" s="73" t="s">
        <v>535</v>
      </c>
      <c r="G21" s="95">
        <v>45107</v>
      </c>
      <c r="H21" s="73"/>
      <c r="I21" s="83">
        <v>9.0199999999975713</v>
      </c>
      <c r="J21" s="86" t="s">
        <v>28</v>
      </c>
      <c r="K21" s="86" t="s">
        <v>134</v>
      </c>
      <c r="L21" s="87">
        <v>7.1499999999977928E-2</v>
      </c>
      <c r="M21" s="87">
        <v>7.1499999999977928E-2</v>
      </c>
      <c r="N21" s="83">
        <v>1721612.2199810005</v>
      </c>
      <c r="O21" s="85">
        <v>105.25</v>
      </c>
      <c r="P21" s="83">
        <v>1811.9968614200002</v>
      </c>
      <c r="Q21" s="84">
        <f t="shared" si="0"/>
        <v>8.6908208981809638E-3</v>
      </c>
      <c r="R21" s="84">
        <f>P21/'סכום נכסי הקרן'!$C$42</f>
        <v>6.2705018086575291E-4</v>
      </c>
    </row>
    <row r="22" spans="2:18">
      <c r="B22" s="76" t="s">
        <v>3463</v>
      </c>
      <c r="C22" s="86" t="s">
        <v>3105</v>
      </c>
      <c r="D22" s="73" t="s">
        <v>3107</v>
      </c>
      <c r="E22" s="73"/>
      <c r="F22" s="73" t="s">
        <v>535</v>
      </c>
      <c r="G22" s="95">
        <v>45107</v>
      </c>
      <c r="H22" s="73"/>
      <c r="I22" s="83">
        <v>8.8800000000016297</v>
      </c>
      <c r="J22" s="86" t="s">
        <v>28</v>
      </c>
      <c r="K22" s="86" t="s">
        <v>134</v>
      </c>
      <c r="L22" s="87">
        <v>7.1300000000012659E-2</v>
      </c>
      <c r="M22" s="87">
        <v>7.1300000000012659E-2</v>
      </c>
      <c r="N22" s="83">
        <v>1308921.7236310001</v>
      </c>
      <c r="O22" s="85">
        <v>105.14</v>
      </c>
      <c r="P22" s="83">
        <v>1376.2003002020001</v>
      </c>
      <c r="Q22" s="84">
        <f t="shared" si="0"/>
        <v>6.6006241973871694E-3</v>
      </c>
      <c r="R22" s="84">
        <f>P22/'סכום נכסי הקרן'!$C$42</f>
        <v>4.7624069639552562E-4</v>
      </c>
    </row>
    <row r="23" spans="2:18">
      <c r="B23" s="76" t="s">
        <v>3463</v>
      </c>
      <c r="C23" s="86" t="s">
        <v>3105</v>
      </c>
      <c r="D23" s="73" t="s">
        <v>3108</v>
      </c>
      <c r="E23" s="73"/>
      <c r="F23" s="73" t="s">
        <v>535</v>
      </c>
      <c r="G23" s="95">
        <v>45107</v>
      </c>
      <c r="H23" s="73"/>
      <c r="I23" s="83">
        <v>8.3900000000232513</v>
      </c>
      <c r="J23" s="86" t="s">
        <v>28</v>
      </c>
      <c r="K23" s="86" t="s">
        <v>134</v>
      </c>
      <c r="L23" s="87">
        <v>7.3000000000163157E-2</v>
      </c>
      <c r="M23" s="87">
        <v>7.3000000000163157E-2</v>
      </c>
      <c r="N23" s="83">
        <v>98608.171451000017</v>
      </c>
      <c r="O23" s="85">
        <v>99.45</v>
      </c>
      <c r="P23" s="83">
        <v>98.065826548000018</v>
      </c>
      <c r="Q23" s="84">
        <f t="shared" si="0"/>
        <v>4.7034989569068634E-4</v>
      </c>
      <c r="R23" s="84">
        <f>P23/'סכום נכסי הקרן'!$C$42</f>
        <v>3.3936148336086864E-5</v>
      </c>
    </row>
    <row r="24" spans="2:18">
      <c r="B24" s="76" t="s">
        <v>3463</v>
      </c>
      <c r="C24" s="86" t="s">
        <v>3105</v>
      </c>
      <c r="D24" s="73" t="s">
        <v>3109</v>
      </c>
      <c r="E24" s="73"/>
      <c r="F24" s="73" t="s">
        <v>535</v>
      </c>
      <c r="G24" s="95">
        <v>45107</v>
      </c>
      <c r="H24" s="73"/>
      <c r="I24" s="83">
        <v>7.6099999999995012</v>
      </c>
      <c r="J24" s="86" t="s">
        <v>28</v>
      </c>
      <c r="K24" s="86" t="s">
        <v>134</v>
      </c>
      <c r="L24" s="87">
        <v>6.5200000000006642E-2</v>
      </c>
      <c r="M24" s="87">
        <v>6.5200000000006642E-2</v>
      </c>
      <c r="N24" s="83">
        <v>788304.10693000024</v>
      </c>
      <c r="O24" s="85">
        <v>83.84</v>
      </c>
      <c r="P24" s="83">
        <v>660.91416335300005</v>
      </c>
      <c r="Q24" s="84">
        <f t="shared" si="0"/>
        <v>3.1699208453764938E-3</v>
      </c>
      <c r="R24" s="84">
        <f>P24/'סכום נכסי הקרן'!$C$42</f>
        <v>2.2871250745018655E-4</v>
      </c>
    </row>
    <row r="25" spans="2:18">
      <c r="B25" s="76" t="s">
        <v>3463</v>
      </c>
      <c r="C25" s="86" t="s">
        <v>3105</v>
      </c>
      <c r="D25" s="73" t="s">
        <v>3110</v>
      </c>
      <c r="E25" s="73"/>
      <c r="F25" s="73" t="s">
        <v>535</v>
      </c>
      <c r="G25" s="95">
        <v>45107</v>
      </c>
      <c r="H25" s="73"/>
      <c r="I25" s="83">
        <v>11.240000000020732</v>
      </c>
      <c r="J25" s="86" t="s">
        <v>28</v>
      </c>
      <c r="K25" s="86" t="s">
        <v>134</v>
      </c>
      <c r="L25" s="87">
        <v>3.5500000000033796E-2</v>
      </c>
      <c r="M25" s="87">
        <v>3.5500000000033796E-2</v>
      </c>
      <c r="N25" s="83">
        <v>31726.569712000004</v>
      </c>
      <c r="O25" s="85">
        <v>139.87</v>
      </c>
      <c r="P25" s="83">
        <v>44.375946367000004</v>
      </c>
      <c r="Q25" s="84">
        <f t="shared" si="0"/>
        <v>2.1283889076973897E-4</v>
      </c>
      <c r="R25" s="84">
        <f>P25/'סכום נכסי הקרן'!$C$42</f>
        <v>1.5356508495114091E-5</v>
      </c>
    </row>
    <row r="26" spans="2:18">
      <c r="B26" s="76" t="s">
        <v>3463</v>
      </c>
      <c r="C26" s="86" t="s">
        <v>3105</v>
      </c>
      <c r="D26" s="73" t="s">
        <v>3111</v>
      </c>
      <c r="E26" s="73"/>
      <c r="F26" s="73" t="s">
        <v>535</v>
      </c>
      <c r="G26" s="95">
        <v>45107</v>
      </c>
      <c r="H26" s="73"/>
      <c r="I26" s="83">
        <v>10.430000000007039</v>
      </c>
      <c r="J26" s="86" t="s">
        <v>28</v>
      </c>
      <c r="K26" s="86" t="s">
        <v>134</v>
      </c>
      <c r="L26" s="87">
        <v>3.330000000001624E-2</v>
      </c>
      <c r="M26" s="87">
        <v>3.330000000001624E-2</v>
      </c>
      <c r="N26" s="83">
        <v>160675.20447700002</v>
      </c>
      <c r="O26" s="85">
        <v>137.91</v>
      </c>
      <c r="P26" s="83">
        <v>221.58718450800006</v>
      </c>
      <c r="Q26" s="84">
        <f t="shared" si="0"/>
        <v>1.0627913187344288E-3</v>
      </c>
      <c r="R26" s="84">
        <f>P26/'סכום נכסי הקרן'!$C$42</f>
        <v>7.6681305073777512E-5</v>
      </c>
    </row>
    <row r="27" spans="2:18">
      <c r="B27" s="76" t="s">
        <v>3463</v>
      </c>
      <c r="C27" s="86" t="s">
        <v>3105</v>
      </c>
      <c r="D27" s="73" t="s">
        <v>3112</v>
      </c>
      <c r="E27" s="73"/>
      <c r="F27" s="73" t="s">
        <v>535</v>
      </c>
      <c r="G27" s="95">
        <v>45107</v>
      </c>
      <c r="H27" s="73"/>
      <c r="I27" s="83">
        <v>10.589999999996838</v>
      </c>
      <c r="J27" s="86" t="s">
        <v>28</v>
      </c>
      <c r="K27" s="86" t="s">
        <v>134</v>
      </c>
      <c r="L27" s="87">
        <v>3.4800000000000005E-2</v>
      </c>
      <c r="M27" s="87">
        <v>3.4800000000000005E-2</v>
      </c>
      <c r="N27" s="83">
        <v>124627.64165100001</v>
      </c>
      <c r="O27" s="85">
        <v>126.91</v>
      </c>
      <c r="P27" s="83">
        <v>158.16492345000003</v>
      </c>
      <c r="Q27" s="84">
        <f t="shared" si="0"/>
        <v>7.5860121578866246E-4</v>
      </c>
      <c r="R27" s="84">
        <f>P27/'סכום נכסי הקרן'!$C$42</f>
        <v>5.4733728279318639E-5</v>
      </c>
    </row>
    <row r="28" spans="2:18">
      <c r="B28" s="76" t="s">
        <v>3463</v>
      </c>
      <c r="C28" s="86" t="s">
        <v>3105</v>
      </c>
      <c r="D28" s="73" t="s">
        <v>3113</v>
      </c>
      <c r="E28" s="73"/>
      <c r="F28" s="73" t="s">
        <v>535</v>
      </c>
      <c r="G28" s="95">
        <v>45107</v>
      </c>
      <c r="H28" s="73"/>
      <c r="I28" s="83">
        <v>10.290000000000617</v>
      </c>
      <c r="J28" s="86" t="s">
        <v>28</v>
      </c>
      <c r="K28" s="86" t="s">
        <v>134</v>
      </c>
      <c r="L28" s="87">
        <v>3.0200000000003085E-2</v>
      </c>
      <c r="M28" s="87">
        <v>3.0200000000003085E-2</v>
      </c>
      <c r="N28" s="83">
        <v>483795.56650500005</v>
      </c>
      <c r="O28" s="85">
        <v>107.26</v>
      </c>
      <c r="P28" s="83">
        <v>518.91904899200006</v>
      </c>
      <c r="Q28" s="84">
        <f t="shared" si="0"/>
        <v>2.4888743526352819E-3</v>
      </c>
      <c r="R28" s="84">
        <f>P28/'סכום נכסי הקרן'!$C$42</f>
        <v>1.7957441894801208E-4</v>
      </c>
    </row>
    <row r="29" spans="2:18">
      <c r="B29" s="76" t="s">
        <v>3462</v>
      </c>
      <c r="C29" s="86" t="s">
        <v>3105</v>
      </c>
      <c r="D29" s="73">
        <v>5211</v>
      </c>
      <c r="E29" s="73"/>
      <c r="F29" s="73" t="s">
        <v>535</v>
      </c>
      <c r="G29" s="95">
        <v>42643</v>
      </c>
      <c r="H29" s="73"/>
      <c r="I29" s="83">
        <v>4.5799999999989458</v>
      </c>
      <c r="J29" s="86" t="s">
        <v>28</v>
      </c>
      <c r="K29" s="86" t="s">
        <v>134</v>
      </c>
      <c r="L29" s="87">
        <v>4.6899999999992052E-2</v>
      </c>
      <c r="M29" s="87">
        <v>4.6899999999992052E-2</v>
      </c>
      <c r="N29" s="83">
        <v>1547735.5292710003</v>
      </c>
      <c r="O29" s="85">
        <v>96.84</v>
      </c>
      <c r="P29" s="83">
        <v>1498.8270866510002</v>
      </c>
      <c r="Q29" s="84">
        <f t="shared" si="0"/>
        <v>7.1887750165406696E-3</v>
      </c>
      <c r="R29" s="84">
        <f>P29/'סכום נכסי הקרן'!$C$42</f>
        <v>5.1867628238300514E-4</v>
      </c>
    </row>
    <row r="30" spans="2:18">
      <c r="B30" s="76" t="s">
        <v>3462</v>
      </c>
      <c r="C30" s="86" t="s">
        <v>3105</v>
      </c>
      <c r="D30" s="73">
        <v>6027</v>
      </c>
      <c r="E30" s="73"/>
      <c r="F30" s="73" t="s">
        <v>535</v>
      </c>
      <c r="G30" s="95">
        <v>43100</v>
      </c>
      <c r="H30" s="73"/>
      <c r="I30" s="83">
        <v>8.0299999999998235</v>
      </c>
      <c r="J30" s="86" t="s">
        <v>28</v>
      </c>
      <c r="K30" s="86" t="s">
        <v>134</v>
      </c>
      <c r="L30" s="87">
        <v>4.879999999999822E-2</v>
      </c>
      <c r="M30" s="87">
        <v>4.879999999999822E-2</v>
      </c>
      <c r="N30" s="83">
        <v>3328562.6296580005</v>
      </c>
      <c r="O30" s="85">
        <v>101.75</v>
      </c>
      <c r="P30" s="83">
        <v>3386.8124757200003</v>
      </c>
      <c r="Q30" s="84">
        <f t="shared" si="0"/>
        <v>1.6244057188454963E-2</v>
      </c>
      <c r="R30" s="84">
        <f>P30/'סכום נכסי הקרן'!$C$42</f>
        <v>1.1720226567028058E-3</v>
      </c>
    </row>
    <row r="31" spans="2:18">
      <c r="B31" s="76" t="s">
        <v>3462</v>
      </c>
      <c r="C31" s="86" t="s">
        <v>3105</v>
      </c>
      <c r="D31" s="73">
        <v>5025</v>
      </c>
      <c r="E31" s="73"/>
      <c r="F31" s="73" t="s">
        <v>535</v>
      </c>
      <c r="G31" s="95">
        <v>42551</v>
      </c>
      <c r="H31" s="73"/>
      <c r="I31" s="83">
        <v>7.5199999999982854</v>
      </c>
      <c r="J31" s="86" t="s">
        <v>28</v>
      </c>
      <c r="K31" s="86" t="s">
        <v>134</v>
      </c>
      <c r="L31" s="87">
        <v>5.219999999998761E-2</v>
      </c>
      <c r="M31" s="87">
        <v>5.219999999998761E-2</v>
      </c>
      <c r="N31" s="83">
        <v>2117578.053026</v>
      </c>
      <c r="O31" s="85">
        <v>99.09</v>
      </c>
      <c r="P31" s="83">
        <v>2098.3080926300004</v>
      </c>
      <c r="Q31" s="84">
        <f t="shared" si="0"/>
        <v>1.0064046031492625E-2</v>
      </c>
      <c r="R31" s="84">
        <f>P31/'סכום נכסי הקרן'!$C$42</f>
        <v>7.2612955188267297E-4</v>
      </c>
    </row>
    <row r="32" spans="2:18">
      <c r="B32" s="76" t="s">
        <v>3462</v>
      </c>
      <c r="C32" s="86" t="s">
        <v>3105</v>
      </c>
      <c r="D32" s="73">
        <v>5024</v>
      </c>
      <c r="E32" s="73"/>
      <c r="F32" s="73" t="s">
        <v>535</v>
      </c>
      <c r="G32" s="95">
        <v>42551</v>
      </c>
      <c r="H32" s="73"/>
      <c r="I32" s="83">
        <v>5.459999999999023</v>
      </c>
      <c r="J32" s="86" t="s">
        <v>28</v>
      </c>
      <c r="K32" s="86" t="s">
        <v>134</v>
      </c>
      <c r="L32" s="87">
        <v>4.6499999999993803E-2</v>
      </c>
      <c r="M32" s="87">
        <v>4.6499999999993803E-2</v>
      </c>
      <c r="N32" s="83">
        <v>1384798.7233100003</v>
      </c>
      <c r="O32" s="85">
        <v>99.09</v>
      </c>
      <c r="P32" s="83">
        <v>1372.1970548290003</v>
      </c>
      <c r="Q32" s="84">
        <f t="shared" si="0"/>
        <v>6.5814235633855477E-3</v>
      </c>
      <c r="R32" s="84">
        <f>P32/'סכום נכסי הקרן'!$C$42</f>
        <v>4.7485535418625578E-4</v>
      </c>
    </row>
    <row r="33" spans="2:18">
      <c r="B33" s="76" t="s">
        <v>3462</v>
      </c>
      <c r="C33" s="86" t="s">
        <v>3105</v>
      </c>
      <c r="D33" s="73">
        <v>6026</v>
      </c>
      <c r="E33" s="73"/>
      <c r="F33" s="73" t="s">
        <v>535</v>
      </c>
      <c r="G33" s="95">
        <v>43100</v>
      </c>
      <c r="H33" s="73"/>
      <c r="I33" s="83">
        <v>6.1399999999993584</v>
      </c>
      <c r="J33" s="86" t="s">
        <v>28</v>
      </c>
      <c r="K33" s="86" t="s">
        <v>134</v>
      </c>
      <c r="L33" s="87">
        <v>4.5299999999996787E-2</v>
      </c>
      <c r="M33" s="87">
        <v>4.5299999999996787E-2</v>
      </c>
      <c r="N33" s="83">
        <v>4051264.5080880006</v>
      </c>
      <c r="O33" s="85">
        <v>96.07</v>
      </c>
      <c r="P33" s="83">
        <v>3892.0498129250009</v>
      </c>
      <c r="Q33" s="84">
        <f t="shared" si="0"/>
        <v>1.866731039722791E-2</v>
      </c>
      <c r="R33" s="84">
        <f>P33/'סכום נכסי הקרן'!$C$42</f>
        <v>1.3468624538458618E-3</v>
      </c>
    </row>
    <row r="34" spans="2:18">
      <c r="B34" s="76" t="s">
        <v>3462</v>
      </c>
      <c r="C34" s="86" t="s">
        <v>3105</v>
      </c>
      <c r="D34" s="73">
        <v>5023</v>
      </c>
      <c r="E34" s="73"/>
      <c r="F34" s="73" t="s">
        <v>535</v>
      </c>
      <c r="G34" s="95">
        <v>42551</v>
      </c>
      <c r="H34" s="73"/>
      <c r="I34" s="83">
        <v>7.7900000000057545</v>
      </c>
      <c r="J34" s="86" t="s">
        <v>28</v>
      </c>
      <c r="K34" s="86" t="s">
        <v>134</v>
      </c>
      <c r="L34" s="87">
        <v>4.13000000000232E-2</v>
      </c>
      <c r="M34" s="87">
        <v>4.13000000000232E-2</v>
      </c>
      <c r="N34" s="83">
        <v>595422.35257900017</v>
      </c>
      <c r="O34" s="85">
        <v>111.49</v>
      </c>
      <c r="P34" s="83">
        <v>663.83608284200011</v>
      </c>
      <c r="Q34" s="84">
        <f t="shared" si="0"/>
        <v>3.1839351516363312E-3</v>
      </c>
      <c r="R34" s="84">
        <f>P34/'סכום נכסי הקרן'!$C$42</f>
        <v>2.2972365166520293E-4</v>
      </c>
    </row>
    <row r="35" spans="2:18">
      <c r="B35" s="76" t="s">
        <v>3462</v>
      </c>
      <c r="C35" s="86" t="s">
        <v>3105</v>
      </c>
      <c r="D35" s="73">
        <v>5210</v>
      </c>
      <c r="E35" s="73"/>
      <c r="F35" s="73" t="s">
        <v>535</v>
      </c>
      <c r="G35" s="95">
        <v>42643</v>
      </c>
      <c r="H35" s="73"/>
      <c r="I35" s="83">
        <v>7.2100000000035127</v>
      </c>
      <c r="J35" s="86" t="s">
        <v>28</v>
      </c>
      <c r="K35" s="86" t="s">
        <v>134</v>
      </c>
      <c r="L35" s="87">
        <v>3.3300000000016594E-2</v>
      </c>
      <c r="M35" s="87">
        <v>3.3300000000016594E-2</v>
      </c>
      <c r="N35" s="83">
        <v>445152.08492500009</v>
      </c>
      <c r="O35" s="85">
        <v>116.39</v>
      </c>
      <c r="P35" s="83">
        <v>518.11229345800007</v>
      </c>
      <c r="Q35" s="84">
        <f t="shared" si="0"/>
        <v>2.4850049376247529E-3</v>
      </c>
      <c r="R35" s="84">
        <f>P35/'סכום נכסי הקרן'!$C$42</f>
        <v>1.7929523733667491E-4</v>
      </c>
    </row>
    <row r="36" spans="2:18">
      <c r="B36" s="76" t="s">
        <v>3462</v>
      </c>
      <c r="C36" s="86" t="s">
        <v>3105</v>
      </c>
      <c r="D36" s="73">
        <v>6025</v>
      </c>
      <c r="E36" s="73"/>
      <c r="F36" s="73" t="s">
        <v>535</v>
      </c>
      <c r="G36" s="95">
        <v>43100</v>
      </c>
      <c r="H36" s="73"/>
      <c r="I36" s="83">
        <v>8.2700000000043303</v>
      </c>
      <c r="J36" s="86" t="s">
        <v>28</v>
      </c>
      <c r="K36" s="86" t="s">
        <v>134</v>
      </c>
      <c r="L36" s="87">
        <v>3.8600000000027668E-2</v>
      </c>
      <c r="M36" s="87">
        <v>3.8600000000027668E-2</v>
      </c>
      <c r="N36" s="83">
        <v>566645.24999900011</v>
      </c>
      <c r="O36" s="116">
        <f>P36/N36*100000</f>
        <v>109.47344035215941</v>
      </c>
      <c r="P36" s="83">
        <v>620.32604976599998</v>
      </c>
      <c r="Q36" s="84">
        <f t="shared" si="0"/>
        <v>2.9752494122796342E-3</v>
      </c>
      <c r="R36" s="84">
        <f>P36/'סכום נכסי הקרן'!$C$42</f>
        <v>2.1466679660619357E-4</v>
      </c>
    </row>
    <row r="37" spans="2:18">
      <c r="B37" s="76" t="s">
        <v>3462</v>
      </c>
      <c r="C37" s="86" t="s">
        <v>3105</v>
      </c>
      <c r="D37" s="73">
        <v>5022</v>
      </c>
      <c r="E37" s="73"/>
      <c r="F37" s="73" t="s">
        <v>535</v>
      </c>
      <c r="G37" s="95">
        <v>42551</v>
      </c>
      <c r="H37" s="73"/>
      <c r="I37" s="83">
        <v>6.9699999999947186</v>
      </c>
      <c r="J37" s="86" t="s">
        <v>28</v>
      </c>
      <c r="K37" s="86" t="s">
        <v>134</v>
      </c>
      <c r="L37" s="87">
        <v>2.2399999999987829E-2</v>
      </c>
      <c r="M37" s="87">
        <v>2.2399999999987829E-2</v>
      </c>
      <c r="N37" s="83">
        <v>397466.85264100006</v>
      </c>
      <c r="O37" s="85">
        <v>115.74</v>
      </c>
      <c r="P37" s="83">
        <v>460.02801361900003</v>
      </c>
      <c r="Q37" s="84">
        <f t="shared" si="0"/>
        <v>2.2064172182812555E-3</v>
      </c>
      <c r="R37" s="84">
        <f>P37/'סכום נכסי הקרן'!$C$42</f>
        <v>1.5919489447517598E-4</v>
      </c>
    </row>
    <row r="38" spans="2:18">
      <c r="B38" s="76" t="s">
        <v>3462</v>
      </c>
      <c r="C38" s="86" t="s">
        <v>3105</v>
      </c>
      <c r="D38" s="73">
        <v>6024</v>
      </c>
      <c r="E38" s="73"/>
      <c r="F38" s="73" t="s">
        <v>535</v>
      </c>
      <c r="G38" s="95">
        <v>43100</v>
      </c>
      <c r="H38" s="73"/>
      <c r="I38" s="83">
        <v>7.3600000000024064</v>
      </c>
      <c r="J38" s="86" t="s">
        <v>28</v>
      </c>
      <c r="K38" s="86" t="s">
        <v>134</v>
      </c>
      <c r="L38" s="87">
        <v>1.6300000000007021E-2</v>
      </c>
      <c r="M38" s="87">
        <v>1.6300000000007021E-2</v>
      </c>
      <c r="N38" s="83">
        <v>411947.37576300005</v>
      </c>
      <c r="O38" s="85">
        <v>121.02</v>
      </c>
      <c r="P38" s="83">
        <v>498.53876325500005</v>
      </c>
      <c r="Q38" s="84">
        <f t="shared" si="0"/>
        <v>2.3911250590436723E-3</v>
      </c>
      <c r="R38" s="84">
        <f>P38/'סכום נכסי הקרן'!$C$42</f>
        <v>1.7252172358767534E-4</v>
      </c>
    </row>
    <row r="39" spans="2:18">
      <c r="B39" s="76" t="s">
        <v>3462</v>
      </c>
      <c r="C39" s="86" t="s">
        <v>3105</v>
      </c>
      <c r="D39" s="73">
        <v>5209</v>
      </c>
      <c r="E39" s="73"/>
      <c r="F39" s="73" t="s">
        <v>535</v>
      </c>
      <c r="G39" s="95">
        <v>42643</v>
      </c>
      <c r="H39" s="73"/>
      <c r="I39" s="83">
        <v>6.0100000000018374</v>
      </c>
      <c r="J39" s="86" t="s">
        <v>28</v>
      </c>
      <c r="K39" s="86" t="s">
        <v>134</v>
      </c>
      <c r="L39" s="87">
        <v>2.0400000000016075E-2</v>
      </c>
      <c r="M39" s="87">
        <v>2.0400000000016075E-2</v>
      </c>
      <c r="N39" s="83">
        <v>300157.00142700004</v>
      </c>
      <c r="O39" s="85">
        <v>116.04</v>
      </c>
      <c r="P39" s="83">
        <v>348.30228453600006</v>
      </c>
      <c r="Q39" s="84">
        <f t="shared" si="0"/>
        <v>1.6705507817256699E-3</v>
      </c>
      <c r="R39" s="84">
        <f>P39/'סכום נכסי הקרן'!$C$42</f>
        <v>1.205316715301034E-4</v>
      </c>
    </row>
    <row r="40" spans="2:18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3"/>
      <c r="O40" s="85"/>
      <c r="P40" s="73"/>
      <c r="Q40" s="84"/>
      <c r="R40" s="73"/>
    </row>
    <row r="41" spans="2:18">
      <c r="B41" s="92" t="s">
        <v>37</v>
      </c>
      <c r="C41" s="71"/>
      <c r="D41" s="71"/>
      <c r="E41" s="71"/>
      <c r="F41" s="71"/>
      <c r="G41" s="71"/>
      <c r="H41" s="71"/>
      <c r="I41" s="80">
        <v>4.5211175073400867</v>
      </c>
      <c r="J41" s="71"/>
      <c r="K41" s="71"/>
      <c r="L41" s="71"/>
      <c r="M41" s="94">
        <v>5.8678113232932712E-2</v>
      </c>
      <c r="N41" s="80"/>
      <c r="O41" s="82"/>
      <c r="P41" s="80">
        <f>SUM(P42:P264)</f>
        <v>101021.617010192</v>
      </c>
      <c r="Q41" s="81">
        <f t="shared" si="0"/>
        <v>0.48452665618426194</v>
      </c>
      <c r="R41" s="81">
        <f>P41/'סכום נכסי הקרן'!$C$42</f>
        <v>3.4959013763384728E-2</v>
      </c>
    </row>
    <row r="42" spans="2:18">
      <c r="B42" s="76" t="s">
        <v>3464</v>
      </c>
      <c r="C42" s="86" t="s">
        <v>3114</v>
      </c>
      <c r="D42" s="73" t="s">
        <v>3115</v>
      </c>
      <c r="E42" s="73"/>
      <c r="F42" s="73" t="s">
        <v>346</v>
      </c>
      <c r="G42" s="95">
        <v>42368</v>
      </c>
      <c r="H42" s="73" t="s">
        <v>324</v>
      </c>
      <c r="I42" s="83">
        <v>6.9500000000250983</v>
      </c>
      <c r="J42" s="86" t="s">
        <v>130</v>
      </c>
      <c r="K42" s="86" t="s">
        <v>134</v>
      </c>
      <c r="L42" s="87">
        <v>3.1699999999999999E-2</v>
      </c>
      <c r="M42" s="87">
        <v>2.5200000000072699E-2</v>
      </c>
      <c r="N42" s="83">
        <v>98242.040930999996</v>
      </c>
      <c r="O42" s="85">
        <v>117.61</v>
      </c>
      <c r="P42" s="83">
        <v>115.54247155800002</v>
      </c>
      <c r="Q42" s="84">
        <f t="shared" si="0"/>
        <v>5.5417255284692993E-4</v>
      </c>
      <c r="R42" s="84">
        <f>P42/'סכום נכסי הקרן'!$C$42</f>
        <v>3.9984024934426596E-5</v>
      </c>
    </row>
    <row r="43" spans="2:18">
      <c r="B43" s="76" t="s">
        <v>3464</v>
      </c>
      <c r="C43" s="86" t="s">
        <v>3114</v>
      </c>
      <c r="D43" s="73" t="s">
        <v>3116</v>
      </c>
      <c r="E43" s="73"/>
      <c r="F43" s="73" t="s">
        <v>346</v>
      </c>
      <c r="G43" s="95">
        <v>42388</v>
      </c>
      <c r="H43" s="73" t="s">
        <v>324</v>
      </c>
      <c r="I43" s="83">
        <v>6.9500000000040156</v>
      </c>
      <c r="J43" s="86" t="s">
        <v>130</v>
      </c>
      <c r="K43" s="86" t="s">
        <v>134</v>
      </c>
      <c r="L43" s="87">
        <v>3.1899999999999998E-2</v>
      </c>
      <c r="M43" s="87">
        <v>2.5399999999986423E-2</v>
      </c>
      <c r="N43" s="83">
        <v>137538.858339</v>
      </c>
      <c r="O43" s="85">
        <v>117.76</v>
      </c>
      <c r="P43" s="83">
        <v>161.96575209299999</v>
      </c>
      <c r="Q43" s="84">
        <f t="shared" si="0"/>
        <v>7.7683100509144448E-4</v>
      </c>
      <c r="R43" s="84">
        <f>P43/'סכום נכסי הקרן'!$C$42</f>
        <v>5.6049023210991497E-5</v>
      </c>
    </row>
    <row r="44" spans="2:18">
      <c r="B44" s="76" t="s">
        <v>3464</v>
      </c>
      <c r="C44" s="86" t="s">
        <v>3114</v>
      </c>
      <c r="D44" s="73" t="s">
        <v>3117</v>
      </c>
      <c r="E44" s="73"/>
      <c r="F44" s="73" t="s">
        <v>346</v>
      </c>
      <c r="G44" s="95">
        <v>42509</v>
      </c>
      <c r="H44" s="73" t="s">
        <v>324</v>
      </c>
      <c r="I44" s="83">
        <v>7.0099999999775369</v>
      </c>
      <c r="J44" s="86" t="s">
        <v>130</v>
      </c>
      <c r="K44" s="86" t="s">
        <v>134</v>
      </c>
      <c r="L44" s="87">
        <v>2.7400000000000001E-2</v>
      </c>
      <c r="M44" s="87">
        <v>2.6999999999891205E-2</v>
      </c>
      <c r="N44" s="83">
        <v>137538.858339</v>
      </c>
      <c r="O44" s="85">
        <v>113.61</v>
      </c>
      <c r="P44" s="83">
        <v>156.25789945100004</v>
      </c>
      <c r="Q44" s="84">
        <f t="shared" si="0"/>
        <v>7.4945461935865896E-4</v>
      </c>
      <c r="R44" s="84">
        <f>P44/'סכום נכסי הקרן'!$C$42</f>
        <v>5.4073793502968548E-5</v>
      </c>
    </row>
    <row r="45" spans="2:18">
      <c r="B45" s="76" t="s">
        <v>3464</v>
      </c>
      <c r="C45" s="86" t="s">
        <v>3114</v>
      </c>
      <c r="D45" s="73" t="s">
        <v>3118</v>
      </c>
      <c r="E45" s="73"/>
      <c r="F45" s="73" t="s">
        <v>346</v>
      </c>
      <c r="G45" s="95">
        <v>42723</v>
      </c>
      <c r="H45" s="73" t="s">
        <v>324</v>
      </c>
      <c r="I45" s="83">
        <v>6.9199999998712425</v>
      </c>
      <c r="J45" s="86" t="s">
        <v>130</v>
      </c>
      <c r="K45" s="86" t="s">
        <v>134</v>
      </c>
      <c r="L45" s="87">
        <v>3.15E-2</v>
      </c>
      <c r="M45" s="87">
        <v>2.8299999999303299E-2</v>
      </c>
      <c r="N45" s="83">
        <v>19648.407959000004</v>
      </c>
      <c r="O45" s="85">
        <v>115.42</v>
      </c>
      <c r="P45" s="83">
        <v>22.678191926000004</v>
      </c>
      <c r="Q45" s="84">
        <f t="shared" si="0"/>
        <v>1.087706654022487E-4</v>
      </c>
      <c r="R45" s="84">
        <f>P45/'סכום נכסי הקרן'!$C$42</f>
        <v>7.8478967881669193E-6</v>
      </c>
    </row>
    <row r="46" spans="2:18">
      <c r="B46" s="76" t="s">
        <v>3464</v>
      </c>
      <c r="C46" s="86" t="s">
        <v>3114</v>
      </c>
      <c r="D46" s="73" t="s">
        <v>3119</v>
      </c>
      <c r="E46" s="73"/>
      <c r="F46" s="73" t="s">
        <v>346</v>
      </c>
      <c r="G46" s="95">
        <v>42918</v>
      </c>
      <c r="H46" s="73" t="s">
        <v>324</v>
      </c>
      <c r="I46" s="83">
        <v>6.8900000000303114</v>
      </c>
      <c r="J46" s="86" t="s">
        <v>130</v>
      </c>
      <c r="K46" s="86" t="s">
        <v>134</v>
      </c>
      <c r="L46" s="87">
        <v>3.1899999999999998E-2</v>
      </c>
      <c r="M46" s="87">
        <v>3.1000000000126295E-2</v>
      </c>
      <c r="N46" s="83">
        <v>98242.040930999996</v>
      </c>
      <c r="O46" s="85">
        <v>112.84</v>
      </c>
      <c r="P46" s="83">
        <v>110.85632047600001</v>
      </c>
      <c r="Q46" s="84">
        <f t="shared" si="0"/>
        <v>5.3169652067347288E-4</v>
      </c>
      <c r="R46" s="84">
        <f>P46/'סכום נכסי הקרן'!$C$42</f>
        <v>3.8362359938147528E-5</v>
      </c>
    </row>
    <row r="47" spans="2:18">
      <c r="B47" s="76" t="s">
        <v>3464</v>
      </c>
      <c r="C47" s="86" t="s">
        <v>3114</v>
      </c>
      <c r="D47" s="73" t="s">
        <v>3120</v>
      </c>
      <c r="E47" s="73"/>
      <c r="F47" s="73" t="s">
        <v>346</v>
      </c>
      <c r="G47" s="95">
        <v>43915</v>
      </c>
      <c r="H47" s="73" t="s">
        <v>324</v>
      </c>
      <c r="I47" s="83">
        <v>6.9200000000092956</v>
      </c>
      <c r="J47" s="86" t="s">
        <v>130</v>
      </c>
      <c r="K47" s="86" t="s">
        <v>134</v>
      </c>
      <c r="L47" s="87">
        <v>2.6600000000000002E-2</v>
      </c>
      <c r="M47" s="87">
        <v>3.6700000000058089E-2</v>
      </c>
      <c r="N47" s="83">
        <v>206825.35038100005</v>
      </c>
      <c r="O47" s="85">
        <v>104.04</v>
      </c>
      <c r="P47" s="83">
        <v>215.181090525</v>
      </c>
      <c r="Q47" s="84">
        <f t="shared" si="0"/>
        <v>1.0320659810428732E-3</v>
      </c>
      <c r="R47" s="84">
        <f>P47/'סכום נכסי הקרן'!$C$42</f>
        <v>7.4464445609939787E-5</v>
      </c>
    </row>
    <row r="48" spans="2:18">
      <c r="B48" s="76" t="s">
        <v>3464</v>
      </c>
      <c r="C48" s="86" t="s">
        <v>3114</v>
      </c>
      <c r="D48" s="73" t="s">
        <v>3121</v>
      </c>
      <c r="E48" s="73"/>
      <c r="F48" s="73" t="s">
        <v>346</v>
      </c>
      <c r="G48" s="95">
        <v>44168</v>
      </c>
      <c r="H48" s="73" t="s">
        <v>324</v>
      </c>
      <c r="I48" s="83">
        <v>7.040000000004742</v>
      </c>
      <c r="J48" s="86" t="s">
        <v>130</v>
      </c>
      <c r="K48" s="86" t="s">
        <v>134</v>
      </c>
      <c r="L48" s="87">
        <v>1.89E-2</v>
      </c>
      <c r="M48" s="87">
        <v>3.9100000000016795E-2</v>
      </c>
      <c r="N48" s="83">
        <v>209471.30334099999</v>
      </c>
      <c r="O48" s="85">
        <v>96.65</v>
      </c>
      <c r="P48" s="83">
        <v>202.45401572600005</v>
      </c>
      <c r="Q48" s="84">
        <f t="shared" si="0"/>
        <v>9.7102353114084604E-4</v>
      </c>
      <c r="R48" s="84">
        <f>P48/'סכום נכסי הקרן'!$C$42</f>
        <v>7.006018050080994E-5</v>
      </c>
    </row>
    <row r="49" spans="2:18">
      <c r="B49" s="76" t="s">
        <v>3464</v>
      </c>
      <c r="C49" s="86" t="s">
        <v>3114</v>
      </c>
      <c r="D49" s="73" t="s">
        <v>3122</v>
      </c>
      <c r="E49" s="73"/>
      <c r="F49" s="73" t="s">
        <v>346</v>
      </c>
      <c r="G49" s="95">
        <v>44277</v>
      </c>
      <c r="H49" s="73" t="s">
        <v>324</v>
      </c>
      <c r="I49" s="83">
        <v>6.9700000000063556</v>
      </c>
      <c r="J49" s="86" t="s">
        <v>130</v>
      </c>
      <c r="K49" s="86" t="s">
        <v>134</v>
      </c>
      <c r="L49" s="87">
        <v>1.9E-2</v>
      </c>
      <c r="M49" s="87">
        <v>4.6100000000044522E-2</v>
      </c>
      <c r="N49" s="83">
        <v>318536.74640100007</v>
      </c>
      <c r="O49" s="85">
        <v>92.37</v>
      </c>
      <c r="P49" s="83">
        <v>294.23239582900004</v>
      </c>
      <c r="Q49" s="84">
        <f t="shared" si="0"/>
        <v>1.4112171544207854E-3</v>
      </c>
      <c r="R49" s="84">
        <f>P49/'סכום נכסי הקרן'!$C$42</f>
        <v>1.0182052792108762E-4</v>
      </c>
    </row>
    <row r="50" spans="2:18">
      <c r="B50" s="76" t="s">
        <v>3465</v>
      </c>
      <c r="C50" s="86" t="s">
        <v>3105</v>
      </c>
      <c r="D50" s="73">
        <v>4069</v>
      </c>
      <c r="E50" s="73"/>
      <c r="F50" s="73" t="s">
        <v>354</v>
      </c>
      <c r="G50" s="95">
        <v>42052</v>
      </c>
      <c r="H50" s="73" t="s">
        <v>132</v>
      </c>
      <c r="I50" s="83">
        <v>3.8599999999946859</v>
      </c>
      <c r="J50" s="86" t="s">
        <v>542</v>
      </c>
      <c r="K50" s="86" t="s">
        <v>134</v>
      </c>
      <c r="L50" s="87">
        <v>2.9779E-2</v>
      </c>
      <c r="M50" s="87">
        <v>2.3299999999970691E-2</v>
      </c>
      <c r="N50" s="83">
        <v>312437.28424600005</v>
      </c>
      <c r="O50" s="85">
        <v>116.86</v>
      </c>
      <c r="P50" s="83">
        <v>365.11423677900007</v>
      </c>
      <c r="Q50" s="84">
        <f t="shared" si="0"/>
        <v>1.751185394844251E-3</v>
      </c>
      <c r="R50" s="84">
        <f>P50/'סכום נכסי הקרן'!$C$42</f>
        <v>1.2634952801712744E-4</v>
      </c>
    </row>
    <row r="51" spans="2:18">
      <c r="B51" s="76" t="s">
        <v>3466</v>
      </c>
      <c r="C51" s="86" t="s">
        <v>3114</v>
      </c>
      <c r="D51" s="73" t="s">
        <v>3123</v>
      </c>
      <c r="E51" s="73"/>
      <c r="F51" s="73" t="s">
        <v>354</v>
      </c>
      <c r="G51" s="95">
        <v>42122</v>
      </c>
      <c r="H51" s="73" t="s">
        <v>132</v>
      </c>
      <c r="I51" s="83">
        <v>4.2099999999994635</v>
      </c>
      <c r="J51" s="86" t="s">
        <v>334</v>
      </c>
      <c r="K51" s="86" t="s">
        <v>134</v>
      </c>
      <c r="L51" s="87">
        <v>2.98E-2</v>
      </c>
      <c r="M51" s="87">
        <v>2.8099999999993731E-2</v>
      </c>
      <c r="N51" s="83">
        <v>1922874.6285820005</v>
      </c>
      <c r="O51" s="85">
        <v>113.73</v>
      </c>
      <c r="P51" s="83">
        <v>2186.8853197770009</v>
      </c>
      <c r="Q51" s="84">
        <f t="shared" si="0"/>
        <v>1.0488886070226909E-2</v>
      </c>
      <c r="R51" s="84">
        <f>P51/'סכום נכסי הקרן'!$C$42</f>
        <v>7.5678212501107615E-4</v>
      </c>
    </row>
    <row r="52" spans="2:18">
      <c r="B52" s="76" t="s">
        <v>3467</v>
      </c>
      <c r="C52" s="86" t="s">
        <v>3105</v>
      </c>
      <c r="D52" s="73">
        <v>4099</v>
      </c>
      <c r="E52" s="73"/>
      <c r="F52" s="73" t="s">
        <v>354</v>
      </c>
      <c r="G52" s="95">
        <v>42052</v>
      </c>
      <c r="H52" s="73" t="s">
        <v>132</v>
      </c>
      <c r="I52" s="83">
        <v>3.8700000000056969</v>
      </c>
      <c r="J52" s="86" t="s">
        <v>542</v>
      </c>
      <c r="K52" s="86" t="s">
        <v>134</v>
      </c>
      <c r="L52" s="87">
        <v>2.9779E-2</v>
      </c>
      <c r="M52" s="87">
        <v>3.24000000000359E-2</v>
      </c>
      <c r="N52" s="83">
        <v>226877.60345400003</v>
      </c>
      <c r="O52" s="85">
        <v>112.96</v>
      </c>
      <c r="P52" s="83">
        <v>256.28095934200007</v>
      </c>
      <c r="Q52" s="84">
        <f t="shared" si="0"/>
        <v>1.229191928903159E-3</v>
      </c>
      <c r="R52" s="84">
        <f>P52/'סכום נכסי הקרן'!$C$42</f>
        <v>8.8687251799053274E-5</v>
      </c>
    </row>
    <row r="53" spans="2:18">
      <c r="B53" s="76" t="s">
        <v>3467</v>
      </c>
      <c r="C53" s="86" t="s">
        <v>3105</v>
      </c>
      <c r="D53" s="73" t="s">
        <v>3124</v>
      </c>
      <c r="E53" s="73"/>
      <c r="F53" s="73" t="s">
        <v>354</v>
      </c>
      <c r="G53" s="95">
        <v>42054</v>
      </c>
      <c r="H53" s="73" t="s">
        <v>132</v>
      </c>
      <c r="I53" s="83">
        <v>3.8700000002773267</v>
      </c>
      <c r="J53" s="86" t="s">
        <v>542</v>
      </c>
      <c r="K53" s="86" t="s">
        <v>134</v>
      </c>
      <c r="L53" s="87">
        <v>2.9779E-2</v>
      </c>
      <c r="M53" s="87">
        <v>3.2400000002097203E-2</v>
      </c>
      <c r="N53" s="83">
        <v>6416.2219860000005</v>
      </c>
      <c r="O53" s="85">
        <v>112.96</v>
      </c>
      <c r="P53" s="83">
        <v>7.2477647770000013</v>
      </c>
      <c r="Q53" s="84">
        <f t="shared" si="0"/>
        <v>3.4762215614263894E-5</v>
      </c>
      <c r="R53" s="84">
        <f>P53/'סכום נכסי הקרן'!$C$42</f>
        <v>2.50812366790125E-6</v>
      </c>
    </row>
    <row r="54" spans="2:18">
      <c r="B54" s="76" t="s">
        <v>3468</v>
      </c>
      <c r="C54" s="86" t="s">
        <v>3114</v>
      </c>
      <c r="D54" s="73" t="s">
        <v>3125</v>
      </c>
      <c r="E54" s="73"/>
      <c r="F54" s="73" t="s">
        <v>3126</v>
      </c>
      <c r="G54" s="95">
        <v>40742</v>
      </c>
      <c r="H54" s="73" t="s">
        <v>3104</v>
      </c>
      <c r="I54" s="83">
        <v>3.0600000000010592</v>
      </c>
      <c r="J54" s="86" t="s">
        <v>327</v>
      </c>
      <c r="K54" s="86" t="s">
        <v>134</v>
      </c>
      <c r="L54" s="87">
        <v>4.4999999999999998E-2</v>
      </c>
      <c r="M54" s="87">
        <v>2.0600000000010592E-2</v>
      </c>
      <c r="N54" s="83">
        <v>710791.20783700014</v>
      </c>
      <c r="O54" s="85">
        <v>124.81</v>
      </c>
      <c r="P54" s="83">
        <v>887.13854075100016</v>
      </c>
      <c r="Q54" s="84">
        <f t="shared" si="0"/>
        <v>4.2549533797197215E-3</v>
      </c>
      <c r="R54" s="84">
        <f>P54/'סכום נכסי הקרן'!$C$42</f>
        <v>3.0699853530372935E-4</v>
      </c>
    </row>
    <row r="55" spans="2:18">
      <c r="B55" s="76" t="s">
        <v>3469</v>
      </c>
      <c r="C55" s="86" t="s">
        <v>3114</v>
      </c>
      <c r="D55" s="73" t="s">
        <v>3127</v>
      </c>
      <c r="E55" s="73"/>
      <c r="F55" s="73" t="s">
        <v>3126</v>
      </c>
      <c r="G55" s="95">
        <v>41534</v>
      </c>
      <c r="H55" s="73" t="s">
        <v>3104</v>
      </c>
      <c r="I55" s="83">
        <v>5.3800000000001811</v>
      </c>
      <c r="J55" s="86" t="s">
        <v>467</v>
      </c>
      <c r="K55" s="86" t="s">
        <v>134</v>
      </c>
      <c r="L55" s="87">
        <v>3.9842000000000002E-2</v>
      </c>
      <c r="M55" s="87">
        <v>3.5100000000003635E-2</v>
      </c>
      <c r="N55" s="83">
        <v>2099484.5032590004</v>
      </c>
      <c r="O55" s="85">
        <v>115.19</v>
      </c>
      <c r="P55" s="83">
        <v>2418.3960531120006</v>
      </c>
      <c r="Q55" s="84">
        <f t="shared" si="0"/>
        <v>1.1599273379531774E-2</v>
      </c>
      <c r="R55" s="84">
        <f>P55/'סכום נכסי הקרן'!$C$42</f>
        <v>8.3689752162181353E-4</v>
      </c>
    </row>
    <row r="56" spans="2:18">
      <c r="B56" s="76" t="s">
        <v>3470</v>
      </c>
      <c r="C56" s="86" t="s">
        <v>3114</v>
      </c>
      <c r="D56" s="73" t="s">
        <v>3128</v>
      </c>
      <c r="E56" s="73"/>
      <c r="F56" s="73" t="s">
        <v>415</v>
      </c>
      <c r="G56" s="95">
        <v>43431</v>
      </c>
      <c r="H56" s="73" t="s">
        <v>324</v>
      </c>
      <c r="I56" s="83">
        <v>7.7900000000349889</v>
      </c>
      <c r="J56" s="86" t="s">
        <v>334</v>
      </c>
      <c r="K56" s="86" t="s">
        <v>134</v>
      </c>
      <c r="L56" s="87">
        <v>3.6600000000000001E-2</v>
      </c>
      <c r="M56" s="87">
        <v>3.4800000000133571E-2</v>
      </c>
      <c r="N56" s="83">
        <v>61162.910361000009</v>
      </c>
      <c r="O56" s="85">
        <v>112.62</v>
      </c>
      <c r="P56" s="83">
        <v>68.881674020999995</v>
      </c>
      <c r="Q56" s="84">
        <f t="shared" si="0"/>
        <v>3.3037490562442981E-4</v>
      </c>
      <c r="R56" s="84">
        <f>P56/'סכום נכסי הקרן'!$C$42</f>
        <v>2.38368327632508E-5</v>
      </c>
    </row>
    <row r="57" spans="2:18">
      <c r="B57" s="76" t="s">
        <v>3470</v>
      </c>
      <c r="C57" s="86" t="s">
        <v>3114</v>
      </c>
      <c r="D57" s="73" t="s">
        <v>3129</v>
      </c>
      <c r="E57" s="73"/>
      <c r="F57" s="73" t="s">
        <v>415</v>
      </c>
      <c r="G57" s="95">
        <v>43276</v>
      </c>
      <c r="H57" s="73" t="s">
        <v>324</v>
      </c>
      <c r="I57" s="83">
        <v>7.8500000000413639</v>
      </c>
      <c r="J57" s="86" t="s">
        <v>334</v>
      </c>
      <c r="K57" s="86" t="s">
        <v>134</v>
      </c>
      <c r="L57" s="87">
        <v>3.2599999999999997E-2</v>
      </c>
      <c r="M57" s="87">
        <v>3.5600000000150421E-2</v>
      </c>
      <c r="N57" s="83">
        <v>60938.381239000009</v>
      </c>
      <c r="O57" s="85">
        <v>109.1</v>
      </c>
      <c r="P57" s="83">
        <v>66.483776625000004</v>
      </c>
      <c r="Q57" s="84">
        <f t="shared" si="0"/>
        <v>3.1887394927921899E-4</v>
      </c>
      <c r="R57" s="84">
        <f>P57/'סכום נכסי הקרן'!$C$42</f>
        <v>2.3007028899969828E-5</v>
      </c>
    </row>
    <row r="58" spans="2:18">
      <c r="B58" s="76" t="s">
        <v>3470</v>
      </c>
      <c r="C58" s="86" t="s">
        <v>3114</v>
      </c>
      <c r="D58" s="73" t="s">
        <v>3130</v>
      </c>
      <c r="E58" s="73"/>
      <c r="F58" s="73" t="s">
        <v>415</v>
      </c>
      <c r="G58" s="95">
        <v>43222</v>
      </c>
      <c r="H58" s="73" t="s">
        <v>324</v>
      </c>
      <c r="I58" s="83">
        <v>7.8499999999985901</v>
      </c>
      <c r="J58" s="86" t="s">
        <v>334</v>
      </c>
      <c r="K58" s="86" t="s">
        <v>134</v>
      </c>
      <c r="L58" s="87">
        <v>3.2199999999999999E-2</v>
      </c>
      <c r="M58" s="87">
        <v>3.5700000000003437E-2</v>
      </c>
      <c r="N58" s="83">
        <v>291204.33619800006</v>
      </c>
      <c r="O58" s="85">
        <v>109.67</v>
      </c>
      <c r="P58" s="83">
        <v>319.36377587700008</v>
      </c>
      <c r="Q58" s="84">
        <f t="shared" si="0"/>
        <v>1.5317539652572704E-3</v>
      </c>
      <c r="R58" s="84">
        <f>P58/'סכום נכסי הקרן'!$C$42</f>
        <v>1.1051736219272918E-4</v>
      </c>
    </row>
    <row r="59" spans="2:18">
      <c r="B59" s="76" t="s">
        <v>3470</v>
      </c>
      <c r="C59" s="86" t="s">
        <v>3114</v>
      </c>
      <c r="D59" s="73" t="s">
        <v>3131</v>
      </c>
      <c r="E59" s="73"/>
      <c r="F59" s="73" t="s">
        <v>415</v>
      </c>
      <c r="G59" s="95">
        <v>43922</v>
      </c>
      <c r="H59" s="73" t="s">
        <v>324</v>
      </c>
      <c r="I59" s="83">
        <v>7.9899999999650975</v>
      </c>
      <c r="J59" s="86" t="s">
        <v>334</v>
      </c>
      <c r="K59" s="86" t="s">
        <v>134</v>
      </c>
      <c r="L59" s="87">
        <v>2.7699999999999999E-2</v>
      </c>
      <c r="M59" s="87">
        <v>3.3199999999935809E-2</v>
      </c>
      <c r="N59" s="83">
        <v>70063.67511500002</v>
      </c>
      <c r="O59" s="85">
        <v>106.73</v>
      </c>
      <c r="P59" s="83">
        <v>74.778958039000017</v>
      </c>
      <c r="Q59" s="84">
        <f t="shared" si="0"/>
        <v>3.5865985483012465E-4</v>
      </c>
      <c r="R59" s="84">
        <f>P59/'סכום נכסי הקרן'!$C$42</f>
        <v>2.587761610500875E-5</v>
      </c>
    </row>
    <row r="60" spans="2:18">
      <c r="B60" s="76" t="s">
        <v>3470</v>
      </c>
      <c r="C60" s="86" t="s">
        <v>3114</v>
      </c>
      <c r="D60" s="73" t="s">
        <v>3132</v>
      </c>
      <c r="E60" s="73"/>
      <c r="F60" s="73" t="s">
        <v>415</v>
      </c>
      <c r="G60" s="95">
        <v>43978</v>
      </c>
      <c r="H60" s="73" t="s">
        <v>324</v>
      </c>
      <c r="I60" s="83">
        <v>8.0199999999274283</v>
      </c>
      <c r="J60" s="86" t="s">
        <v>334</v>
      </c>
      <c r="K60" s="86" t="s">
        <v>134</v>
      </c>
      <c r="L60" s="87">
        <v>2.3E-2</v>
      </c>
      <c r="M60" s="87">
        <v>3.7199999999548129E-2</v>
      </c>
      <c r="N60" s="83">
        <v>29391.317094000005</v>
      </c>
      <c r="O60" s="85">
        <v>99.39</v>
      </c>
      <c r="P60" s="83">
        <v>29.212033006000006</v>
      </c>
      <c r="Q60" s="84">
        <f t="shared" si="0"/>
        <v>1.4010871228990019E-4</v>
      </c>
      <c r="R60" s="84">
        <f>P60/'סכום נכסי הקרן'!$C$42</f>
        <v>1.010896374594927E-5</v>
      </c>
    </row>
    <row r="61" spans="2:18">
      <c r="B61" s="76" t="s">
        <v>3470</v>
      </c>
      <c r="C61" s="86" t="s">
        <v>3114</v>
      </c>
      <c r="D61" s="73" t="s">
        <v>3133</v>
      </c>
      <c r="E61" s="73"/>
      <c r="F61" s="73" t="s">
        <v>415</v>
      </c>
      <c r="G61" s="95">
        <v>44010</v>
      </c>
      <c r="H61" s="73" t="s">
        <v>324</v>
      </c>
      <c r="I61" s="83">
        <v>8.090000000051921</v>
      </c>
      <c r="J61" s="86" t="s">
        <v>334</v>
      </c>
      <c r="K61" s="86" t="s">
        <v>134</v>
      </c>
      <c r="L61" s="87">
        <v>2.2000000000000002E-2</v>
      </c>
      <c r="M61" s="87">
        <v>3.4800000000112033E-2</v>
      </c>
      <c r="N61" s="83">
        <v>46085.422877999998</v>
      </c>
      <c r="O61" s="85">
        <v>100.72</v>
      </c>
      <c r="P61" s="83">
        <v>46.417241251000007</v>
      </c>
      <c r="Q61" s="84">
        <f t="shared" si="0"/>
        <v>2.2262948622546976E-4</v>
      </c>
      <c r="R61" s="84">
        <f>P61/'סכום נכסי הקרן'!$C$42</f>
        <v>1.6062908353450186E-5</v>
      </c>
    </row>
    <row r="62" spans="2:18">
      <c r="B62" s="76" t="s">
        <v>3470</v>
      </c>
      <c r="C62" s="86" t="s">
        <v>3114</v>
      </c>
      <c r="D62" s="73" t="s">
        <v>3134</v>
      </c>
      <c r="E62" s="73"/>
      <c r="F62" s="73" t="s">
        <v>415</v>
      </c>
      <c r="G62" s="95">
        <v>44133</v>
      </c>
      <c r="H62" s="73" t="s">
        <v>324</v>
      </c>
      <c r="I62" s="83">
        <v>8.0000000000499085</v>
      </c>
      <c r="J62" s="86" t="s">
        <v>334</v>
      </c>
      <c r="K62" s="86" t="s">
        <v>134</v>
      </c>
      <c r="L62" s="87">
        <v>2.3799999999999998E-2</v>
      </c>
      <c r="M62" s="87">
        <v>3.7300000000232904E-2</v>
      </c>
      <c r="N62" s="83">
        <v>59928.868701000007</v>
      </c>
      <c r="O62" s="85">
        <v>100.3</v>
      </c>
      <c r="P62" s="83">
        <v>60.108658420000012</v>
      </c>
      <c r="Q62" s="84">
        <f t="shared" si="0"/>
        <v>2.8829717969200853E-4</v>
      </c>
      <c r="R62" s="84">
        <f>P62/'סכום נכסי הקרן'!$C$42</f>
        <v>2.0800888752269418E-5</v>
      </c>
    </row>
    <row r="63" spans="2:18">
      <c r="B63" s="76" t="s">
        <v>3470</v>
      </c>
      <c r="C63" s="86" t="s">
        <v>3114</v>
      </c>
      <c r="D63" s="73" t="s">
        <v>3135</v>
      </c>
      <c r="E63" s="73"/>
      <c r="F63" s="73" t="s">
        <v>415</v>
      </c>
      <c r="G63" s="95">
        <v>44251</v>
      </c>
      <c r="H63" s="73" t="s">
        <v>324</v>
      </c>
      <c r="I63" s="83">
        <v>7.899999999975523</v>
      </c>
      <c r="J63" s="86" t="s">
        <v>334</v>
      </c>
      <c r="K63" s="86" t="s">
        <v>134</v>
      </c>
      <c r="L63" s="87">
        <v>2.3599999999999999E-2</v>
      </c>
      <c r="M63" s="87">
        <v>4.2399999999853132E-2</v>
      </c>
      <c r="N63" s="83">
        <v>177936.02864900004</v>
      </c>
      <c r="O63" s="85">
        <v>96.43</v>
      </c>
      <c r="P63" s="83">
        <v>171.58370119800003</v>
      </c>
      <c r="Q63" s="84">
        <f t="shared" si="0"/>
        <v>8.229612577751441E-4</v>
      </c>
      <c r="R63" s="84">
        <f>P63/'סכום נכסי הקרן'!$C$42</f>
        <v>5.9377360502437822E-5</v>
      </c>
    </row>
    <row r="64" spans="2:18">
      <c r="B64" s="76" t="s">
        <v>3470</v>
      </c>
      <c r="C64" s="86" t="s">
        <v>3114</v>
      </c>
      <c r="D64" s="73" t="s">
        <v>3136</v>
      </c>
      <c r="E64" s="73"/>
      <c r="F64" s="73" t="s">
        <v>415</v>
      </c>
      <c r="G64" s="95">
        <v>44294</v>
      </c>
      <c r="H64" s="73" t="s">
        <v>324</v>
      </c>
      <c r="I64" s="83">
        <v>7.870000000006522</v>
      </c>
      <c r="J64" s="86" t="s">
        <v>334</v>
      </c>
      <c r="K64" s="86" t="s">
        <v>134</v>
      </c>
      <c r="L64" s="87">
        <v>2.3199999999999998E-2</v>
      </c>
      <c r="M64" s="87">
        <v>4.4100000000080089E-2</v>
      </c>
      <c r="N64" s="83">
        <v>128022.81839300001</v>
      </c>
      <c r="O64" s="85">
        <v>94.6</v>
      </c>
      <c r="P64" s="83">
        <v>121.10959078300003</v>
      </c>
      <c r="Q64" s="84">
        <f t="shared" si="0"/>
        <v>5.8087394352449387E-4</v>
      </c>
      <c r="R64" s="84">
        <f>P64/'סכום נכסי הקרן'!$C$42</f>
        <v>4.1910553170354002E-5</v>
      </c>
    </row>
    <row r="65" spans="2:18">
      <c r="B65" s="76" t="s">
        <v>3470</v>
      </c>
      <c r="C65" s="86" t="s">
        <v>3114</v>
      </c>
      <c r="D65" s="73" t="s">
        <v>3137</v>
      </c>
      <c r="E65" s="73"/>
      <c r="F65" s="73" t="s">
        <v>415</v>
      </c>
      <c r="G65" s="95">
        <v>44602</v>
      </c>
      <c r="H65" s="73" t="s">
        <v>324</v>
      </c>
      <c r="I65" s="83">
        <v>7.759999999978171</v>
      </c>
      <c r="J65" s="86" t="s">
        <v>334</v>
      </c>
      <c r="K65" s="86" t="s">
        <v>134</v>
      </c>
      <c r="L65" s="87">
        <v>2.0899999999999998E-2</v>
      </c>
      <c r="M65" s="87">
        <v>5.2399999999897279E-2</v>
      </c>
      <c r="N65" s="83">
        <v>183415.965463</v>
      </c>
      <c r="O65" s="85">
        <v>84.92</v>
      </c>
      <c r="P65" s="83">
        <v>155.75683304000003</v>
      </c>
      <c r="Q65" s="84">
        <f t="shared" si="0"/>
        <v>7.4705137102594227E-4</v>
      </c>
      <c r="R65" s="84">
        <f>P65/'סכום נכסי הקרן'!$C$42</f>
        <v>5.3900397074788708E-5</v>
      </c>
    </row>
    <row r="66" spans="2:18">
      <c r="B66" s="76" t="s">
        <v>3470</v>
      </c>
      <c r="C66" s="86" t="s">
        <v>3114</v>
      </c>
      <c r="D66" s="73" t="s">
        <v>3138</v>
      </c>
      <c r="E66" s="73"/>
      <c r="F66" s="73" t="s">
        <v>415</v>
      </c>
      <c r="G66" s="95">
        <v>43500</v>
      </c>
      <c r="H66" s="73" t="s">
        <v>324</v>
      </c>
      <c r="I66" s="83">
        <v>7.8600000000262904</v>
      </c>
      <c r="J66" s="86" t="s">
        <v>334</v>
      </c>
      <c r="K66" s="86" t="s">
        <v>134</v>
      </c>
      <c r="L66" s="87">
        <v>3.4500000000000003E-2</v>
      </c>
      <c r="M66" s="87">
        <v>3.340000000012372E-2</v>
      </c>
      <c r="N66" s="83">
        <v>114803.11807200001</v>
      </c>
      <c r="O66" s="85">
        <v>112.65</v>
      </c>
      <c r="P66" s="83">
        <v>129.32570441000001</v>
      </c>
      <c r="Q66" s="84">
        <f t="shared" si="0"/>
        <v>6.2028061885140552E-4</v>
      </c>
      <c r="R66" s="84">
        <f>P66/'סכום נכסי הקרן'!$C$42</f>
        <v>4.4753778589512032E-5</v>
      </c>
    </row>
    <row r="67" spans="2:18">
      <c r="B67" s="76" t="s">
        <v>3470</v>
      </c>
      <c r="C67" s="86" t="s">
        <v>3114</v>
      </c>
      <c r="D67" s="73" t="s">
        <v>3139</v>
      </c>
      <c r="E67" s="73"/>
      <c r="F67" s="73" t="s">
        <v>415</v>
      </c>
      <c r="G67" s="95">
        <v>43556</v>
      </c>
      <c r="H67" s="73" t="s">
        <v>324</v>
      </c>
      <c r="I67" s="83">
        <v>7.929999999998496</v>
      </c>
      <c r="J67" s="86" t="s">
        <v>334</v>
      </c>
      <c r="K67" s="86" t="s">
        <v>134</v>
      </c>
      <c r="L67" s="87">
        <v>3.0499999999999999E-2</v>
      </c>
      <c r="M67" s="87">
        <v>3.3399999999982583E-2</v>
      </c>
      <c r="N67" s="83">
        <v>115770.43240600004</v>
      </c>
      <c r="O67" s="85">
        <v>109.13</v>
      </c>
      <c r="P67" s="83">
        <v>126.34027658300002</v>
      </c>
      <c r="Q67" s="84">
        <f t="shared" si="0"/>
        <v>6.0596170964061929E-4</v>
      </c>
      <c r="R67" s="84">
        <f>P67/'סכום נכסי הקרן'!$C$42</f>
        <v>4.3720657010363731E-5</v>
      </c>
    </row>
    <row r="68" spans="2:18">
      <c r="B68" s="76" t="s">
        <v>3470</v>
      </c>
      <c r="C68" s="86" t="s">
        <v>3114</v>
      </c>
      <c r="D68" s="73" t="s">
        <v>3140</v>
      </c>
      <c r="E68" s="73"/>
      <c r="F68" s="73" t="s">
        <v>415</v>
      </c>
      <c r="G68" s="95">
        <v>43647</v>
      </c>
      <c r="H68" s="73" t="s">
        <v>324</v>
      </c>
      <c r="I68" s="83">
        <v>7.9100000000246844</v>
      </c>
      <c r="J68" s="86" t="s">
        <v>334</v>
      </c>
      <c r="K68" s="86" t="s">
        <v>134</v>
      </c>
      <c r="L68" s="87">
        <v>2.8999999999999998E-2</v>
      </c>
      <c r="M68" s="87">
        <v>3.5600000000117628E-2</v>
      </c>
      <c r="N68" s="83">
        <v>107470.09528700002</v>
      </c>
      <c r="O68" s="85">
        <v>104.42</v>
      </c>
      <c r="P68" s="83">
        <v>112.22027305300001</v>
      </c>
      <c r="Q68" s="84">
        <f t="shared" si="0"/>
        <v>5.3823840151924322E-4</v>
      </c>
      <c r="R68" s="84">
        <f>P68/'סכום נכסי הקרן'!$C$42</f>
        <v>3.8834362251346854E-5</v>
      </c>
    </row>
    <row r="69" spans="2:18">
      <c r="B69" s="76" t="s">
        <v>3470</v>
      </c>
      <c r="C69" s="86" t="s">
        <v>3114</v>
      </c>
      <c r="D69" s="73" t="s">
        <v>3141</v>
      </c>
      <c r="E69" s="73"/>
      <c r="F69" s="73" t="s">
        <v>415</v>
      </c>
      <c r="G69" s="95">
        <v>43703</v>
      </c>
      <c r="H69" s="73" t="s">
        <v>324</v>
      </c>
      <c r="I69" s="83">
        <v>8.0400000004291972</v>
      </c>
      <c r="J69" s="86" t="s">
        <v>334</v>
      </c>
      <c r="K69" s="86" t="s">
        <v>134</v>
      </c>
      <c r="L69" s="87">
        <v>2.3799999999999998E-2</v>
      </c>
      <c r="M69" s="87">
        <v>3.5100000002688952E-2</v>
      </c>
      <c r="N69" s="83">
        <v>7631.5745850000021</v>
      </c>
      <c r="O69" s="85">
        <v>101.36</v>
      </c>
      <c r="P69" s="83">
        <v>7.7353641920000005</v>
      </c>
      <c r="Q69" s="84">
        <f t="shared" si="0"/>
        <v>3.7100872637379221E-5</v>
      </c>
      <c r="R69" s="84">
        <f>P69/'סכום נכסי הקרן'!$C$42</f>
        <v>2.6768597777012305E-6</v>
      </c>
    </row>
    <row r="70" spans="2:18">
      <c r="B70" s="76" t="s">
        <v>3470</v>
      </c>
      <c r="C70" s="86" t="s">
        <v>3114</v>
      </c>
      <c r="D70" s="73" t="s">
        <v>3142</v>
      </c>
      <c r="E70" s="73"/>
      <c r="F70" s="73" t="s">
        <v>415</v>
      </c>
      <c r="G70" s="95">
        <v>43740</v>
      </c>
      <c r="H70" s="73" t="s">
        <v>324</v>
      </c>
      <c r="I70" s="83">
        <v>7.9600000000250635</v>
      </c>
      <c r="J70" s="86" t="s">
        <v>334</v>
      </c>
      <c r="K70" s="86" t="s">
        <v>134</v>
      </c>
      <c r="L70" s="87">
        <v>2.4300000000000002E-2</v>
      </c>
      <c r="M70" s="87">
        <v>3.8300000000147688E-2</v>
      </c>
      <c r="N70" s="83">
        <v>112779.80073500001</v>
      </c>
      <c r="O70" s="85">
        <v>99.06</v>
      </c>
      <c r="P70" s="83">
        <v>111.71967604500001</v>
      </c>
      <c r="Q70" s="84">
        <f t="shared" si="0"/>
        <v>5.3583740456868351E-4</v>
      </c>
      <c r="R70" s="84">
        <f>P70/'סכום נכסי הקרן'!$C$42</f>
        <v>3.8661128262320369E-5</v>
      </c>
    </row>
    <row r="71" spans="2:18">
      <c r="B71" s="76" t="s">
        <v>3470</v>
      </c>
      <c r="C71" s="86" t="s">
        <v>3114</v>
      </c>
      <c r="D71" s="73" t="s">
        <v>3143</v>
      </c>
      <c r="E71" s="73"/>
      <c r="F71" s="73" t="s">
        <v>415</v>
      </c>
      <c r="G71" s="95">
        <v>43831</v>
      </c>
      <c r="H71" s="73" t="s">
        <v>324</v>
      </c>
      <c r="I71" s="83">
        <v>7.9500000000061153</v>
      </c>
      <c r="J71" s="86" t="s">
        <v>334</v>
      </c>
      <c r="K71" s="86" t="s">
        <v>134</v>
      </c>
      <c r="L71" s="87">
        <v>2.3799999999999998E-2</v>
      </c>
      <c r="M71" s="87">
        <v>3.9700000000001755E-2</v>
      </c>
      <c r="N71" s="83">
        <v>117053.92968900001</v>
      </c>
      <c r="O71" s="85">
        <v>97.79</v>
      </c>
      <c r="P71" s="83">
        <v>114.46704203400002</v>
      </c>
      <c r="Q71" s="84">
        <f t="shared" si="0"/>
        <v>5.4901450562251273E-4</v>
      </c>
      <c r="R71" s="84">
        <f>P71/'סכום נכסי הקרן'!$C$42</f>
        <v>3.9611867403753991E-5</v>
      </c>
    </row>
    <row r="72" spans="2:18">
      <c r="B72" s="76" t="s">
        <v>3471</v>
      </c>
      <c r="C72" s="86" t="s">
        <v>3114</v>
      </c>
      <c r="D72" s="73">
        <v>7936</v>
      </c>
      <c r="E72" s="73"/>
      <c r="F72" s="73" t="s">
        <v>3144</v>
      </c>
      <c r="G72" s="95">
        <v>44087</v>
      </c>
      <c r="H72" s="73" t="s">
        <v>3104</v>
      </c>
      <c r="I72" s="83">
        <v>5.2499999999956488</v>
      </c>
      <c r="J72" s="86" t="s">
        <v>327</v>
      </c>
      <c r="K72" s="86" t="s">
        <v>134</v>
      </c>
      <c r="L72" s="87">
        <v>1.7947999999999999E-2</v>
      </c>
      <c r="M72" s="87">
        <v>3.0999999999979114E-2</v>
      </c>
      <c r="N72" s="83">
        <v>551555.71790900012</v>
      </c>
      <c r="O72" s="85">
        <v>104.19</v>
      </c>
      <c r="P72" s="83">
        <v>574.66590984200013</v>
      </c>
      <c r="Q72" s="84">
        <f t="shared" si="0"/>
        <v>2.7562511862262032E-3</v>
      </c>
      <c r="R72" s="84">
        <f>P72/'סכום נכסי הקרן'!$C$42</f>
        <v>1.9886588678824697E-4</v>
      </c>
    </row>
    <row r="73" spans="2:18">
      <c r="B73" s="76" t="s">
        <v>3471</v>
      </c>
      <c r="C73" s="86" t="s">
        <v>3114</v>
      </c>
      <c r="D73" s="73">
        <v>7937</v>
      </c>
      <c r="E73" s="73"/>
      <c r="F73" s="73" t="s">
        <v>3144</v>
      </c>
      <c r="G73" s="95">
        <v>44087</v>
      </c>
      <c r="H73" s="73" t="s">
        <v>3104</v>
      </c>
      <c r="I73" s="83">
        <v>6.6599999999439676</v>
      </c>
      <c r="J73" s="86" t="s">
        <v>327</v>
      </c>
      <c r="K73" s="86" t="s">
        <v>134</v>
      </c>
      <c r="L73" s="87">
        <v>7.5499999999999998E-2</v>
      </c>
      <c r="M73" s="87">
        <v>7.5999999999367365E-2</v>
      </c>
      <c r="N73" s="83">
        <v>43536.814100000011</v>
      </c>
      <c r="O73" s="85">
        <v>101.66</v>
      </c>
      <c r="P73" s="83">
        <v>44.259557428000008</v>
      </c>
      <c r="Q73" s="84">
        <f t="shared" si="0"/>
        <v>2.1228065833296444E-4</v>
      </c>
      <c r="R73" s="84">
        <f>P73/'סכום נכסי הקרן'!$C$42</f>
        <v>1.5316231546072619E-5</v>
      </c>
    </row>
    <row r="74" spans="2:18">
      <c r="B74" s="76" t="s">
        <v>3472</v>
      </c>
      <c r="C74" s="86" t="s">
        <v>3105</v>
      </c>
      <c r="D74" s="73">
        <v>8063</v>
      </c>
      <c r="E74" s="73"/>
      <c r="F74" s="73" t="s">
        <v>418</v>
      </c>
      <c r="G74" s="95">
        <v>44147</v>
      </c>
      <c r="H74" s="73" t="s">
        <v>132</v>
      </c>
      <c r="I74" s="83">
        <v>7.5400000000073781</v>
      </c>
      <c r="J74" s="86" t="s">
        <v>506</v>
      </c>
      <c r="K74" s="86" t="s">
        <v>134</v>
      </c>
      <c r="L74" s="87">
        <v>1.6250000000000001E-2</v>
      </c>
      <c r="M74" s="87">
        <v>3.1800000000032143E-2</v>
      </c>
      <c r="N74" s="83">
        <v>443878.11366600008</v>
      </c>
      <c r="O74" s="85">
        <v>99.53</v>
      </c>
      <c r="P74" s="83">
        <v>441.79189923100006</v>
      </c>
      <c r="Q74" s="84">
        <f t="shared" si="0"/>
        <v>2.1189519431479157E-3</v>
      </c>
      <c r="R74" s="84">
        <f>P74/'סכום נכסי הקרן'!$C$42</f>
        <v>1.5288419986595752E-4</v>
      </c>
    </row>
    <row r="75" spans="2:18">
      <c r="B75" s="76" t="s">
        <v>3472</v>
      </c>
      <c r="C75" s="86" t="s">
        <v>3105</v>
      </c>
      <c r="D75" s="73">
        <v>8145</v>
      </c>
      <c r="E75" s="73"/>
      <c r="F75" s="73" t="s">
        <v>418</v>
      </c>
      <c r="G75" s="95">
        <v>44185</v>
      </c>
      <c r="H75" s="73" t="s">
        <v>132</v>
      </c>
      <c r="I75" s="83">
        <v>7.5499999999973051</v>
      </c>
      <c r="J75" s="86" t="s">
        <v>506</v>
      </c>
      <c r="K75" s="86" t="s">
        <v>134</v>
      </c>
      <c r="L75" s="87">
        <v>1.4990000000000002E-2</v>
      </c>
      <c r="M75" s="87">
        <v>3.2600000000016657E-2</v>
      </c>
      <c r="N75" s="83">
        <v>208658.28307400004</v>
      </c>
      <c r="O75" s="85">
        <v>97.83</v>
      </c>
      <c r="P75" s="83">
        <v>204.13039624100003</v>
      </c>
      <c r="Q75" s="84">
        <f t="shared" ref="Q75:Q138" si="1">IFERROR(P75/$P$10,0)</f>
        <v>9.7906389982098147E-4</v>
      </c>
      <c r="R75" s="84">
        <f>P75/'סכום נכסי הקרן'!$C$42</f>
        <v>7.0640299996329808E-5</v>
      </c>
    </row>
    <row r="76" spans="2:18">
      <c r="B76" s="76" t="s">
        <v>3473</v>
      </c>
      <c r="C76" s="86" t="s">
        <v>3105</v>
      </c>
      <c r="D76" s="73" t="s">
        <v>3145</v>
      </c>
      <c r="E76" s="73"/>
      <c r="F76" s="73" t="s">
        <v>415</v>
      </c>
      <c r="G76" s="95">
        <v>42901</v>
      </c>
      <c r="H76" s="73" t="s">
        <v>324</v>
      </c>
      <c r="I76" s="83">
        <v>0.69999999999944507</v>
      </c>
      <c r="J76" s="86" t="s">
        <v>158</v>
      </c>
      <c r="K76" s="86" t="s">
        <v>134</v>
      </c>
      <c r="L76" s="87">
        <v>0.04</v>
      </c>
      <c r="M76" s="87">
        <v>6.049999999998474E-2</v>
      </c>
      <c r="N76" s="83">
        <v>722259.70713400003</v>
      </c>
      <c r="O76" s="85">
        <v>99.81</v>
      </c>
      <c r="P76" s="83">
        <v>720.88739752200013</v>
      </c>
      <c r="Q76" s="84">
        <f t="shared" si="1"/>
        <v>3.4575684941913964E-3</v>
      </c>
      <c r="R76" s="84">
        <f>P76/'סכום נכסי הקרן'!$C$42</f>
        <v>2.4946653199264899E-4</v>
      </c>
    </row>
    <row r="77" spans="2:18">
      <c r="B77" s="76" t="s">
        <v>3474</v>
      </c>
      <c r="C77" s="86" t="s">
        <v>3105</v>
      </c>
      <c r="D77" s="73">
        <v>8224</v>
      </c>
      <c r="E77" s="73"/>
      <c r="F77" s="73" t="s">
        <v>418</v>
      </c>
      <c r="G77" s="95">
        <v>44223</v>
      </c>
      <c r="H77" s="73" t="s">
        <v>132</v>
      </c>
      <c r="I77" s="83">
        <v>12.349999999997944</v>
      </c>
      <c r="J77" s="86" t="s">
        <v>327</v>
      </c>
      <c r="K77" s="86" t="s">
        <v>134</v>
      </c>
      <c r="L77" s="87">
        <v>2.1537000000000001E-2</v>
      </c>
      <c r="M77" s="87">
        <v>4.0099999999997055E-2</v>
      </c>
      <c r="N77" s="83">
        <v>951874.77682600007</v>
      </c>
      <c r="O77" s="85">
        <v>89.43</v>
      </c>
      <c r="P77" s="83">
        <v>851.26166522500012</v>
      </c>
      <c r="Q77" s="84">
        <f t="shared" si="1"/>
        <v>4.0828783026478702E-3</v>
      </c>
      <c r="R77" s="84">
        <f>P77/'סכום נכסי הקרן'!$C$42</f>
        <v>2.9458317092509207E-4</v>
      </c>
    </row>
    <row r="78" spans="2:18">
      <c r="B78" s="76" t="s">
        <v>3474</v>
      </c>
      <c r="C78" s="86" t="s">
        <v>3105</v>
      </c>
      <c r="D78" s="73">
        <v>2963</v>
      </c>
      <c r="E78" s="73"/>
      <c r="F78" s="73" t="s">
        <v>418</v>
      </c>
      <c r="G78" s="95">
        <v>41423</v>
      </c>
      <c r="H78" s="73" t="s">
        <v>132</v>
      </c>
      <c r="I78" s="83">
        <v>2.8099999999966268</v>
      </c>
      <c r="J78" s="86" t="s">
        <v>327</v>
      </c>
      <c r="K78" s="86" t="s">
        <v>134</v>
      </c>
      <c r="L78" s="87">
        <v>0.05</v>
      </c>
      <c r="M78" s="87">
        <v>2.52E-2</v>
      </c>
      <c r="N78" s="83">
        <v>182220.56593000001</v>
      </c>
      <c r="O78" s="85">
        <v>122.01</v>
      </c>
      <c r="P78" s="83">
        <v>222.32731097500002</v>
      </c>
      <c r="Q78" s="84">
        <f t="shared" si="1"/>
        <v>1.0663411629442357E-3</v>
      </c>
      <c r="R78" s="84">
        <f>P78/'סכום נכסי הקרן'!$C$42</f>
        <v>7.6937429377785496E-5</v>
      </c>
    </row>
    <row r="79" spans="2:18">
      <c r="B79" s="76" t="s">
        <v>3474</v>
      </c>
      <c r="C79" s="86" t="s">
        <v>3105</v>
      </c>
      <c r="D79" s="73">
        <v>2968</v>
      </c>
      <c r="E79" s="73"/>
      <c r="F79" s="73" t="s">
        <v>418</v>
      </c>
      <c r="G79" s="95">
        <v>41423</v>
      </c>
      <c r="H79" s="73" t="s">
        <v>132</v>
      </c>
      <c r="I79" s="83">
        <v>2.8099999999944059</v>
      </c>
      <c r="J79" s="86" t="s">
        <v>327</v>
      </c>
      <c r="K79" s="86" t="s">
        <v>134</v>
      </c>
      <c r="L79" s="87">
        <v>0.05</v>
      </c>
      <c r="M79" s="87">
        <v>2.5199999999888121E-2</v>
      </c>
      <c r="N79" s="83">
        <v>58605.755959000009</v>
      </c>
      <c r="O79" s="85">
        <v>122.01</v>
      </c>
      <c r="P79" s="83">
        <v>71.504882240000001</v>
      </c>
      <c r="Q79" s="84">
        <f t="shared" si="1"/>
        <v>3.4295651285309761E-4</v>
      </c>
      <c r="R79" s="84">
        <f>P79/'סכום נכסי הקרן'!$C$42</f>
        <v>2.4744606514516266E-5</v>
      </c>
    </row>
    <row r="80" spans="2:18">
      <c r="B80" s="76" t="s">
        <v>3474</v>
      </c>
      <c r="C80" s="86" t="s">
        <v>3105</v>
      </c>
      <c r="D80" s="73">
        <v>4605</v>
      </c>
      <c r="E80" s="73"/>
      <c r="F80" s="73" t="s">
        <v>418</v>
      </c>
      <c r="G80" s="95">
        <v>42352</v>
      </c>
      <c r="H80" s="73" t="s">
        <v>132</v>
      </c>
      <c r="I80" s="83">
        <v>5.0300000000015936</v>
      </c>
      <c r="J80" s="86" t="s">
        <v>327</v>
      </c>
      <c r="K80" s="86" t="s">
        <v>134</v>
      </c>
      <c r="L80" s="87">
        <v>0.05</v>
      </c>
      <c r="M80" s="87">
        <v>2.7999999999999997E-2</v>
      </c>
      <c r="N80" s="83">
        <v>223968.81054200002</v>
      </c>
      <c r="O80" s="85">
        <v>126.01</v>
      </c>
      <c r="P80" s="83">
        <v>282.22311338500003</v>
      </c>
      <c r="Q80" s="84">
        <f t="shared" si="1"/>
        <v>1.3536174283623852E-3</v>
      </c>
      <c r="R80" s="84">
        <f>P80/'סכום נכסי הקרן'!$C$42</f>
        <v>9.7664658289681763E-5</v>
      </c>
    </row>
    <row r="81" spans="2:18">
      <c r="B81" s="76" t="s">
        <v>3474</v>
      </c>
      <c r="C81" s="86" t="s">
        <v>3105</v>
      </c>
      <c r="D81" s="73">
        <v>4606</v>
      </c>
      <c r="E81" s="73"/>
      <c r="F81" s="73" t="s">
        <v>418</v>
      </c>
      <c r="G81" s="95">
        <v>42352</v>
      </c>
      <c r="H81" s="73" t="s">
        <v>132</v>
      </c>
      <c r="I81" s="83">
        <v>6.7700000000029856</v>
      </c>
      <c r="J81" s="86" t="s">
        <v>327</v>
      </c>
      <c r="K81" s="86" t="s">
        <v>134</v>
      </c>
      <c r="L81" s="87">
        <v>4.0999999999999995E-2</v>
      </c>
      <c r="M81" s="87">
        <v>2.7900000000012314E-2</v>
      </c>
      <c r="N81" s="83">
        <v>684850.84640200017</v>
      </c>
      <c r="O81" s="85">
        <v>123.26</v>
      </c>
      <c r="P81" s="83">
        <v>844.14711292400011</v>
      </c>
      <c r="Q81" s="84">
        <f t="shared" si="1"/>
        <v>4.0487550096470881E-3</v>
      </c>
      <c r="R81" s="84">
        <f>P81/'סכום נכסי הקרן'!$C$42</f>
        <v>2.9212114607167988E-4</v>
      </c>
    </row>
    <row r="82" spans="2:18">
      <c r="B82" s="76" t="s">
        <v>3474</v>
      </c>
      <c r="C82" s="86" t="s">
        <v>3105</v>
      </c>
      <c r="D82" s="73">
        <v>5150</v>
      </c>
      <c r="E82" s="73"/>
      <c r="F82" s="73" t="s">
        <v>418</v>
      </c>
      <c r="G82" s="95">
        <v>42631</v>
      </c>
      <c r="H82" s="73" t="s">
        <v>132</v>
      </c>
      <c r="I82" s="83">
        <v>6.739999999997492</v>
      </c>
      <c r="J82" s="86" t="s">
        <v>327</v>
      </c>
      <c r="K82" s="86" t="s">
        <v>134</v>
      </c>
      <c r="L82" s="87">
        <v>4.0999999999999995E-2</v>
      </c>
      <c r="M82" s="87">
        <v>3.0399999999978972E-2</v>
      </c>
      <c r="N82" s="83">
        <v>203230.00030100002</v>
      </c>
      <c r="O82" s="85">
        <v>121.7</v>
      </c>
      <c r="P82" s="83">
        <v>247.33090656300004</v>
      </c>
      <c r="Q82" s="84">
        <f t="shared" si="1"/>
        <v>1.1862650853816973E-3</v>
      </c>
      <c r="R82" s="84">
        <f>P82/'סכום נכסי הקרן'!$C$42</f>
        <v>8.5590043225837554E-5</v>
      </c>
    </row>
    <row r="83" spans="2:18">
      <c r="B83" s="76" t="s">
        <v>3475</v>
      </c>
      <c r="C83" s="86" t="s">
        <v>3114</v>
      </c>
      <c r="D83" s="73" t="s">
        <v>3146</v>
      </c>
      <c r="E83" s="73"/>
      <c r="F83" s="73" t="s">
        <v>415</v>
      </c>
      <c r="G83" s="95">
        <v>42033</v>
      </c>
      <c r="H83" s="73" t="s">
        <v>324</v>
      </c>
      <c r="I83" s="83">
        <v>3.6700000000049493</v>
      </c>
      <c r="J83" s="86" t="s">
        <v>334</v>
      </c>
      <c r="K83" s="86" t="s">
        <v>134</v>
      </c>
      <c r="L83" s="87">
        <v>5.0999999999999997E-2</v>
      </c>
      <c r="M83" s="87">
        <v>2.8500000000155814E-2</v>
      </c>
      <c r="N83" s="83">
        <v>44452.273381000006</v>
      </c>
      <c r="O83" s="85">
        <v>122.72</v>
      </c>
      <c r="P83" s="83">
        <v>54.551831819000014</v>
      </c>
      <c r="Q83" s="84">
        <f t="shared" si="1"/>
        <v>2.6164515518811796E-4</v>
      </c>
      <c r="R83" s="84">
        <f>P83/'סכום נכסי הקרן'!$C$42</f>
        <v>1.887792232810792E-5</v>
      </c>
    </row>
    <row r="84" spans="2:18">
      <c r="B84" s="76" t="s">
        <v>3475</v>
      </c>
      <c r="C84" s="86" t="s">
        <v>3114</v>
      </c>
      <c r="D84" s="73" t="s">
        <v>3147</v>
      </c>
      <c r="E84" s="73"/>
      <c r="F84" s="73" t="s">
        <v>415</v>
      </c>
      <c r="G84" s="95">
        <v>42054</v>
      </c>
      <c r="H84" s="73" t="s">
        <v>324</v>
      </c>
      <c r="I84" s="83">
        <v>3.6699999999832573</v>
      </c>
      <c r="J84" s="86" t="s">
        <v>334</v>
      </c>
      <c r="K84" s="86" t="s">
        <v>134</v>
      </c>
      <c r="L84" s="87">
        <v>5.0999999999999997E-2</v>
      </c>
      <c r="M84" s="87">
        <v>2.8499999999906982E-2</v>
      </c>
      <c r="N84" s="83">
        <v>86833.54436</v>
      </c>
      <c r="O84" s="85">
        <v>123.81</v>
      </c>
      <c r="P84" s="83">
        <v>107.50861604000001</v>
      </c>
      <c r="Q84" s="84">
        <f t="shared" si="1"/>
        <v>5.1564003608854832E-4</v>
      </c>
      <c r="R84" s="84">
        <f>P84/'סכום נכסי הקרן'!$C$42</f>
        <v>3.7203870805647686E-5</v>
      </c>
    </row>
    <row r="85" spans="2:18">
      <c r="B85" s="76" t="s">
        <v>3475</v>
      </c>
      <c r="C85" s="86" t="s">
        <v>3114</v>
      </c>
      <c r="D85" s="73" t="s">
        <v>3148</v>
      </c>
      <c r="E85" s="73"/>
      <c r="F85" s="73" t="s">
        <v>415</v>
      </c>
      <c r="G85" s="95">
        <v>42565</v>
      </c>
      <c r="H85" s="73" t="s">
        <v>324</v>
      </c>
      <c r="I85" s="83">
        <v>3.6699999999908921</v>
      </c>
      <c r="J85" s="86" t="s">
        <v>334</v>
      </c>
      <c r="K85" s="86" t="s">
        <v>134</v>
      </c>
      <c r="L85" s="87">
        <v>5.0999999999999997E-2</v>
      </c>
      <c r="M85" s="87">
        <v>2.8499999999924096E-2</v>
      </c>
      <c r="N85" s="83">
        <v>105988.063287</v>
      </c>
      <c r="O85" s="85">
        <v>124.31</v>
      </c>
      <c r="P85" s="83">
        <v>131.75376866000002</v>
      </c>
      <c r="Q85" s="84">
        <f t="shared" si="1"/>
        <v>6.3192626348540851E-4</v>
      </c>
      <c r="R85" s="84">
        <f>P85/'סכום נכסי הקרן'!$C$42</f>
        <v>4.5594021836910939E-5</v>
      </c>
    </row>
    <row r="86" spans="2:18">
      <c r="B86" s="76" t="s">
        <v>3475</v>
      </c>
      <c r="C86" s="86" t="s">
        <v>3114</v>
      </c>
      <c r="D86" s="73" t="s">
        <v>3149</v>
      </c>
      <c r="E86" s="73"/>
      <c r="F86" s="73" t="s">
        <v>415</v>
      </c>
      <c r="G86" s="95">
        <v>40570</v>
      </c>
      <c r="H86" s="73" t="s">
        <v>324</v>
      </c>
      <c r="I86" s="83">
        <v>3.6900000000013913</v>
      </c>
      <c r="J86" s="86" t="s">
        <v>334</v>
      </c>
      <c r="K86" s="86" t="s">
        <v>134</v>
      </c>
      <c r="L86" s="87">
        <v>5.0999999999999997E-2</v>
      </c>
      <c r="M86" s="87">
        <v>2.5100000000005958E-2</v>
      </c>
      <c r="N86" s="83">
        <v>537406.49583200016</v>
      </c>
      <c r="O86" s="85">
        <v>131.08000000000001</v>
      </c>
      <c r="P86" s="83">
        <v>704.43245315800016</v>
      </c>
      <c r="Q86" s="84">
        <f t="shared" si="1"/>
        <v>3.3786461862106939E-3</v>
      </c>
      <c r="R86" s="84">
        <f>P86/'סכום נכסי הקרן'!$C$42</f>
        <v>2.4377221978975913E-4</v>
      </c>
    </row>
    <row r="87" spans="2:18">
      <c r="B87" s="76" t="s">
        <v>3475</v>
      </c>
      <c r="C87" s="86" t="s">
        <v>3114</v>
      </c>
      <c r="D87" s="73" t="s">
        <v>3150</v>
      </c>
      <c r="E87" s="73"/>
      <c r="F87" s="73" t="s">
        <v>415</v>
      </c>
      <c r="G87" s="95">
        <v>41207</v>
      </c>
      <c r="H87" s="73" t="s">
        <v>324</v>
      </c>
      <c r="I87" s="83">
        <v>3.6900000001271067</v>
      </c>
      <c r="J87" s="86" t="s">
        <v>334</v>
      </c>
      <c r="K87" s="86" t="s">
        <v>134</v>
      </c>
      <c r="L87" s="87">
        <v>5.0999999999999997E-2</v>
      </c>
      <c r="M87" s="87">
        <v>2.5000000001041855E-2</v>
      </c>
      <c r="N87" s="83">
        <v>7638.8699350000006</v>
      </c>
      <c r="O87" s="85">
        <v>125.65</v>
      </c>
      <c r="P87" s="83">
        <v>9.5982400620000021</v>
      </c>
      <c r="Q87" s="84">
        <f t="shared" si="1"/>
        <v>4.6035722849550984E-5</v>
      </c>
      <c r="R87" s="84">
        <f>P87/'סכום נכסי הקרן'!$C$42</f>
        <v>3.3215168828457361E-6</v>
      </c>
    </row>
    <row r="88" spans="2:18">
      <c r="B88" s="76" t="s">
        <v>3475</v>
      </c>
      <c r="C88" s="86" t="s">
        <v>3114</v>
      </c>
      <c r="D88" s="73" t="s">
        <v>3151</v>
      </c>
      <c r="E88" s="73"/>
      <c r="F88" s="73" t="s">
        <v>415</v>
      </c>
      <c r="G88" s="95">
        <v>41239</v>
      </c>
      <c r="H88" s="73" t="s">
        <v>324</v>
      </c>
      <c r="I88" s="83">
        <v>3.6700000000242352</v>
      </c>
      <c r="J88" s="86" t="s">
        <v>334</v>
      </c>
      <c r="K88" s="86" t="s">
        <v>134</v>
      </c>
      <c r="L88" s="87">
        <v>5.0999999999999997E-2</v>
      </c>
      <c r="M88" s="87">
        <v>2.8500000000196982E-2</v>
      </c>
      <c r="N88" s="83">
        <v>67365.447916000005</v>
      </c>
      <c r="O88" s="85">
        <v>124.34</v>
      </c>
      <c r="P88" s="83">
        <v>83.762203091000018</v>
      </c>
      <c r="Q88" s="84">
        <f t="shared" si="1"/>
        <v>4.0174589735793574E-4</v>
      </c>
      <c r="R88" s="84">
        <f>P88/'סכום נכסי הקרן'!$C$42</f>
        <v>2.898631102305824E-5</v>
      </c>
    </row>
    <row r="89" spans="2:18">
      <c r="B89" s="76" t="s">
        <v>3475</v>
      </c>
      <c r="C89" s="86" t="s">
        <v>3114</v>
      </c>
      <c r="D89" s="73" t="s">
        <v>3152</v>
      </c>
      <c r="E89" s="73"/>
      <c r="F89" s="73" t="s">
        <v>415</v>
      </c>
      <c r="G89" s="95">
        <v>41269</v>
      </c>
      <c r="H89" s="73" t="s">
        <v>324</v>
      </c>
      <c r="I89" s="83">
        <v>3.6899999999926707</v>
      </c>
      <c r="J89" s="86" t="s">
        <v>334</v>
      </c>
      <c r="K89" s="86" t="s">
        <v>134</v>
      </c>
      <c r="L89" s="87">
        <v>5.0999999999999997E-2</v>
      </c>
      <c r="M89" s="87">
        <v>2.5099999999814618E-2</v>
      </c>
      <c r="N89" s="83">
        <v>18340.593246000004</v>
      </c>
      <c r="O89" s="85">
        <v>126.47</v>
      </c>
      <c r="P89" s="83">
        <v>23.195349693000004</v>
      </c>
      <c r="Q89" s="84">
        <f t="shared" si="1"/>
        <v>1.1125109217604454E-4</v>
      </c>
      <c r="R89" s="84">
        <f>P89/'סכום נכסי הקרן'!$C$42</f>
        <v>8.0268617070572047E-6</v>
      </c>
    </row>
    <row r="90" spans="2:18">
      <c r="B90" s="76" t="s">
        <v>3475</v>
      </c>
      <c r="C90" s="86" t="s">
        <v>3114</v>
      </c>
      <c r="D90" s="73" t="s">
        <v>3153</v>
      </c>
      <c r="E90" s="73"/>
      <c r="F90" s="73" t="s">
        <v>415</v>
      </c>
      <c r="G90" s="95">
        <v>41298</v>
      </c>
      <c r="H90" s="73" t="s">
        <v>324</v>
      </c>
      <c r="I90" s="83">
        <v>3.6700000000121027</v>
      </c>
      <c r="J90" s="86" t="s">
        <v>334</v>
      </c>
      <c r="K90" s="86" t="s">
        <v>134</v>
      </c>
      <c r="L90" s="87">
        <v>5.0999999999999997E-2</v>
      </c>
      <c r="M90" s="87">
        <v>2.8500000000172897E-2</v>
      </c>
      <c r="N90" s="83">
        <v>37111.982258000004</v>
      </c>
      <c r="O90" s="85">
        <v>124.68</v>
      </c>
      <c r="P90" s="83">
        <v>46.271220332000006</v>
      </c>
      <c r="Q90" s="84">
        <f t="shared" si="1"/>
        <v>2.2192913089846201E-4</v>
      </c>
      <c r="R90" s="84">
        <f>P90/'סכום נכסי הקרן'!$C$42</f>
        <v>1.6012377115996839E-5</v>
      </c>
    </row>
    <row r="91" spans="2:18">
      <c r="B91" s="76" t="s">
        <v>3475</v>
      </c>
      <c r="C91" s="86" t="s">
        <v>3114</v>
      </c>
      <c r="D91" s="73" t="s">
        <v>3154</v>
      </c>
      <c r="E91" s="73"/>
      <c r="F91" s="73" t="s">
        <v>415</v>
      </c>
      <c r="G91" s="95">
        <v>41330</v>
      </c>
      <c r="H91" s="73" t="s">
        <v>324</v>
      </c>
      <c r="I91" s="83">
        <v>3.6699999999855279</v>
      </c>
      <c r="J91" s="86" t="s">
        <v>334</v>
      </c>
      <c r="K91" s="86" t="s">
        <v>134</v>
      </c>
      <c r="L91" s="87">
        <v>5.0999999999999997E-2</v>
      </c>
      <c r="M91" s="87">
        <v>2.849999999983301E-2</v>
      </c>
      <c r="N91" s="83">
        <v>57529.899427000004</v>
      </c>
      <c r="O91" s="85">
        <v>124.91</v>
      </c>
      <c r="P91" s="83">
        <v>71.860601812000013</v>
      </c>
      <c r="Q91" s="84">
        <f t="shared" si="1"/>
        <v>3.4466263892652082E-4</v>
      </c>
      <c r="R91" s="84">
        <f>P91/'סכום נכסי הקרן'!$C$42</f>
        <v>2.4867704973850954E-5</v>
      </c>
    </row>
    <row r="92" spans="2:18">
      <c r="B92" s="76" t="s">
        <v>3475</v>
      </c>
      <c r="C92" s="86" t="s">
        <v>3114</v>
      </c>
      <c r="D92" s="73" t="s">
        <v>3155</v>
      </c>
      <c r="E92" s="73"/>
      <c r="F92" s="73" t="s">
        <v>415</v>
      </c>
      <c r="G92" s="95">
        <v>41389</v>
      </c>
      <c r="H92" s="73" t="s">
        <v>324</v>
      </c>
      <c r="I92" s="83">
        <v>3.6900000000538085</v>
      </c>
      <c r="J92" s="86" t="s">
        <v>334</v>
      </c>
      <c r="K92" s="86" t="s">
        <v>134</v>
      </c>
      <c r="L92" s="87">
        <v>5.0999999999999997E-2</v>
      </c>
      <c r="M92" s="87">
        <v>2.510000000034299E-2</v>
      </c>
      <c r="N92" s="83">
        <v>25181.700674000007</v>
      </c>
      <c r="O92" s="85">
        <v>126.2</v>
      </c>
      <c r="P92" s="83">
        <v>31.779307541000005</v>
      </c>
      <c r="Q92" s="84">
        <f t="shared" si="1"/>
        <v>1.5242204663125266E-4</v>
      </c>
      <c r="R92" s="84">
        <f>P92/'סכום נכסי הקרן'!$C$42</f>
        <v>1.0997381378329846E-5</v>
      </c>
    </row>
    <row r="93" spans="2:18">
      <c r="B93" s="76" t="s">
        <v>3475</v>
      </c>
      <c r="C93" s="86" t="s">
        <v>3114</v>
      </c>
      <c r="D93" s="73" t="s">
        <v>3156</v>
      </c>
      <c r="E93" s="73"/>
      <c r="F93" s="73" t="s">
        <v>415</v>
      </c>
      <c r="G93" s="95">
        <v>41422</v>
      </c>
      <c r="H93" s="73" t="s">
        <v>324</v>
      </c>
      <c r="I93" s="83">
        <v>3.6799999999171731</v>
      </c>
      <c r="J93" s="86" t="s">
        <v>334</v>
      </c>
      <c r="K93" s="86" t="s">
        <v>134</v>
      </c>
      <c r="L93" s="87">
        <v>5.0999999999999997E-2</v>
      </c>
      <c r="M93" s="87">
        <v>2.5099999999163104E-2</v>
      </c>
      <c r="N93" s="83">
        <v>9222.9137510000019</v>
      </c>
      <c r="O93" s="85">
        <v>125.67</v>
      </c>
      <c r="P93" s="83">
        <v>11.590435647000001</v>
      </c>
      <c r="Q93" s="84">
        <f t="shared" si="1"/>
        <v>5.5590824953764122E-5</v>
      </c>
      <c r="R93" s="84">
        <f>P93/'סכום נכסי הקרן'!$C$42</f>
        <v>4.0109256939157747E-6</v>
      </c>
    </row>
    <row r="94" spans="2:18">
      <c r="B94" s="76" t="s">
        <v>3475</v>
      </c>
      <c r="C94" s="86" t="s">
        <v>3114</v>
      </c>
      <c r="D94" s="73" t="s">
        <v>3157</v>
      </c>
      <c r="E94" s="73"/>
      <c r="F94" s="73" t="s">
        <v>415</v>
      </c>
      <c r="G94" s="95">
        <v>41450</v>
      </c>
      <c r="H94" s="73" t="s">
        <v>324</v>
      </c>
      <c r="I94" s="83">
        <v>3.6799999999643478</v>
      </c>
      <c r="J94" s="86" t="s">
        <v>334</v>
      </c>
      <c r="K94" s="86" t="s">
        <v>134</v>
      </c>
      <c r="L94" s="87">
        <v>5.0999999999999997E-2</v>
      </c>
      <c r="M94" s="87">
        <v>2.5199999999727364E-2</v>
      </c>
      <c r="N94" s="83">
        <v>15194.041364000002</v>
      </c>
      <c r="O94" s="85">
        <v>125.53</v>
      </c>
      <c r="P94" s="83">
        <v>19.073080801000003</v>
      </c>
      <c r="Q94" s="84">
        <f t="shared" si="1"/>
        <v>9.1479589588319663E-5</v>
      </c>
      <c r="R94" s="84">
        <f>P94/'סכום נכסי הקרן'!$C$42</f>
        <v>6.6003308397353956E-6</v>
      </c>
    </row>
    <row r="95" spans="2:18">
      <c r="B95" s="76" t="s">
        <v>3475</v>
      </c>
      <c r="C95" s="86" t="s">
        <v>3114</v>
      </c>
      <c r="D95" s="73" t="s">
        <v>3158</v>
      </c>
      <c r="E95" s="73"/>
      <c r="F95" s="73" t="s">
        <v>415</v>
      </c>
      <c r="G95" s="95">
        <v>41480</v>
      </c>
      <c r="H95" s="73" t="s">
        <v>324</v>
      </c>
      <c r="I95" s="83">
        <v>3.680000000021709</v>
      </c>
      <c r="J95" s="86" t="s">
        <v>334</v>
      </c>
      <c r="K95" s="86" t="s">
        <v>134</v>
      </c>
      <c r="L95" s="87">
        <v>5.0999999999999997E-2</v>
      </c>
      <c r="M95" s="87">
        <v>2.5800000000397994E-2</v>
      </c>
      <c r="N95" s="83">
        <v>13343.360685</v>
      </c>
      <c r="O95" s="85">
        <v>124.28</v>
      </c>
      <c r="P95" s="83">
        <v>16.583128873</v>
      </c>
      <c r="Q95" s="84">
        <f t="shared" si="1"/>
        <v>7.9537115121575773E-5</v>
      </c>
      <c r="R95" s="84">
        <f>P95/'סכום נכסי הקרן'!$C$42</f>
        <v>5.7386710653493208E-6</v>
      </c>
    </row>
    <row r="96" spans="2:18">
      <c r="B96" s="76" t="s">
        <v>3475</v>
      </c>
      <c r="C96" s="86" t="s">
        <v>3114</v>
      </c>
      <c r="D96" s="73" t="s">
        <v>3159</v>
      </c>
      <c r="E96" s="73"/>
      <c r="F96" s="73" t="s">
        <v>415</v>
      </c>
      <c r="G96" s="95">
        <v>41512</v>
      </c>
      <c r="H96" s="73" t="s">
        <v>324</v>
      </c>
      <c r="I96" s="83">
        <v>3.6300000000319579</v>
      </c>
      <c r="J96" s="86" t="s">
        <v>334</v>
      </c>
      <c r="K96" s="86" t="s">
        <v>134</v>
      </c>
      <c r="L96" s="87">
        <v>5.0999999999999997E-2</v>
      </c>
      <c r="M96" s="87">
        <v>3.5800000000188931E-2</v>
      </c>
      <c r="N96" s="83">
        <v>41600.34438000001</v>
      </c>
      <c r="O96" s="85">
        <v>119.6</v>
      </c>
      <c r="P96" s="83">
        <v>49.754014006999995</v>
      </c>
      <c r="Q96" s="84">
        <f t="shared" si="1"/>
        <v>2.3863353955346495E-4</v>
      </c>
      <c r="R96" s="84">
        <f>P96/'סכום נכסי הקרן'!$C$42</f>
        <v>1.7217614525798644E-5</v>
      </c>
    </row>
    <row r="97" spans="2:18">
      <c r="B97" s="76" t="s">
        <v>3475</v>
      </c>
      <c r="C97" s="86" t="s">
        <v>3114</v>
      </c>
      <c r="D97" s="73" t="s">
        <v>3160</v>
      </c>
      <c r="E97" s="73"/>
      <c r="F97" s="73" t="s">
        <v>415</v>
      </c>
      <c r="G97" s="95">
        <v>40871</v>
      </c>
      <c r="H97" s="73" t="s">
        <v>324</v>
      </c>
      <c r="I97" s="83">
        <v>3.6599999999827042</v>
      </c>
      <c r="J97" s="86" t="s">
        <v>334</v>
      </c>
      <c r="K97" s="86" t="s">
        <v>134</v>
      </c>
      <c r="L97" s="87">
        <v>5.1879999999999996E-2</v>
      </c>
      <c r="M97" s="87">
        <v>2.8500000000056397E-2</v>
      </c>
      <c r="N97" s="83">
        <v>20935.839480000002</v>
      </c>
      <c r="O97" s="85">
        <v>127.04</v>
      </c>
      <c r="P97" s="83">
        <v>26.596890281000004</v>
      </c>
      <c r="Q97" s="84">
        <f t="shared" si="1"/>
        <v>1.2756578932460048E-4</v>
      </c>
      <c r="R97" s="84">
        <f>P97/'סכום נכסי הקרן'!$C$42</f>
        <v>9.2039810974606121E-6</v>
      </c>
    </row>
    <row r="98" spans="2:18">
      <c r="B98" s="76" t="s">
        <v>3475</v>
      </c>
      <c r="C98" s="86" t="s">
        <v>3114</v>
      </c>
      <c r="D98" s="73" t="s">
        <v>3161</v>
      </c>
      <c r="E98" s="73"/>
      <c r="F98" s="73" t="s">
        <v>415</v>
      </c>
      <c r="G98" s="95">
        <v>41547</v>
      </c>
      <c r="H98" s="73" t="s">
        <v>324</v>
      </c>
      <c r="I98" s="83">
        <v>3.6299999999554107</v>
      </c>
      <c r="J98" s="86" t="s">
        <v>334</v>
      </c>
      <c r="K98" s="86" t="s">
        <v>134</v>
      </c>
      <c r="L98" s="87">
        <v>5.0999999999999997E-2</v>
      </c>
      <c r="M98" s="87">
        <v>3.5799999999746784E-2</v>
      </c>
      <c r="N98" s="83">
        <v>30439.337694000005</v>
      </c>
      <c r="O98" s="85">
        <v>119.36</v>
      </c>
      <c r="P98" s="83">
        <v>36.332394674000007</v>
      </c>
      <c r="Q98" s="84">
        <f t="shared" si="1"/>
        <v>1.7425986856638867E-4</v>
      </c>
      <c r="R98" s="84">
        <f>P98/'סכום נכסי הקרן'!$C$42</f>
        <v>1.2572998958598616E-5</v>
      </c>
    </row>
    <row r="99" spans="2:18">
      <c r="B99" s="76" t="s">
        <v>3475</v>
      </c>
      <c r="C99" s="86" t="s">
        <v>3114</v>
      </c>
      <c r="D99" s="73" t="s">
        <v>3162</v>
      </c>
      <c r="E99" s="73"/>
      <c r="F99" s="73" t="s">
        <v>415</v>
      </c>
      <c r="G99" s="95">
        <v>41571</v>
      </c>
      <c r="H99" s="73" t="s">
        <v>324</v>
      </c>
      <c r="I99" s="83">
        <v>3.6800000000611663</v>
      </c>
      <c r="J99" s="86" t="s">
        <v>334</v>
      </c>
      <c r="K99" s="86" t="s">
        <v>134</v>
      </c>
      <c r="L99" s="87">
        <v>5.0999999999999997E-2</v>
      </c>
      <c r="M99" s="87">
        <v>2.6500000000600737E-2</v>
      </c>
      <c r="N99" s="83">
        <v>14842.075953000001</v>
      </c>
      <c r="O99" s="85">
        <v>123.37</v>
      </c>
      <c r="P99" s="83">
        <v>18.310669566000005</v>
      </c>
      <c r="Q99" s="84">
        <f t="shared" si="1"/>
        <v>8.7822861679335646E-5</v>
      </c>
      <c r="R99" s="84">
        <f>P99/'סכום נכסי הקרן'!$C$42</f>
        <v>6.336494785170608E-6</v>
      </c>
    </row>
    <row r="100" spans="2:18">
      <c r="B100" s="76" t="s">
        <v>3475</v>
      </c>
      <c r="C100" s="86" t="s">
        <v>3114</v>
      </c>
      <c r="D100" s="73" t="s">
        <v>3163</v>
      </c>
      <c r="E100" s="73"/>
      <c r="F100" s="73" t="s">
        <v>415</v>
      </c>
      <c r="G100" s="95">
        <v>41597</v>
      </c>
      <c r="H100" s="73" t="s">
        <v>324</v>
      </c>
      <c r="I100" s="83">
        <v>3.6800000002886697</v>
      </c>
      <c r="J100" s="86" t="s">
        <v>334</v>
      </c>
      <c r="K100" s="86" t="s">
        <v>134</v>
      </c>
      <c r="L100" s="87">
        <v>5.0999999999999997E-2</v>
      </c>
      <c r="M100" s="87">
        <v>2.6700000002313592E-2</v>
      </c>
      <c r="N100" s="83">
        <v>3833.1073490000003</v>
      </c>
      <c r="O100" s="85">
        <v>122.91</v>
      </c>
      <c r="P100" s="83">
        <v>4.7112724730000011</v>
      </c>
      <c r="Q100" s="84">
        <f t="shared" si="1"/>
        <v>2.2596521074151341E-5</v>
      </c>
      <c r="R100" s="84">
        <f>P100/'סכום נכסי הקרן'!$C$42</f>
        <v>1.6303583737928688E-6</v>
      </c>
    </row>
    <row r="101" spans="2:18">
      <c r="B101" s="76" t="s">
        <v>3475</v>
      </c>
      <c r="C101" s="86" t="s">
        <v>3114</v>
      </c>
      <c r="D101" s="73" t="s">
        <v>3164</v>
      </c>
      <c r="E101" s="73"/>
      <c r="F101" s="73" t="s">
        <v>415</v>
      </c>
      <c r="G101" s="95">
        <v>41630</v>
      </c>
      <c r="H101" s="73" t="s">
        <v>324</v>
      </c>
      <c r="I101" s="83">
        <v>3.6699999999985033</v>
      </c>
      <c r="J101" s="86" t="s">
        <v>334</v>
      </c>
      <c r="K101" s="86" t="s">
        <v>134</v>
      </c>
      <c r="L101" s="87">
        <v>5.0999999999999997E-2</v>
      </c>
      <c r="M101" s="87">
        <v>2.8499999999925169E-2</v>
      </c>
      <c r="N101" s="83">
        <v>43608.387296000008</v>
      </c>
      <c r="O101" s="85">
        <v>122.58</v>
      </c>
      <c r="P101" s="83">
        <v>53.455164024000013</v>
      </c>
      <c r="Q101" s="84">
        <f t="shared" si="1"/>
        <v>2.5638524354363587E-4</v>
      </c>
      <c r="R101" s="84">
        <f>P101/'סכום נכסי הקרן'!$C$42</f>
        <v>1.8498415192170884E-5</v>
      </c>
    </row>
    <row r="102" spans="2:18">
      <c r="B102" s="76" t="s">
        <v>3475</v>
      </c>
      <c r="C102" s="86" t="s">
        <v>3114</v>
      </c>
      <c r="D102" s="73" t="s">
        <v>3165</v>
      </c>
      <c r="E102" s="73"/>
      <c r="F102" s="73" t="s">
        <v>415</v>
      </c>
      <c r="G102" s="95">
        <v>41666</v>
      </c>
      <c r="H102" s="73" t="s">
        <v>324</v>
      </c>
      <c r="I102" s="83">
        <v>3.6699999998731845</v>
      </c>
      <c r="J102" s="86" t="s">
        <v>334</v>
      </c>
      <c r="K102" s="86" t="s">
        <v>134</v>
      </c>
      <c r="L102" s="87">
        <v>5.0999999999999997E-2</v>
      </c>
      <c r="M102" s="87">
        <v>2.8499999998983543E-2</v>
      </c>
      <c r="N102" s="83">
        <v>8434.7251240000005</v>
      </c>
      <c r="O102" s="85">
        <v>122.47</v>
      </c>
      <c r="P102" s="83">
        <v>10.330008093000002</v>
      </c>
      <c r="Q102" s="84">
        <f t="shared" si="1"/>
        <v>4.9545477767918598E-5</v>
      </c>
      <c r="R102" s="84">
        <f>P102/'סכום נכסי הקרן'!$C$42</f>
        <v>3.5747487100966602E-6</v>
      </c>
    </row>
    <row r="103" spans="2:18">
      <c r="B103" s="76" t="s">
        <v>3475</v>
      </c>
      <c r="C103" s="86" t="s">
        <v>3114</v>
      </c>
      <c r="D103" s="73" t="s">
        <v>3166</v>
      </c>
      <c r="E103" s="73"/>
      <c r="F103" s="73" t="s">
        <v>415</v>
      </c>
      <c r="G103" s="95">
        <v>41696</v>
      </c>
      <c r="H103" s="73" t="s">
        <v>324</v>
      </c>
      <c r="I103" s="83">
        <v>3.6700000000519903</v>
      </c>
      <c r="J103" s="86" t="s">
        <v>334</v>
      </c>
      <c r="K103" s="86" t="s">
        <v>134</v>
      </c>
      <c r="L103" s="87">
        <v>5.0999999999999997E-2</v>
      </c>
      <c r="M103" s="87">
        <v>2.8500000000599886E-2</v>
      </c>
      <c r="N103" s="83">
        <v>8118.4198080000015</v>
      </c>
      <c r="O103" s="85">
        <v>123.2</v>
      </c>
      <c r="P103" s="83">
        <v>10.001893544000001</v>
      </c>
      <c r="Q103" s="84">
        <f t="shared" si="1"/>
        <v>4.7971752757593948E-5</v>
      </c>
      <c r="R103" s="84">
        <f>P103/'סכום נכסי הקרן'!$C$42</f>
        <v>3.4612031010088495E-6</v>
      </c>
    </row>
    <row r="104" spans="2:18">
      <c r="B104" s="76" t="s">
        <v>3475</v>
      </c>
      <c r="C104" s="86" t="s">
        <v>3114</v>
      </c>
      <c r="D104" s="73" t="s">
        <v>3167</v>
      </c>
      <c r="E104" s="73"/>
      <c r="F104" s="73" t="s">
        <v>415</v>
      </c>
      <c r="G104" s="95">
        <v>41725</v>
      </c>
      <c r="H104" s="73" t="s">
        <v>324</v>
      </c>
      <c r="I104" s="83">
        <v>3.669999999982462</v>
      </c>
      <c r="J104" s="86" t="s">
        <v>334</v>
      </c>
      <c r="K104" s="86" t="s">
        <v>134</v>
      </c>
      <c r="L104" s="87">
        <v>5.0999999999999997E-2</v>
      </c>
      <c r="M104" s="87">
        <v>2.8499999999874737E-2</v>
      </c>
      <c r="N104" s="83">
        <v>16168.080972000002</v>
      </c>
      <c r="O104" s="85">
        <v>123.44</v>
      </c>
      <c r="P104" s="83">
        <v>19.957879105000004</v>
      </c>
      <c r="Q104" s="84">
        <f t="shared" si="1"/>
        <v>9.5723318567547685E-5</v>
      </c>
      <c r="R104" s="84">
        <f>P104/'סכום נכסי הקרן'!$C$42</f>
        <v>6.9065195249178432E-6</v>
      </c>
    </row>
    <row r="105" spans="2:18">
      <c r="B105" s="76" t="s">
        <v>3475</v>
      </c>
      <c r="C105" s="86" t="s">
        <v>3114</v>
      </c>
      <c r="D105" s="73" t="s">
        <v>3168</v>
      </c>
      <c r="E105" s="73"/>
      <c r="F105" s="73" t="s">
        <v>415</v>
      </c>
      <c r="G105" s="95">
        <v>41787</v>
      </c>
      <c r="H105" s="73" t="s">
        <v>324</v>
      </c>
      <c r="I105" s="83">
        <v>3.670000000043145</v>
      </c>
      <c r="J105" s="86" t="s">
        <v>334</v>
      </c>
      <c r="K105" s="86" t="s">
        <v>134</v>
      </c>
      <c r="L105" s="87">
        <v>5.0999999999999997E-2</v>
      </c>
      <c r="M105" s="87">
        <v>2.8499999999760307E-2</v>
      </c>
      <c r="N105" s="83">
        <v>10178.890525000003</v>
      </c>
      <c r="O105" s="85">
        <v>122.96</v>
      </c>
      <c r="P105" s="83">
        <v>12.515964038000002</v>
      </c>
      <c r="Q105" s="84">
        <f t="shared" si="1"/>
        <v>6.0029906308496219E-5</v>
      </c>
      <c r="R105" s="84">
        <f>P105/'סכום נכסי הקרן'!$C$42</f>
        <v>4.3312092205208576E-6</v>
      </c>
    </row>
    <row r="106" spans="2:18">
      <c r="B106" s="76" t="s">
        <v>3475</v>
      </c>
      <c r="C106" s="86" t="s">
        <v>3114</v>
      </c>
      <c r="D106" s="73" t="s">
        <v>3169</v>
      </c>
      <c r="E106" s="73"/>
      <c r="F106" s="73" t="s">
        <v>415</v>
      </c>
      <c r="G106" s="95">
        <v>41815</v>
      </c>
      <c r="H106" s="73" t="s">
        <v>324</v>
      </c>
      <c r="I106" s="83">
        <v>3.66999999997013</v>
      </c>
      <c r="J106" s="86" t="s">
        <v>334</v>
      </c>
      <c r="K106" s="86" t="s">
        <v>134</v>
      </c>
      <c r="L106" s="87">
        <v>5.0999999999999997E-2</v>
      </c>
      <c r="M106" s="87">
        <v>2.850000000064009E-2</v>
      </c>
      <c r="N106" s="83">
        <v>5723.1205410000002</v>
      </c>
      <c r="O106" s="85">
        <v>122.84</v>
      </c>
      <c r="P106" s="83">
        <v>7.0302816630000002</v>
      </c>
      <c r="Q106" s="84">
        <f t="shared" si="1"/>
        <v>3.3719108513807071E-5</v>
      </c>
      <c r="R106" s="84">
        <f>P106/'סכום נכסי הקרן'!$C$42</f>
        <v>2.4328625960569658E-6</v>
      </c>
    </row>
    <row r="107" spans="2:18">
      <c r="B107" s="76" t="s">
        <v>3475</v>
      </c>
      <c r="C107" s="86" t="s">
        <v>3114</v>
      </c>
      <c r="D107" s="73" t="s">
        <v>3170</v>
      </c>
      <c r="E107" s="73"/>
      <c r="F107" s="73" t="s">
        <v>415</v>
      </c>
      <c r="G107" s="95">
        <v>41836</v>
      </c>
      <c r="H107" s="73" t="s">
        <v>324</v>
      </c>
      <c r="I107" s="83">
        <v>3.6700000000215938</v>
      </c>
      <c r="J107" s="86" t="s">
        <v>334</v>
      </c>
      <c r="K107" s="86" t="s">
        <v>134</v>
      </c>
      <c r="L107" s="87">
        <v>5.0999999999999997E-2</v>
      </c>
      <c r="M107" s="87">
        <v>2.8499999999880038E-2</v>
      </c>
      <c r="N107" s="83">
        <v>17014.166324000005</v>
      </c>
      <c r="O107" s="85">
        <v>122.48</v>
      </c>
      <c r="P107" s="83">
        <v>20.838951465000001</v>
      </c>
      <c r="Q107" s="84">
        <f t="shared" si="1"/>
        <v>9.994917692422103E-5</v>
      </c>
      <c r="R107" s="84">
        <f>P107/'סכום נכסי הקרן'!$C$42</f>
        <v>7.2114188293575077E-6</v>
      </c>
    </row>
    <row r="108" spans="2:18">
      <c r="B108" s="76" t="s">
        <v>3475</v>
      </c>
      <c r="C108" s="86" t="s">
        <v>3114</v>
      </c>
      <c r="D108" s="73" t="s">
        <v>3171</v>
      </c>
      <c r="E108" s="73"/>
      <c r="F108" s="73" t="s">
        <v>415</v>
      </c>
      <c r="G108" s="95">
        <v>40903</v>
      </c>
      <c r="H108" s="73" t="s">
        <v>324</v>
      </c>
      <c r="I108" s="83">
        <v>3.6200000000539099</v>
      </c>
      <c r="J108" s="86" t="s">
        <v>334</v>
      </c>
      <c r="K108" s="86" t="s">
        <v>134</v>
      </c>
      <c r="L108" s="87">
        <v>5.2619999999999993E-2</v>
      </c>
      <c r="M108" s="87">
        <v>3.5600000000269555E-2</v>
      </c>
      <c r="N108" s="83">
        <v>21480.469410999998</v>
      </c>
      <c r="O108" s="85">
        <v>124.35</v>
      </c>
      <c r="P108" s="83">
        <v>26.710965138000002</v>
      </c>
      <c r="Q108" s="84">
        <f t="shared" si="1"/>
        <v>1.2811292280605455E-4</v>
      </c>
      <c r="R108" s="84">
        <f>P108/'סכום נכסי הקרן'!$C$42</f>
        <v>9.2434572473574878E-6</v>
      </c>
    </row>
    <row r="109" spans="2:18">
      <c r="B109" s="76" t="s">
        <v>3475</v>
      </c>
      <c r="C109" s="86" t="s">
        <v>3114</v>
      </c>
      <c r="D109" s="73" t="s">
        <v>3172</v>
      </c>
      <c r="E109" s="73"/>
      <c r="F109" s="73" t="s">
        <v>415</v>
      </c>
      <c r="G109" s="95">
        <v>41911</v>
      </c>
      <c r="H109" s="73" t="s">
        <v>324</v>
      </c>
      <c r="I109" s="83">
        <v>3.6699999997738182</v>
      </c>
      <c r="J109" s="86" t="s">
        <v>334</v>
      </c>
      <c r="K109" s="86" t="s">
        <v>134</v>
      </c>
      <c r="L109" s="87">
        <v>5.0999999999999997E-2</v>
      </c>
      <c r="M109" s="87">
        <v>2.8499999999083047E-2</v>
      </c>
      <c r="N109" s="83">
        <v>6678.0369920000012</v>
      </c>
      <c r="O109" s="85">
        <v>122.48</v>
      </c>
      <c r="P109" s="83">
        <v>8.1792598550000015</v>
      </c>
      <c r="Q109" s="84">
        <f t="shared" si="1"/>
        <v>3.9229914793439614E-5</v>
      </c>
      <c r="R109" s="84">
        <f>P109/'סכום נכסי הקרן'!$C$42</f>
        <v>2.8304719950819737E-6</v>
      </c>
    </row>
    <row r="110" spans="2:18">
      <c r="B110" s="76" t="s">
        <v>3475</v>
      </c>
      <c r="C110" s="86" t="s">
        <v>3114</v>
      </c>
      <c r="D110" s="73" t="s">
        <v>3173</v>
      </c>
      <c r="E110" s="73"/>
      <c r="F110" s="73" t="s">
        <v>415</v>
      </c>
      <c r="G110" s="95">
        <v>40933</v>
      </c>
      <c r="H110" s="73" t="s">
        <v>324</v>
      </c>
      <c r="I110" s="83">
        <v>3.6700000000173114</v>
      </c>
      <c r="J110" s="86" t="s">
        <v>334</v>
      </c>
      <c r="K110" s="86" t="s">
        <v>134</v>
      </c>
      <c r="L110" s="87">
        <v>5.1330999999999995E-2</v>
      </c>
      <c r="M110" s="87">
        <v>2.8500000000069647E-2</v>
      </c>
      <c r="N110" s="83">
        <v>79210.404850000021</v>
      </c>
      <c r="O110" s="85">
        <v>126.89</v>
      </c>
      <c r="P110" s="83">
        <v>100.51008107800001</v>
      </c>
      <c r="Q110" s="84">
        <f t="shared" si="1"/>
        <v>4.820731932316933E-4</v>
      </c>
      <c r="R110" s="84">
        <f>P110/'סכום נכסי הקרן'!$C$42</f>
        <v>3.4781994307319583E-5</v>
      </c>
    </row>
    <row r="111" spans="2:18">
      <c r="B111" s="76" t="s">
        <v>3475</v>
      </c>
      <c r="C111" s="86" t="s">
        <v>3114</v>
      </c>
      <c r="D111" s="73" t="s">
        <v>3174</v>
      </c>
      <c r="E111" s="73"/>
      <c r="F111" s="73" t="s">
        <v>415</v>
      </c>
      <c r="G111" s="95">
        <v>40993</v>
      </c>
      <c r="H111" s="73" t="s">
        <v>324</v>
      </c>
      <c r="I111" s="83">
        <v>3.6699999999947033</v>
      </c>
      <c r="J111" s="86" t="s">
        <v>334</v>
      </c>
      <c r="K111" s="86" t="s">
        <v>134</v>
      </c>
      <c r="L111" s="87">
        <v>5.1451999999999998E-2</v>
      </c>
      <c r="M111" s="87">
        <v>2.8499999999991456E-2</v>
      </c>
      <c r="N111" s="83">
        <v>46098.397004000006</v>
      </c>
      <c r="O111" s="85">
        <v>126.96</v>
      </c>
      <c r="P111" s="83">
        <v>58.526527593000004</v>
      </c>
      <c r="Q111" s="84">
        <f t="shared" si="1"/>
        <v>2.8070885768786741E-4</v>
      </c>
      <c r="R111" s="84">
        <f>P111/'סכום נכסי הקרן'!$C$42</f>
        <v>2.0253384812088096E-5</v>
      </c>
    </row>
    <row r="112" spans="2:18">
      <c r="B112" s="76" t="s">
        <v>3475</v>
      </c>
      <c r="C112" s="86" t="s">
        <v>3114</v>
      </c>
      <c r="D112" s="73" t="s">
        <v>3175</v>
      </c>
      <c r="E112" s="73"/>
      <c r="F112" s="73" t="s">
        <v>415</v>
      </c>
      <c r="G112" s="95">
        <v>41053</v>
      </c>
      <c r="H112" s="73" t="s">
        <v>324</v>
      </c>
      <c r="I112" s="83">
        <v>3.6699999999594</v>
      </c>
      <c r="J112" s="86" t="s">
        <v>334</v>
      </c>
      <c r="K112" s="86" t="s">
        <v>134</v>
      </c>
      <c r="L112" s="87">
        <v>5.0999999999999997E-2</v>
      </c>
      <c r="M112" s="87">
        <v>2.8499999999815451E-2</v>
      </c>
      <c r="N112" s="83">
        <v>32470.627864000002</v>
      </c>
      <c r="O112" s="85">
        <v>125.16</v>
      </c>
      <c r="P112" s="83">
        <v>40.640239895000008</v>
      </c>
      <c r="Q112" s="84">
        <f t="shared" si="1"/>
        <v>1.9492144479199889E-4</v>
      </c>
      <c r="R112" s="84">
        <f>P112/'סכום נכסי הקרן'!$C$42</f>
        <v>1.4063749402201951E-5</v>
      </c>
    </row>
    <row r="113" spans="2:18">
      <c r="B113" s="76" t="s">
        <v>3475</v>
      </c>
      <c r="C113" s="86" t="s">
        <v>3114</v>
      </c>
      <c r="D113" s="73" t="s">
        <v>3176</v>
      </c>
      <c r="E113" s="73"/>
      <c r="F113" s="73" t="s">
        <v>415</v>
      </c>
      <c r="G113" s="95">
        <v>41085</v>
      </c>
      <c r="H113" s="73" t="s">
        <v>324</v>
      </c>
      <c r="I113" s="83">
        <v>3.6700000000296868</v>
      </c>
      <c r="J113" s="86" t="s">
        <v>334</v>
      </c>
      <c r="K113" s="86" t="s">
        <v>134</v>
      </c>
      <c r="L113" s="87">
        <v>5.0999999999999997E-2</v>
      </c>
      <c r="M113" s="87">
        <v>2.8500000000147095E-2</v>
      </c>
      <c r="N113" s="83">
        <v>59748.20313200001</v>
      </c>
      <c r="O113" s="85">
        <v>125.16</v>
      </c>
      <c r="P113" s="83">
        <v>74.780854934000004</v>
      </c>
      <c r="Q113" s="84">
        <f t="shared" si="1"/>
        <v>3.5866895284517009E-4</v>
      </c>
      <c r="R113" s="84">
        <f>P113/'סכום נכסי הקרן'!$C$42</f>
        <v>2.5878272534596543E-5</v>
      </c>
    </row>
    <row r="114" spans="2:18">
      <c r="B114" s="76" t="s">
        <v>3475</v>
      </c>
      <c r="C114" s="86" t="s">
        <v>3114</v>
      </c>
      <c r="D114" s="73" t="s">
        <v>3177</v>
      </c>
      <c r="E114" s="73"/>
      <c r="F114" s="73" t="s">
        <v>415</v>
      </c>
      <c r="G114" s="95">
        <v>41115</v>
      </c>
      <c r="H114" s="73" t="s">
        <v>324</v>
      </c>
      <c r="I114" s="83">
        <v>3.669999999994586</v>
      </c>
      <c r="J114" s="86" t="s">
        <v>334</v>
      </c>
      <c r="K114" s="86" t="s">
        <v>134</v>
      </c>
      <c r="L114" s="87">
        <v>5.0999999999999997E-2</v>
      </c>
      <c r="M114" s="87">
        <v>2.8599999999867641E-2</v>
      </c>
      <c r="N114" s="83">
        <v>26495.360416</v>
      </c>
      <c r="O114" s="85">
        <v>125.47</v>
      </c>
      <c r="P114" s="83">
        <v>33.243730653999997</v>
      </c>
      <c r="Q114" s="84">
        <f t="shared" si="1"/>
        <v>1.5944581100149876E-4</v>
      </c>
      <c r="R114" s="84">
        <f>P114/'סכום נכסי הקרן'!$C$42</f>
        <v>1.15041520010731E-5</v>
      </c>
    </row>
    <row r="115" spans="2:18">
      <c r="B115" s="76" t="s">
        <v>3475</v>
      </c>
      <c r="C115" s="86" t="s">
        <v>3114</v>
      </c>
      <c r="D115" s="73" t="s">
        <v>3178</v>
      </c>
      <c r="E115" s="73"/>
      <c r="F115" s="73" t="s">
        <v>415</v>
      </c>
      <c r="G115" s="95">
        <v>41179</v>
      </c>
      <c r="H115" s="73" t="s">
        <v>324</v>
      </c>
      <c r="I115" s="83">
        <v>3.669999999993006</v>
      </c>
      <c r="J115" s="86" t="s">
        <v>334</v>
      </c>
      <c r="K115" s="86" t="s">
        <v>134</v>
      </c>
      <c r="L115" s="87">
        <v>5.0999999999999997E-2</v>
      </c>
      <c r="M115" s="87">
        <v>2.8500000000012057E-2</v>
      </c>
      <c r="N115" s="83">
        <v>33410.651740000008</v>
      </c>
      <c r="O115" s="85">
        <v>124.1</v>
      </c>
      <c r="P115" s="83">
        <v>41.462618587000001</v>
      </c>
      <c r="Q115" s="84">
        <f t="shared" si="1"/>
        <v>1.9886579264095228E-4</v>
      </c>
      <c r="R115" s="84">
        <f>P115/'סכום נכסי הקרן'!$C$42</f>
        <v>1.4348337482092235E-5</v>
      </c>
    </row>
    <row r="116" spans="2:18">
      <c r="B116" s="76" t="s">
        <v>3476</v>
      </c>
      <c r="C116" s="86" t="s">
        <v>3105</v>
      </c>
      <c r="D116" s="73">
        <v>9079</v>
      </c>
      <c r="E116" s="73"/>
      <c r="F116" s="73" t="s">
        <v>3144</v>
      </c>
      <c r="G116" s="95">
        <v>44705</v>
      </c>
      <c r="H116" s="73" t="s">
        <v>3104</v>
      </c>
      <c r="I116" s="83">
        <v>7.51999999999755</v>
      </c>
      <c r="J116" s="86" t="s">
        <v>327</v>
      </c>
      <c r="K116" s="86" t="s">
        <v>134</v>
      </c>
      <c r="L116" s="87">
        <v>2.3671999999999999E-2</v>
      </c>
      <c r="M116" s="87">
        <v>2.69999999999949E-2</v>
      </c>
      <c r="N116" s="83">
        <v>940367.81657500018</v>
      </c>
      <c r="O116" s="85">
        <v>104.19</v>
      </c>
      <c r="P116" s="83">
        <v>979.76922939500014</v>
      </c>
      <c r="Q116" s="84">
        <f t="shared" si="1"/>
        <v>4.6992349023981268E-3</v>
      </c>
      <c r="R116" s="84">
        <f>P116/'סכום נכסי הקרן'!$C$42</f>
        <v>3.3905382817130142E-4</v>
      </c>
    </row>
    <row r="117" spans="2:18">
      <c r="B117" s="76" t="s">
        <v>3476</v>
      </c>
      <c r="C117" s="86" t="s">
        <v>3105</v>
      </c>
      <c r="D117" s="73">
        <v>9017</v>
      </c>
      <c r="E117" s="73"/>
      <c r="F117" s="73" t="s">
        <v>3144</v>
      </c>
      <c r="G117" s="95">
        <v>44651</v>
      </c>
      <c r="H117" s="73" t="s">
        <v>3104</v>
      </c>
      <c r="I117" s="83">
        <v>7.6199999999997088</v>
      </c>
      <c r="J117" s="86" t="s">
        <v>327</v>
      </c>
      <c r="K117" s="86" t="s">
        <v>134</v>
      </c>
      <c r="L117" s="87">
        <v>1.797E-2</v>
      </c>
      <c r="M117" s="87">
        <v>3.8600000000000655E-2</v>
      </c>
      <c r="N117" s="83">
        <v>2304006.2027409999</v>
      </c>
      <c r="O117" s="85">
        <v>92.56</v>
      </c>
      <c r="P117" s="83">
        <v>2132.5880627010006</v>
      </c>
      <c r="Q117" s="84">
        <f t="shared" si="1"/>
        <v>1.0228461923498418E-2</v>
      </c>
      <c r="R117" s="84">
        <f>P117/'סכום נכסי הקרן'!$C$42</f>
        <v>7.3799229949044105E-4</v>
      </c>
    </row>
    <row r="118" spans="2:18">
      <c r="B118" s="76" t="s">
        <v>3476</v>
      </c>
      <c r="C118" s="86" t="s">
        <v>3105</v>
      </c>
      <c r="D118" s="73">
        <v>9080</v>
      </c>
      <c r="E118" s="73"/>
      <c r="F118" s="73" t="s">
        <v>3144</v>
      </c>
      <c r="G118" s="95">
        <v>44705</v>
      </c>
      <c r="H118" s="73" t="s">
        <v>3104</v>
      </c>
      <c r="I118" s="83">
        <v>7.1600000000048212</v>
      </c>
      <c r="J118" s="86" t="s">
        <v>327</v>
      </c>
      <c r="K118" s="86" t="s">
        <v>134</v>
      </c>
      <c r="L118" s="87">
        <v>2.3184999999999997E-2</v>
      </c>
      <c r="M118" s="87">
        <v>2.8300000000013217E-2</v>
      </c>
      <c r="N118" s="83">
        <v>668298.91499800014</v>
      </c>
      <c r="O118" s="85">
        <v>103.03</v>
      </c>
      <c r="P118" s="83">
        <v>688.54834952300007</v>
      </c>
      <c r="Q118" s="84">
        <f t="shared" si="1"/>
        <v>3.3024617828272635E-3</v>
      </c>
      <c r="R118" s="84">
        <f>P118/'סכום נכסי הקרן'!$C$42</f>
        <v>2.3827544975153084E-4</v>
      </c>
    </row>
    <row r="119" spans="2:18">
      <c r="B119" s="76" t="s">
        <v>3476</v>
      </c>
      <c r="C119" s="86" t="s">
        <v>3105</v>
      </c>
      <c r="D119" s="73">
        <v>9019</v>
      </c>
      <c r="E119" s="73"/>
      <c r="F119" s="73" t="s">
        <v>3144</v>
      </c>
      <c r="G119" s="95">
        <v>44651</v>
      </c>
      <c r="H119" s="73" t="s">
        <v>3104</v>
      </c>
      <c r="I119" s="83">
        <v>7.2100000000026911</v>
      </c>
      <c r="J119" s="86" t="s">
        <v>327</v>
      </c>
      <c r="K119" s="86" t="s">
        <v>134</v>
      </c>
      <c r="L119" s="87">
        <v>1.8769999999999998E-2</v>
      </c>
      <c r="M119" s="87">
        <v>4.0100000000017844E-2</v>
      </c>
      <c r="N119" s="83">
        <v>1423250.1743020003</v>
      </c>
      <c r="O119" s="85">
        <v>92.91</v>
      </c>
      <c r="P119" s="83">
        <v>1322.3416806640003</v>
      </c>
      <c r="Q119" s="84">
        <f t="shared" si="1"/>
        <v>6.3423038734428932E-3</v>
      </c>
      <c r="R119" s="84">
        <f>P119/'סכום נכסי הקרן'!$C$42</f>
        <v>4.5760266349296493E-4</v>
      </c>
    </row>
    <row r="120" spans="2:18">
      <c r="B120" s="76" t="s">
        <v>3477</v>
      </c>
      <c r="C120" s="86" t="s">
        <v>3105</v>
      </c>
      <c r="D120" s="73">
        <v>4100</v>
      </c>
      <c r="E120" s="73"/>
      <c r="F120" s="73" t="s">
        <v>418</v>
      </c>
      <c r="G120" s="95">
        <v>42052</v>
      </c>
      <c r="H120" s="73" t="s">
        <v>132</v>
      </c>
      <c r="I120" s="83">
        <v>3.9099999999992363</v>
      </c>
      <c r="J120" s="86" t="s">
        <v>542</v>
      </c>
      <c r="K120" s="86" t="s">
        <v>134</v>
      </c>
      <c r="L120" s="87">
        <v>2.9779E-2</v>
      </c>
      <c r="M120" s="87">
        <v>2.3099999999985719E-2</v>
      </c>
      <c r="N120" s="83">
        <v>257323.85231100005</v>
      </c>
      <c r="O120" s="85">
        <v>117</v>
      </c>
      <c r="P120" s="83">
        <v>301.06892755300004</v>
      </c>
      <c r="Q120" s="84">
        <f t="shared" si="1"/>
        <v>1.4440069864801273E-3</v>
      </c>
      <c r="R120" s="84">
        <f>P120/'סכום נכסי הקרן'!$C$42</f>
        <v>1.0418634242402732E-4</v>
      </c>
    </row>
    <row r="121" spans="2:18">
      <c r="B121" s="76" t="s">
        <v>3478</v>
      </c>
      <c r="C121" s="86" t="s">
        <v>3114</v>
      </c>
      <c r="D121" s="73" t="s">
        <v>3179</v>
      </c>
      <c r="E121" s="73"/>
      <c r="F121" s="73" t="s">
        <v>418</v>
      </c>
      <c r="G121" s="95">
        <v>41767</v>
      </c>
      <c r="H121" s="73" t="s">
        <v>132</v>
      </c>
      <c r="I121" s="83">
        <v>4.4799999999290989</v>
      </c>
      <c r="J121" s="86" t="s">
        <v>542</v>
      </c>
      <c r="K121" s="86" t="s">
        <v>134</v>
      </c>
      <c r="L121" s="87">
        <v>5.3499999999999999E-2</v>
      </c>
      <c r="M121" s="87">
        <v>2.7899999999538069E-2</v>
      </c>
      <c r="N121" s="83">
        <v>14907.239668000002</v>
      </c>
      <c r="O121" s="85">
        <v>124.89</v>
      </c>
      <c r="P121" s="83">
        <v>18.617651834000004</v>
      </c>
      <c r="Q121" s="84">
        <f t="shared" si="1"/>
        <v>8.9295230625943328E-5</v>
      </c>
      <c r="R121" s="84">
        <f>P121/'סכום נכסי הקרן'!$C$42</f>
        <v>6.4427274673404479E-6</v>
      </c>
    </row>
    <row r="122" spans="2:18">
      <c r="B122" s="76" t="s">
        <v>3478</v>
      </c>
      <c r="C122" s="86" t="s">
        <v>3114</v>
      </c>
      <c r="D122" s="73" t="s">
        <v>3180</v>
      </c>
      <c r="E122" s="73"/>
      <c r="F122" s="73" t="s">
        <v>418</v>
      </c>
      <c r="G122" s="95">
        <v>41269</v>
      </c>
      <c r="H122" s="73" t="s">
        <v>132</v>
      </c>
      <c r="I122" s="83">
        <v>4.5200000000024918</v>
      </c>
      <c r="J122" s="86" t="s">
        <v>542</v>
      </c>
      <c r="K122" s="86" t="s">
        <v>134</v>
      </c>
      <c r="L122" s="87">
        <v>5.3499999999999999E-2</v>
      </c>
      <c r="M122" s="87">
        <v>2.1900000000029066E-2</v>
      </c>
      <c r="N122" s="83">
        <v>74037.679581000019</v>
      </c>
      <c r="O122" s="85">
        <v>130.13</v>
      </c>
      <c r="P122" s="83">
        <v>96.345229088000011</v>
      </c>
      <c r="Q122" s="84">
        <f t="shared" si="1"/>
        <v>4.6209745073280342E-4</v>
      </c>
      <c r="R122" s="84">
        <f>P122/'סכום נכסי הקרן'!$C$42</f>
        <v>3.3340727355255442E-5</v>
      </c>
    </row>
    <row r="123" spans="2:18">
      <c r="B123" s="76" t="s">
        <v>3478</v>
      </c>
      <c r="C123" s="86" t="s">
        <v>3114</v>
      </c>
      <c r="D123" s="73" t="s">
        <v>3181</v>
      </c>
      <c r="E123" s="73"/>
      <c r="F123" s="73" t="s">
        <v>418</v>
      </c>
      <c r="G123" s="95">
        <v>41767</v>
      </c>
      <c r="H123" s="73" t="s">
        <v>132</v>
      </c>
      <c r="I123" s="83">
        <v>4.4800000000384346</v>
      </c>
      <c r="J123" s="86" t="s">
        <v>542</v>
      </c>
      <c r="K123" s="86" t="s">
        <v>134</v>
      </c>
      <c r="L123" s="87">
        <v>5.3499999999999999E-2</v>
      </c>
      <c r="M123" s="87">
        <v>2.7900000000089228E-2</v>
      </c>
      <c r="N123" s="83">
        <v>11666.536148000001</v>
      </c>
      <c r="O123" s="85">
        <v>124.89</v>
      </c>
      <c r="P123" s="83">
        <v>14.570337053000001</v>
      </c>
      <c r="Q123" s="84">
        <f t="shared" si="1"/>
        <v>6.9883227973429625E-5</v>
      </c>
      <c r="R123" s="84">
        <f>P123/'סכום נכסי הקרן'!$C$42</f>
        <v>5.0421348286435766E-6</v>
      </c>
    </row>
    <row r="124" spans="2:18">
      <c r="B124" s="76" t="s">
        <v>3478</v>
      </c>
      <c r="C124" s="86" t="s">
        <v>3114</v>
      </c>
      <c r="D124" s="73" t="s">
        <v>3182</v>
      </c>
      <c r="E124" s="73"/>
      <c r="F124" s="73" t="s">
        <v>418</v>
      </c>
      <c r="G124" s="95">
        <v>41767</v>
      </c>
      <c r="H124" s="73" t="s">
        <v>132</v>
      </c>
      <c r="I124" s="83">
        <v>4.4800000000085944</v>
      </c>
      <c r="J124" s="86" t="s">
        <v>542</v>
      </c>
      <c r="K124" s="86" t="s">
        <v>134</v>
      </c>
      <c r="L124" s="87">
        <v>5.3499999999999999E-2</v>
      </c>
      <c r="M124" s="87">
        <v>2.7899999999693836E-2</v>
      </c>
      <c r="N124" s="83">
        <v>14907.239030000002</v>
      </c>
      <c r="O124" s="85">
        <v>124.89</v>
      </c>
      <c r="P124" s="83">
        <v>18.617650983000004</v>
      </c>
      <c r="Q124" s="84">
        <f t="shared" si="1"/>
        <v>8.9295226544320038E-5</v>
      </c>
      <c r="R124" s="84">
        <f>P124/'סכום נכסי הקרן'!$C$42</f>
        <v>6.4427271728478275E-6</v>
      </c>
    </row>
    <row r="125" spans="2:18">
      <c r="B125" s="76" t="s">
        <v>3478</v>
      </c>
      <c r="C125" s="86" t="s">
        <v>3114</v>
      </c>
      <c r="D125" s="73" t="s">
        <v>3183</v>
      </c>
      <c r="E125" s="73"/>
      <c r="F125" s="73" t="s">
        <v>418</v>
      </c>
      <c r="G125" s="95">
        <v>41269</v>
      </c>
      <c r="H125" s="73" t="s">
        <v>132</v>
      </c>
      <c r="I125" s="83">
        <v>4.5200000000019545</v>
      </c>
      <c r="J125" s="86" t="s">
        <v>542</v>
      </c>
      <c r="K125" s="86" t="s">
        <v>134</v>
      </c>
      <c r="L125" s="87">
        <v>5.3499999999999999E-2</v>
      </c>
      <c r="M125" s="87">
        <v>2.1899999999990233E-2</v>
      </c>
      <c r="N125" s="83">
        <v>78665.030155000015</v>
      </c>
      <c r="O125" s="85">
        <v>130.13</v>
      </c>
      <c r="P125" s="83">
        <v>102.36680019000001</v>
      </c>
      <c r="Q125" s="84">
        <f t="shared" si="1"/>
        <v>4.9097851398814099E-4</v>
      </c>
      <c r="R125" s="84">
        <f>P125/'סכום נכסי הקרן'!$C$42</f>
        <v>3.5424520836909766E-5</v>
      </c>
    </row>
    <row r="126" spans="2:18">
      <c r="B126" s="76" t="s">
        <v>3478</v>
      </c>
      <c r="C126" s="86" t="s">
        <v>3114</v>
      </c>
      <c r="D126" s="73" t="s">
        <v>3184</v>
      </c>
      <c r="E126" s="73"/>
      <c r="F126" s="73" t="s">
        <v>418</v>
      </c>
      <c r="G126" s="95">
        <v>41281</v>
      </c>
      <c r="H126" s="73" t="s">
        <v>132</v>
      </c>
      <c r="I126" s="83">
        <v>4.519999999997518</v>
      </c>
      <c r="J126" s="86" t="s">
        <v>542</v>
      </c>
      <c r="K126" s="86" t="s">
        <v>134</v>
      </c>
      <c r="L126" s="87">
        <v>5.3499999999999999E-2</v>
      </c>
      <c r="M126" s="87">
        <v>2.199999999998448E-2</v>
      </c>
      <c r="N126" s="83">
        <v>99106.589752000014</v>
      </c>
      <c r="O126" s="85">
        <v>130.08000000000001</v>
      </c>
      <c r="P126" s="83">
        <v>128.91784721600001</v>
      </c>
      <c r="Q126" s="84">
        <f t="shared" si="1"/>
        <v>6.183244268178769E-4</v>
      </c>
      <c r="R126" s="84">
        <f>P126/'סכום נכסי הקרן'!$C$42</f>
        <v>4.4612637656704524E-5</v>
      </c>
    </row>
    <row r="127" spans="2:18">
      <c r="B127" s="76" t="s">
        <v>3478</v>
      </c>
      <c r="C127" s="86" t="s">
        <v>3114</v>
      </c>
      <c r="D127" s="73" t="s">
        <v>3185</v>
      </c>
      <c r="E127" s="73"/>
      <c r="F127" s="73" t="s">
        <v>418</v>
      </c>
      <c r="G127" s="95">
        <v>41767</v>
      </c>
      <c r="H127" s="73" t="s">
        <v>132</v>
      </c>
      <c r="I127" s="83">
        <v>4.4800000000347744</v>
      </c>
      <c r="J127" s="86" t="s">
        <v>542</v>
      </c>
      <c r="K127" s="86" t="s">
        <v>134</v>
      </c>
      <c r="L127" s="87">
        <v>5.3499999999999999E-2</v>
      </c>
      <c r="M127" s="87">
        <v>2.7900000000219624E-2</v>
      </c>
      <c r="N127" s="83">
        <v>17499.802485000004</v>
      </c>
      <c r="O127" s="85">
        <v>124.89</v>
      </c>
      <c r="P127" s="83">
        <v>21.855503488000004</v>
      </c>
      <c r="Q127" s="84">
        <f t="shared" si="1"/>
        <v>1.0482483192875185E-4</v>
      </c>
      <c r="R127" s="84">
        <f>P127/'סכום נכסי הקרן'!$C$42</f>
        <v>7.5632015191917869E-6</v>
      </c>
    </row>
    <row r="128" spans="2:18">
      <c r="B128" s="76" t="s">
        <v>3478</v>
      </c>
      <c r="C128" s="86" t="s">
        <v>3114</v>
      </c>
      <c r="D128" s="73" t="s">
        <v>3186</v>
      </c>
      <c r="E128" s="73"/>
      <c r="F128" s="73" t="s">
        <v>418</v>
      </c>
      <c r="G128" s="95">
        <v>41281</v>
      </c>
      <c r="H128" s="73" t="s">
        <v>132</v>
      </c>
      <c r="I128" s="83">
        <v>4.5199999999922476</v>
      </c>
      <c r="J128" s="86" t="s">
        <v>542</v>
      </c>
      <c r="K128" s="86" t="s">
        <v>134</v>
      </c>
      <c r="L128" s="87">
        <v>5.3499999999999999E-2</v>
      </c>
      <c r="M128" s="87">
        <v>2.1999999999978464E-2</v>
      </c>
      <c r="N128" s="83">
        <v>71390.340248000008</v>
      </c>
      <c r="O128" s="85">
        <v>130.08000000000001</v>
      </c>
      <c r="P128" s="83">
        <v>92.864551235999997</v>
      </c>
      <c r="Q128" s="84">
        <f t="shared" si="1"/>
        <v>4.4540319013000552E-4</v>
      </c>
      <c r="R128" s="84">
        <f>P128/'סכום נכסי הקרן'!$C$42</f>
        <v>3.2136222136122978E-5</v>
      </c>
    </row>
    <row r="129" spans="2:18">
      <c r="B129" s="76" t="s">
        <v>3478</v>
      </c>
      <c r="C129" s="86" t="s">
        <v>3114</v>
      </c>
      <c r="D129" s="73" t="s">
        <v>3187</v>
      </c>
      <c r="E129" s="73"/>
      <c r="F129" s="73" t="s">
        <v>418</v>
      </c>
      <c r="G129" s="95">
        <v>41767</v>
      </c>
      <c r="H129" s="73" t="s">
        <v>132</v>
      </c>
      <c r="I129" s="83">
        <v>4.4799999999842726</v>
      </c>
      <c r="J129" s="86" t="s">
        <v>542</v>
      </c>
      <c r="K129" s="86" t="s">
        <v>134</v>
      </c>
      <c r="L129" s="87">
        <v>5.3499999999999999E-2</v>
      </c>
      <c r="M129" s="87">
        <v>2.7899999999752866E-2</v>
      </c>
      <c r="N129" s="83">
        <v>14255.830584000003</v>
      </c>
      <c r="O129" s="85">
        <v>124.89</v>
      </c>
      <c r="P129" s="83">
        <v>17.804106936000004</v>
      </c>
      <c r="Q129" s="84">
        <f t="shared" si="1"/>
        <v>8.5393252012356716E-5</v>
      </c>
      <c r="R129" s="84">
        <f>P129/'סכום נכסי הקרן'!$C$42</f>
        <v>6.1611963641168274E-6</v>
      </c>
    </row>
    <row r="130" spans="2:18">
      <c r="B130" s="76" t="s">
        <v>3478</v>
      </c>
      <c r="C130" s="86" t="s">
        <v>3114</v>
      </c>
      <c r="D130" s="73" t="s">
        <v>3188</v>
      </c>
      <c r="E130" s="73"/>
      <c r="F130" s="73" t="s">
        <v>418</v>
      </c>
      <c r="G130" s="95">
        <v>41281</v>
      </c>
      <c r="H130" s="73" t="s">
        <v>132</v>
      </c>
      <c r="I130" s="83">
        <v>4.5199999999759708</v>
      </c>
      <c r="J130" s="86" t="s">
        <v>542</v>
      </c>
      <c r="K130" s="86" t="s">
        <v>134</v>
      </c>
      <c r="L130" s="87">
        <v>5.3499999999999999E-2</v>
      </c>
      <c r="M130" s="87">
        <v>2.1999999999928271E-2</v>
      </c>
      <c r="N130" s="83">
        <v>85738.40125700002</v>
      </c>
      <c r="O130" s="85">
        <v>130.08000000000001</v>
      </c>
      <c r="P130" s="83">
        <v>111.52850828400001</v>
      </c>
      <c r="Q130" s="84">
        <f t="shared" si="1"/>
        <v>5.3492051292955824E-4</v>
      </c>
      <c r="R130" s="84">
        <f>P130/'סכום נכסי הקרן'!$C$42</f>
        <v>3.8594973744250837E-5</v>
      </c>
    </row>
    <row r="131" spans="2:18">
      <c r="B131" s="76" t="s">
        <v>3479</v>
      </c>
      <c r="C131" s="86" t="s">
        <v>3105</v>
      </c>
      <c r="D131" s="73">
        <v>9533</v>
      </c>
      <c r="E131" s="73"/>
      <c r="F131" s="73" t="s">
        <v>3144</v>
      </c>
      <c r="G131" s="95">
        <v>45015</v>
      </c>
      <c r="H131" s="73" t="s">
        <v>3104</v>
      </c>
      <c r="I131" s="83">
        <v>3.8700000000031891</v>
      </c>
      <c r="J131" s="86" t="s">
        <v>506</v>
      </c>
      <c r="K131" s="86" t="s">
        <v>134</v>
      </c>
      <c r="L131" s="87">
        <v>3.3593000000000005E-2</v>
      </c>
      <c r="M131" s="87">
        <v>3.4200000000028492E-2</v>
      </c>
      <c r="N131" s="83">
        <v>716324.81937200006</v>
      </c>
      <c r="O131" s="85">
        <v>102.88</v>
      </c>
      <c r="P131" s="83">
        <v>736.95497029500007</v>
      </c>
      <c r="Q131" s="84">
        <f t="shared" si="1"/>
        <v>3.5346328645618837E-3</v>
      </c>
      <c r="R131" s="84">
        <f>P131/'סכום נכסי הקרן'!$C$42</f>
        <v>2.5502679240363435E-4</v>
      </c>
    </row>
    <row r="132" spans="2:18">
      <c r="B132" s="76" t="s">
        <v>3480</v>
      </c>
      <c r="C132" s="86" t="s">
        <v>3114</v>
      </c>
      <c r="D132" s="73" t="s">
        <v>3189</v>
      </c>
      <c r="E132" s="73"/>
      <c r="F132" s="73" t="s">
        <v>3144</v>
      </c>
      <c r="G132" s="95">
        <v>44748</v>
      </c>
      <c r="H132" s="73" t="s">
        <v>3104</v>
      </c>
      <c r="I132" s="83">
        <v>1.6400000000000898</v>
      </c>
      <c r="J132" s="86" t="s">
        <v>327</v>
      </c>
      <c r="K132" s="86" t="s">
        <v>134</v>
      </c>
      <c r="L132" s="87">
        <v>7.5660000000000005E-2</v>
      </c>
      <c r="M132" s="87">
        <v>8.2100000000002837E-2</v>
      </c>
      <c r="N132" s="83">
        <v>8343163.4277420007</v>
      </c>
      <c r="O132" s="85">
        <v>101.1</v>
      </c>
      <c r="P132" s="83">
        <v>8434.9292732410013</v>
      </c>
      <c r="Q132" s="84">
        <f t="shared" si="1"/>
        <v>4.0456173607891069E-2</v>
      </c>
      <c r="R132" s="84">
        <f>P132/'סכום נכסי הקרן'!$C$42</f>
        <v>2.9189476201579604E-3</v>
      </c>
    </row>
    <row r="133" spans="2:18">
      <c r="B133" s="76" t="s">
        <v>3481</v>
      </c>
      <c r="C133" s="86" t="s">
        <v>3114</v>
      </c>
      <c r="D133" s="73">
        <v>7127</v>
      </c>
      <c r="E133" s="73"/>
      <c r="F133" s="73" t="s">
        <v>3144</v>
      </c>
      <c r="G133" s="95">
        <v>43631</v>
      </c>
      <c r="H133" s="73" t="s">
        <v>3104</v>
      </c>
      <c r="I133" s="83">
        <v>4.8500000000004819</v>
      </c>
      <c r="J133" s="86" t="s">
        <v>327</v>
      </c>
      <c r="K133" s="86" t="s">
        <v>134</v>
      </c>
      <c r="L133" s="87">
        <v>3.1E-2</v>
      </c>
      <c r="M133" s="87">
        <v>2.9499999999995176E-2</v>
      </c>
      <c r="N133" s="83">
        <v>462109.68006900005</v>
      </c>
      <c r="O133" s="85">
        <v>112.17</v>
      </c>
      <c r="P133" s="83">
        <v>518.34843337500013</v>
      </c>
      <c r="Q133" s="84">
        <f t="shared" si="1"/>
        <v>2.4861375277352845E-3</v>
      </c>
      <c r="R133" s="84">
        <f>P133/'סכום נכסי הקרן'!$C$42</f>
        <v>1.793769546844348E-4</v>
      </c>
    </row>
    <row r="134" spans="2:18">
      <c r="B134" s="76" t="s">
        <v>3481</v>
      </c>
      <c r="C134" s="86" t="s">
        <v>3114</v>
      </c>
      <c r="D134" s="73">
        <v>7128</v>
      </c>
      <c r="E134" s="73"/>
      <c r="F134" s="73" t="s">
        <v>3144</v>
      </c>
      <c r="G134" s="95">
        <v>43634</v>
      </c>
      <c r="H134" s="73" t="s">
        <v>3104</v>
      </c>
      <c r="I134" s="83">
        <v>4.86000000000511</v>
      </c>
      <c r="J134" s="86" t="s">
        <v>327</v>
      </c>
      <c r="K134" s="86" t="s">
        <v>134</v>
      </c>
      <c r="L134" s="87">
        <v>2.4900000000000002E-2</v>
      </c>
      <c r="M134" s="87">
        <v>2.9600000000027875E-2</v>
      </c>
      <c r="N134" s="83">
        <v>194258.61907100002</v>
      </c>
      <c r="O134" s="85">
        <v>110.8</v>
      </c>
      <c r="P134" s="83">
        <v>215.23854301500003</v>
      </c>
      <c r="Q134" s="84">
        <f t="shared" si="1"/>
        <v>1.0323415385294096E-3</v>
      </c>
      <c r="R134" s="84">
        <f>P134/'סכום נכסי הקרן'!$C$42</f>
        <v>7.4484327318905582E-5</v>
      </c>
    </row>
    <row r="135" spans="2:18">
      <c r="B135" s="76" t="s">
        <v>3481</v>
      </c>
      <c r="C135" s="86" t="s">
        <v>3114</v>
      </c>
      <c r="D135" s="73">
        <v>7130</v>
      </c>
      <c r="E135" s="73"/>
      <c r="F135" s="73" t="s">
        <v>3144</v>
      </c>
      <c r="G135" s="95">
        <v>43634</v>
      </c>
      <c r="H135" s="73" t="s">
        <v>3104</v>
      </c>
      <c r="I135" s="83">
        <v>5.1300000000118189</v>
      </c>
      <c r="J135" s="86" t="s">
        <v>327</v>
      </c>
      <c r="K135" s="86" t="s">
        <v>134</v>
      </c>
      <c r="L135" s="87">
        <v>3.6000000000000004E-2</v>
      </c>
      <c r="M135" s="87">
        <v>2.9800000000033768E-2</v>
      </c>
      <c r="N135" s="83">
        <v>128673.26357500002</v>
      </c>
      <c r="O135" s="85">
        <v>115.07</v>
      </c>
      <c r="P135" s="83">
        <v>148.06432092500003</v>
      </c>
      <c r="Q135" s="84">
        <f t="shared" si="1"/>
        <v>7.1015602839485145E-4</v>
      </c>
      <c r="R135" s="84">
        <f>P135/'סכום נכסי הקרן'!$C$42</f>
        <v>5.1238366463299315E-5</v>
      </c>
    </row>
    <row r="136" spans="2:18">
      <c r="B136" s="76" t="s">
        <v>3474</v>
      </c>
      <c r="C136" s="86" t="s">
        <v>3105</v>
      </c>
      <c r="D136" s="73">
        <v>9922</v>
      </c>
      <c r="E136" s="73"/>
      <c r="F136" s="73" t="s">
        <v>418</v>
      </c>
      <c r="G136" s="95">
        <v>40489</v>
      </c>
      <c r="H136" s="73" t="s">
        <v>132</v>
      </c>
      <c r="I136" s="83">
        <v>1.7300000000044193</v>
      </c>
      <c r="J136" s="86" t="s">
        <v>327</v>
      </c>
      <c r="K136" s="86" t="s">
        <v>134</v>
      </c>
      <c r="L136" s="87">
        <v>5.7000000000000002E-2</v>
      </c>
      <c r="M136" s="87">
        <v>2.6500000000084983E-2</v>
      </c>
      <c r="N136" s="83">
        <v>118000.04892800002</v>
      </c>
      <c r="O136" s="85">
        <v>124.64</v>
      </c>
      <c r="P136" s="83">
        <v>147.07525999500004</v>
      </c>
      <c r="Q136" s="84">
        <f t="shared" si="1"/>
        <v>7.0541222801471051E-4</v>
      </c>
      <c r="R136" s="84">
        <f>P136/'סכום נכסי הקרן'!$C$42</f>
        <v>5.089609719769047E-5</v>
      </c>
    </row>
    <row r="137" spans="2:18">
      <c r="B137" s="76" t="s">
        <v>3482</v>
      </c>
      <c r="C137" s="86" t="s">
        <v>3114</v>
      </c>
      <c r="D137" s="73" t="s">
        <v>3190</v>
      </c>
      <c r="E137" s="73"/>
      <c r="F137" s="73" t="s">
        <v>459</v>
      </c>
      <c r="G137" s="95">
        <v>43801</v>
      </c>
      <c r="H137" s="73" t="s">
        <v>324</v>
      </c>
      <c r="I137" s="83">
        <v>4.599999999999687</v>
      </c>
      <c r="J137" s="86" t="s">
        <v>334</v>
      </c>
      <c r="K137" s="86" t="s">
        <v>135</v>
      </c>
      <c r="L137" s="87">
        <v>2.3629999999999998E-2</v>
      </c>
      <c r="M137" s="87">
        <v>5.9299999999997237E-2</v>
      </c>
      <c r="N137" s="83">
        <v>1108216.8985330001</v>
      </c>
      <c r="O137" s="85">
        <v>85.19</v>
      </c>
      <c r="P137" s="83">
        <v>3826.4909813420004</v>
      </c>
      <c r="Q137" s="84">
        <f t="shared" si="1"/>
        <v>1.8352872731405814E-2</v>
      </c>
      <c r="R137" s="84">
        <f>P137/'סכום נכסי הקרן'!$C$42</f>
        <v>1.3241755066017852E-3</v>
      </c>
    </row>
    <row r="138" spans="2:18">
      <c r="B138" s="76" t="s">
        <v>3483</v>
      </c>
      <c r="C138" s="86" t="s">
        <v>3114</v>
      </c>
      <c r="D138" s="73">
        <v>9365</v>
      </c>
      <c r="E138" s="73"/>
      <c r="F138" s="73" t="s">
        <v>311</v>
      </c>
      <c r="G138" s="95">
        <v>44906</v>
      </c>
      <c r="H138" s="73" t="s">
        <v>3104</v>
      </c>
      <c r="I138" s="83">
        <v>1.979999999955832</v>
      </c>
      <c r="J138" s="86" t="s">
        <v>327</v>
      </c>
      <c r="K138" s="86" t="s">
        <v>134</v>
      </c>
      <c r="L138" s="87">
        <v>7.6799999999999993E-2</v>
      </c>
      <c r="M138" s="87">
        <v>7.7000000000169905E-2</v>
      </c>
      <c r="N138" s="83">
        <v>5849.1514340000003</v>
      </c>
      <c r="O138" s="85">
        <v>100.64</v>
      </c>
      <c r="P138" s="83">
        <v>5.8865860870000004</v>
      </c>
      <c r="Q138" s="84">
        <f t="shared" si="1"/>
        <v>2.823363907139946E-5</v>
      </c>
      <c r="R138" s="84">
        <f>P138/'סכום נכסי הקרן'!$C$42</f>
        <v>2.0370812715660661E-6</v>
      </c>
    </row>
    <row r="139" spans="2:18">
      <c r="B139" s="76" t="s">
        <v>3483</v>
      </c>
      <c r="C139" s="86" t="s">
        <v>3114</v>
      </c>
      <c r="D139" s="73">
        <v>9509</v>
      </c>
      <c r="E139" s="73"/>
      <c r="F139" s="73" t="s">
        <v>311</v>
      </c>
      <c r="G139" s="95">
        <v>44991</v>
      </c>
      <c r="H139" s="73" t="s">
        <v>3104</v>
      </c>
      <c r="I139" s="83">
        <v>1.9800000000008195</v>
      </c>
      <c r="J139" s="86" t="s">
        <v>327</v>
      </c>
      <c r="K139" s="86" t="s">
        <v>134</v>
      </c>
      <c r="L139" s="87">
        <v>7.6799999999999993E-2</v>
      </c>
      <c r="M139" s="87">
        <v>7.3900000000062166E-2</v>
      </c>
      <c r="N139" s="83">
        <v>289274.162022</v>
      </c>
      <c r="O139" s="85">
        <v>101.22</v>
      </c>
      <c r="P139" s="83">
        <v>292.80333776200001</v>
      </c>
      <c r="Q139" s="84">
        <f t="shared" ref="Q139:Q202" si="2">IFERROR(P139/$P$10,0)</f>
        <v>1.4043630102565042E-3</v>
      </c>
      <c r="R139" s="84">
        <f>P139/'סכום נכסי הקרן'!$C$42</f>
        <v>1.0132599554166738E-4</v>
      </c>
    </row>
    <row r="140" spans="2:18">
      <c r="B140" s="76" t="s">
        <v>3483</v>
      </c>
      <c r="C140" s="86" t="s">
        <v>3114</v>
      </c>
      <c r="D140" s="73">
        <v>9316</v>
      </c>
      <c r="E140" s="73"/>
      <c r="F140" s="73" t="s">
        <v>311</v>
      </c>
      <c r="G140" s="95">
        <v>44885</v>
      </c>
      <c r="H140" s="73" t="s">
        <v>3104</v>
      </c>
      <c r="I140" s="83">
        <v>1.9799999999997613</v>
      </c>
      <c r="J140" s="86" t="s">
        <v>327</v>
      </c>
      <c r="K140" s="86" t="s">
        <v>134</v>
      </c>
      <c r="L140" s="87">
        <v>7.6799999999999993E-2</v>
      </c>
      <c r="M140" s="87">
        <v>8.039999999999152E-2</v>
      </c>
      <c r="N140" s="83">
        <v>2263024.2086810004</v>
      </c>
      <c r="O140" s="85">
        <v>100.01</v>
      </c>
      <c r="P140" s="83">
        <v>2263.2507595730003</v>
      </c>
      <c r="Q140" s="84">
        <f t="shared" si="2"/>
        <v>1.0855155115283505E-2</v>
      </c>
      <c r="R140" s="84">
        <f>P140/'סכום נכסי הקרן'!$C$42</f>
        <v>7.8320875071640351E-4</v>
      </c>
    </row>
    <row r="141" spans="2:18">
      <c r="B141" s="76" t="s">
        <v>3484</v>
      </c>
      <c r="C141" s="86" t="s">
        <v>3114</v>
      </c>
      <c r="D141" s="73" t="s">
        <v>3191</v>
      </c>
      <c r="E141" s="73"/>
      <c r="F141" s="73" t="s">
        <v>470</v>
      </c>
      <c r="G141" s="95">
        <v>45015</v>
      </c>
      <c r="H141" s="73" t="s">
        <v>132</v>
      </c>
      <c r="I141" s="83">
        <v>5.0799999999995</v>
      </c>
      <c r="J141" s="86" t="s">
        <v>334</v>
      </c>
      <c r="K141" s="86" t="s">
        <v>134</v>
      </c>
      <c r="L141" s="87">
        <v>4.4999999999999998E-2</v>
      </c>
      <c r="M141" s="87">
        <v>3.8200000000000837E-2</v>
      </c>
      <c r="N141" s="83">
        <v>452538.78129600006</v>
      </c>
      <c r="O141" s="85">
        <v>105.95</v>
      </c>
      <c r="P141" s="83">
        <v>479.46482907800004</v>
      </c>
      <c r="Q141" s="84">
        <f t="shared" si="2"/>
        <v>2.2996413764361356E-3</v>
      </c>
      <c r="R141" s="84">
        <f>P141/'סכום נכסי הקרן'!$C$42</f>
        <v>1.6592109743309336E-4</v>
      </c>
    </row>
    <row r="142" spans="2:18">
      <c r="B142" s="76" t="s">
        <v>3485</v>
      </c>
      <c r="C142" s="86" t="s">
        <v>3114</v>
      </c>
      <c r="D142" s="73" t="s">
        <v>3192</v>
      </c>
      <c r="E142" s="73"/>
      <c r="F142" s="73" t="s">
        <v>470</v>
      </c>
      <c r="G142" s="95">
        <v>44074</v>
      </c>
      <c r="H142" s="73" t="s">
        <v>132</v>
      </c>
      <c r="I142" s="83">
        <v>8.5900000000071444</v>
      </c>
      <c r="J142" s="86" t="s">
        <v>542</v>
      </c>
      <c r="K142" s="86" t="s">
        <v>134</v>
      </c>
      <c r="L142" s="87">
        <v>2.35E-2</v>
      </c>
      <c r="M142" s="87">
        <v>4.1100000000044157E-2</v>
      </c>
      <c r="N142" s="83">
        <v>550043.10473900009</v>
      </c>
      <c r="O142" s="85">
        <v>95.94</v>
      </c>
      <c r="P142" s="83">
        <v>527.71136399700003</v>
      </c>
      <c r="Q142" s="84">
        <f t="shared" si="2"/>
        <v>2.5310446436638007E-3</v>
      </c>
      <c r="R142" s="84">
        <f>P142/'סכום נכסי הקרן'!$C$42</f>
        <v>1.8261704161005876E-4</v>
      </c>
    </row>
    <row r="143" spans="2:18">
      <c r="B143" s="76" t="s">
        <v>3485</v>
      </c>
      <c r="C143" s="86" t="s">
        <v>3114</v>
      </c>
      <c r="D143" s="73" t="s">
        <v>3193</v>
      </c>
      <c r="E143" s="73"/>
      <c r="F143" s="73" t="s">
        <v>470</v>
      </c>
      <c r="G143" s="95">
        <v>44189</v>
      </c>
      <c r="H143" s="73" t="s">
        <v>132</v>
      </c>
      <c r="I143" s="83">
        <v>8.5000000000382112</v>
      </c>
      <c r="J143" s="86" t="s">
        <v>542</v>
      </c>
      <c r="K143" s="86" t="s">
        <v>134</v>
      </c>
      <c r="L143" s="87">
        <v>2.4700000000000003E-2</v>
      </c>
      <c r="M143" s="87">
        <v>4.3500000000267471E-2</v>
      </c>
      <c r="N143" s="83">
        <v>68813.407892999996</v>
      </c>
      <c r="O143" s="85">
        <v>95.08</v>
      </c>
      <c r="P143" s="83">
        <v>65.427781775000014</v>
      </c>
      <c r="Q143" s="84">
        <f t="shared" si="2"/>
        <v>3.1380911594194747E-4</v>
      </c>
      <c r="R143" s="84">
        <f>P143/'סכום נכסי הקרן'!$C$42</f>
        <v>2.2641596831193017E-5</v>
      </c>
    </row>
    <row r="144" spans="2:18">
      <c r="B144" s="76" t="s">
        <v>3485</v>
      </c>
      <c r="C144" s="86" t="s">
        <v>3114</v>
      </c>
      <c r="D144" s="73" t="s">
        <v>3194</v>
      </c>
      <c r="E144" s="73"/>
      <c r="F144" s="73" t="s">
        <v>470</v>
      </c>
      <c r="G144" s="95">
        <v>44322</v>
      </c>
      <c r="H144" s="73" t="s">
        <v>132</v>
      </c>
      <c r="I144" s="83">
        <v>8.4000000000128825</v>
      </c>
      <c r="J144" s="86" t="s">
        <v>542</v>
      </c>
      <c r="K144" s="86" t="s">
        <v>134</v>
      </c>
      <c r="L144" s="87">
        <v>2.5600000000000001E-2</v>
      </c>
      <c r="M144" s="87">
        <v>4.6300000000064748E-2</v>
      </c>
      <c r="N144" s="83">
        <v>316775.71673500002</v>
      </c>
      <c r="O144" s="85">
        <v>93.13</v>
      </c>
      <c r="P144" s="83">
        <v>295.01323104300002</v>
      </c>
      <c r="Q144" s="84">
        <f t="shared" si="2"/>
        <v>1.414962248653757E-3</v>
      </c>
      <c r="R144" s="84">
        <f>P144/'סכום נכסי הקרן'!$C$42</f>
        <v>1.0209073968170919E-4</v>
      </c>
    </row>
    <row r="145" spans="2:18">
      <c r="B145" s="76" t="s">
        <v>3485</v>
      </c>
      <c r="C145" s="86" t="s">
        <v>3114</v>
      </c>
      <c r="D145" s="73" t="s">
        <v>3195</v>
      </c>
      <c r="E145" s="73"/>
      <c r="F145" s="73" t="s">
        <v>470</v>
      </c>
      <c r="G145" s="95">
        <v>44418</v>
      </c>
      <c r="H145" s="73" t="s">
        <v>132</v>
      </c>
      <c r="I145" s="83">
        <v>8.5200000000084852</v>
      </c>
      <c r="J145" s="86" t="s">
        <v>542</v>
      </c>
      <c r="K145" s="86" t="s">
        <v>134</v>
      </c>
      <c r="L145" s="87">
        <v>2.2700000000000001E-2</v>
      </c>
      <c r="M145" s="87">
        <v>4.4700000000055293E-2</v>
      </c>
      <c r="N145" s="83">
        <v>315690.33446300006</v>
      </c>
      <c r="O145" s="85">
        <v>91.08</v>
      </c>
      <c r="P145" s="83">
        <v>287.53075710300004</v>
      </c>
      <c r="Q145" s="84">
        <f t="shared" si="2"/>
        <v>1.3790743052072738E-3</v>
      </c>
      <c r="R145" s="84">
        <f>P145/'סכום נכסי הקרן'!$C$42</f>
        <v>9.9501393785313204E-5</v>
      </c>
    </row>
    <row r="146" spans="2:18">
      <c r="B146" s="76" t="s">
        <v>3485</v>
      </c>
      <c r="C146" s="86" t="s">
        <v>3114</v>
      </c>
      <c r="D146" s="73" t="s">
        <v>3196</v>
      </c>
      <c r="E146" s="73"/>
      <c r="F146" s="73" t="s">
        <v>470</v>
      </c>
      <c r="G146" s="95">
        <v>44530</v>
      </c>
      <c r="H146" s="73" t="s">
        <v>132</v>
      </c>
      <c r="I146" s="83">
        <v>8.5700000000064893</v>
      </c>
      <c r="J146" s="86" t="s">
        <v>542</v>
      </c>
      <c r="K146" s="86" t="s">
        <v>134</v>
      </c>
      <c r="L146" s="87">
        <v>1.7899999999999999E-2</v>
      </c>
      <c r="M146" s="87">
        <v>4.7400000000020114E-2</v>
      </c>
      <c r="N146" s="83">
        <v>260132.46911900002</v>
      </c>
      <c r="O146" s="85">
        <v>84.11</v>
      </c>
      <c r="P146" s="83">
        <v>218.79741209400004</v>
      </c>
      <c r="Q146" s="84">
        <f t="shared" si="2"/>
        <v>1.0494108251403284E-3</v>
      </c>
      <c r="R146" s="84">
        <f>P146/'סכום נכסי הקרן'!$C$42</f>
        <v>7.5715890986138252E-5</v>
      </c>
    </row>
    <row r="147" spans="2:18">
      <c r="B147" s="76" t="s">
        <v>3485</v>
      </c>
      <c r="C147" s="86" t="s">
        <v>3114</v>
      </c>
      <c r="D147" s="73" t="s">
        <v>3197</v>
      </c>
      <c r="E147" s="73"/>
      <c r="F147" s="73" t="s">
        <v>470</v>
      </c>
      <c r="G147" s="95">
        <v>44612</v>
      </c>
      <c r="H147" s="73" t="s">
        <v>132</v>
      </c>
      <c r="I147" s="83">
        <v>8.3899999999896178</v>
      </c>
      <c r="J147" s="86" t="s">
        <v>542</v>
      </c>
      <c r="K147" s="86" t="s">
        <v>134</v>
      </c>
      <c r="L147" s="87">
        <v>2.3599999999999999E-2</v>
      </c>
      <c r="M147" s="87">
        <v>4.8099999999947539E-2</v>
      </c>
      <c r="N147" s="83">
        <v>305065.96658400004</v>
      </c>
      <c r="O147" s="85">
        <v>88.11</v>
      </c>
      <c r="P147" s="83">
        <v>268.79362026100006</v>
      </c>
      <c r="Q147" s="84">
        <f t="shared" si="2"/>
        <v>1.2892059925707292E-3</v>
      </c>
      <c r="R147" s="84">
        <f>P147/'סכום נכסי הקרן'!$C$42</f>
        <v>9.3017317959445022E-5</v>
      </c>
    </row>
    <row r="148" spans="2:18">
      <c r="B148" s="76" t="s">
        <v>3485</v>
      </c>
      <c r="C148" s="86" t="s">
        <v>3114</v>
      </c>
      <c r="D148" s="73" t="s">
        <v>3198</v>
      </c>
      <c r="E148" s="73"/>
      <c r="F148" s="73" t="s">
        <v>470</v>
      </c>
      <c r="G148" s="95">
        <v>44662</v>
      </c>
      <c r="H148" s="73" t="s">
        <v>132</v>
      </c>
      <c r="I148" s="83">
        <v>8.44</v>
      </c>
      <c r="J148" s="86" t="s">
        <v>542</v>
      </c>
      <c r="K148" s="86" t="s">
        <v>134</v>
      </c>
      <c r="L148" s="87">
        <v>2.4E-2</v>
      </c>
      <c r="M148" s="87">
        <v>4.5999999999999985E-2</v>
      </c>
      <c r="N148" s="83">
        <v>347446.23537600006</v>
      </c>
      <c r="O148" s="85">
        <v>89.35</v>
      </c>
      <c r="P148" s="83">
        <v>310.44321580000008</v>
      </c>
      <c r="Q148" s="84">
        <f t="shared" si="2"/>
        <v>1.4889685766115554E-3</v>
      </c>
      <c r="R148" s="84">
        <f>P148/'סכום נכסי הקרן'!$C$42</f>
        <v>1.0743035971010726E-4</v>
      </c>
    </row>
    <row r="149" spans="2:18">
      <c r="B149" s="76" t="s">
        <v>3485</v>
      </c>
      <c r="C149" s="86" t="s">
        <v>3114</v>
      </c>
      <c r="D149" s="73">
        <v>9796</v>
      </c>
      <c r="E149" s="73"/>
      <c r="F149" s="73" t="s">
        <v>470</v>
      </c>
      <c r="G149" s="95">
        <v>45197</v>
      </c>
      <c r="H149" s="73" t="s">
        <v>132</v>
      </c>
      <c r="I149" s="83">
        <v>8.2000000004470728</v>
      </c>
      <c r="J149" s="86" t="s">
        <v>542</v>
      </c>
      <c r="K149" s="86" t="s">
        <v>134</v>
      </c>
      <c r="L149" s="87">
        <v>4.1200000000000001E-2</v>
      </c>
      <c r="M149" s="87">
        <v>4.1800000002719703E-2</v>
      </c>
      <c r="N149" s="83">
        <v>5368.2350620000007</v>
      </c>
      <c r="O149" s="85">
        <v>100</v>
      </c>
      <c r="P149" s="83">
        <v>5.3682352030000011</v>
      </c>
      <c r="Q149" s="84">
        <f t="shared" si="2"/>
        <v>2.5747489789812162E-5</v>
      </c>
      <c r="R149" s="84">
        <f>P149/'סכום נכסי הקרן'!$C$42</f>
        <v>1.8577034688311287E-6</v>
      </c>
    </row>
    <row r="150" spans="2:18">
      <c r="B150" s="76" t="s">
        <v>3485</v>
      </c>
      <c r="C150" s="86" t="s">
        <v>3114</v>
      </c>
      <c r="D150" s="73">
        <v>9797</v>
      </c>
      <c r="E150" s="73"/>
      <c r="F150" s="73" t="s">
        <v>470</v>
      </c>
      <c r="G150" s="95">
        <v>45197</v>
      </c>
      <c r="H150" s="73" t="s">
        <v>132</v>
      </c>
      <c r="I150" s="83">
        <v>8.2000000000024507</v>
      </c>
      <c r="J150" s="86" t="s">
        <v>542</v>
      </c>
      <c r="K150" s="86" t="s">
        <v>134</v>
      </c>
      <c r="L150" s="87">
        <v>4.1200000000000001E-2</v>
      </c>
      <c r="M150" s="87">
        <v>4.179999999997918E-2</v>
      </c>
      <c r="N150" s="83">
        <v>163283.81675000003</v>
      </c>
      <c r="O150" s="85">
        <v>100</v>
      </c>
      <c r="P150" s="83">
        <v>163.28382171300004</v>
      </c>
      <c r="Q150" s="84">
        <f t="shared" si="2"/>
        <v>7.8315281902095475E-4</v>
      </c>
      <c r="R150" s="84">
        <f>P150/'סכום נכסי הקרן'!$C$42</f>
        <v>5.6505147507457985E-5</v>
      </c>
    </row>
    <row r="151" spans="2:18">
      <c r="B151" s="76" t="s">
        <v>3486</v>
      </c>
      <c r="C151" s="86" t="s">
        <v>3105</v>
      </c>
      <c r="D151" s="73">
        <v>7490</v>
      </c>
      <c r="E151" s="73"/>
      <c r="F151" s="73" t="s">
        <v>311</v>
      </c>
      <c r="G151" s="95">
        <v>43899</v>
      </c>
      <c r="H151" s="73" t="s">
        <v>3104</v>
      </c>
      <c r="I151" s="83">
        <v>2.9700000000024134</v>
      </c>
      <c r="J151" s="86" t="s">
        <v>130</v>
      </c>
      <c r="K151" s="86" t="s">
        <v>134</v>
      </c>
      <c r="L151" s="87">
        <v>2.3889999999999998E-2</v>
      </c>
      <c r="M151" s="87">
        <v>5.4400000000034858E-2</v>
      </c>
      <c r="N151" s="83">
        <v>810248.81138900016</v>
      </c>
      <c r="O151" s="85">
        <v>92.07</v>
      </c>
      <c r="P151" s="83">
        <v>745.99611386000004</v>
      </c>
      <c r="Q151" s="84">
        <f t="shared" si="2"/>
        <v>3.5779966038216636E-3</v>
      </c>
      <c r="R151" s="84">
        <f>P151/'סכום נכסי הקרן'!$C$42</f>
        <v>2.5815552337904213E-4</v>
      </c>
    </row>
    <row r="152" spans="2:18">
      <c r="B152" s="76" t="s">
        <v>3486</v>
      </c>
      <c r="C152" s="86" t="s">
        <v>3105</v>
      </c>
      <c r="D152" s="73">
        <v>7491</v>
      </c>
      <c r="E152" s="73"/>
      <c r="F152" s="73" t="s">
        <v>311</v>
      </c>
      <c r="G152" s="95">
        <v>43899</v>
      </c>
      <c r="H152" s="73" t="s">
        <v>3104</v>
      </c>
      <c r="I152" s="83">
        <v>3.1199999999977459</v>
      </c>
      <c r="J152" s="86" t="s">
        <v>130</v>
      </c>
      <c r="K152" s="86" t="s">
        <v>134</v>
      </c>
      <c r="L152" s="87">
        <v>1.2969999999999999E-2</v>
      </c>
      <c r="M152" s="87">
        <v>2.5499999999990614E-2</v>
      </c>
      <c r="N152" s="83">
        <v>496272.63063800009</v>
      </c>
      <c r="O152" s="85">
        <v>107.24</v>
      </c>
      <c r="P152" s="83">
        <v>532.20276110999998</v>
      </c>
      <c r="Q152" s="84">
        <f t="shared" si="2"/>
        <v>2.5525865837867541E-3</v>
      </c>
      <c r="R152" s="84">
        <f>P152/'סכום נכסי הקרן'!$C$42</f>
        <v>1.8417131106383664E-4</v>
      </c>
    </row>
    <row r="153" spans="2:18">
      <c r="B153" s="76" t="s">
        <v>3487</v>
      </c>
      <c r="C153" s="86" t="s">
        <v>3114</v>
      </c>
      <c r="D153" s="73" t="s">
        <v>3199</v>
      </c>
      <c r="E153" s="73"/>
      <c r="F153" s="73" t="s">
        <v>470</v>
      </c>
      <c r="G153" s="95">
        <v>43924</v>
      </c>
      <c r="H153" s="73" t="s">
        <v>132</v>
      </c>
      <c r="I153" s="83">
        <v>7.8900000000165962</v>
      </c>
      <c r="J153" s="86" t="s">
        <v>542</v>
      </c>
      <c r="K153" s="86" t="s">
        <v>134</v>
      </c>
      <c r="L153" s="87">
        <v>3.1400000000000004E-2</v>
      </c>
      <c r="M153" s="87">
        <v>3.2100000000060344E-2</v>
      </c>
      <c r="N153" s="83">
        <v>73644.803298000013</v>
      </c>
      <c r="O153" s="85">
        <v>108</v>
      </c>
      <c r="P153" s="83">
        <v>79.536383512000015</v>
      </c>
      <c r="Q153" s="84">
        <f t="shared" si="2"/>
        <v>3.8147773801888767E-4</v>
      </c>
      <c r="R153" s="84">
        <f>P153/'סכום נכסי הקרן'!$C$42</f>
        <v>2.7523945945206267E-5</v>
      </c>
    </row>
    <row r="154" spans="2:18">
      <c r="B154" s="76" t="s">
        <v>3487</v>
      </c>
      <c r="C154" s="86" t="s">
        <v>3114</v>
      </c>
      <c r="D154" s="73" t="s">
        <v>3200</v>
      </c>
      <c r="E154" s="73"/>
      <c r="F154" s="73" t="s">
        <v>470</v>
      </c>
      <c r="G154" s="95">
        <v>44015</v>
      </c>
      <c r="H154" s="73" t="s">
        <v>132</v>
      </c>
      <c r="I154" s="83">
        <v>7.6600000000134809</v>
      </c>
      <c r="J154" s="86" t="s">
        <v>542</v>
      </c>
      <c r="K154" s="86" t="s">
        <v>134</v>
      </c>
      <c r="L154" s="87">
        <v>3.1E-2</v>
      </c>
      <c r="M154" s="87">
        <v>4.2000000000065763E-2</v>
      </c>
      <c r="N154" s="83">
        <v>60711.366925000009</v>
      </c>
      <c r="O154" s="85">
        <v>100.19</v>
      </c>
      <c r="P154" s="83">
        <v>60.826716423000008</v>
      </c>
      <c r="Q154" s="84">
        <f t="shared" si="2"/>
        <v>2.9174117765439351E-4</v>
      </c>
      <c r="R154" s="84">
        <f>P154/'סכום נכסי הקרן'!$C$42</f>
        <v>2.1049376158754435E-5</v>
      </c>
    </row>
    <row r="155" spans="2:18">
      <c r="B155" s="76" t="s">
        <v>3487</v>
      </c>
      <c r="C155" s="86" t="s">
        <v>3114</v>
      </c>
      <c r="D155" s="73" t="s">
        <v>3201</v>
      </c>
      <c r="E155" s="73"/>
      <c r="F155" s="73" t="s">
        <v>470</v>
      </c>
      <c r="G155" s="95">
        <v>44108</v>
      </c>
      <c r="H155" s="73" t="s">
        <v>132</v>
      </c>
      <c r="I155" s="83">
        <v>7.5800000000245742</v>
      </c>
      <c r="J155" s="86" t="s">
        <v>542</v>
      </c>
      <c r="K155" s="86" t="s">
        <v>134</v>
      </c>
      <c r="L155" s="87">
        <v>3.1E-2</v>
      </c>
      <c r="M155" s="87">
        <v>4.5500000000166609E-2</v>
      </c>
      <c r="N155" s="83">
        <v>98474.125521000009</v>
      </c>
      <c r="O155" s="85">
        <v>97.52</v>
      </c>
      <c r="P155" s="83">
        <v>96.031967908000027</v>
      </c>
      <c r="Q155" s="84">
        <f t="shared" si="2"/>
        <v>4.605949664472627E-4</v>
      </c>
      <c r="R155" s="84">
        <f>P155/'סכום נכסי הקרן'!$C$42</f>
        <v>3.323232182555531E-5</v>
      </c>
    </row>
    <row r="156" spans="2:18">
      <c r="B156" s="76" t="s">
        <v>3487</v>
      </c>
      <c r="C156" s="86" t="s">
        <v>3114</v>
      </c>
      <c r="D156" s="73" t="s">
        <v>3202</v>
      </c>
      <c r="E156" s="73"/>
      <c r="F156" s="73" t="s">
        <v>470</v>
      </c>
      <c r="G156" s="95">
        <v>44200</v>
      </c>
      <c r="H156" s="73" t="s">
        <v>132</v>
      </c>
      <c r="I156" s="83">
        <v>7.4599999999900115</v>
      </c>
      <c r="J156" s="86" t="s">
        <v>542</v>
      </c>
      <c r="K156" s="86" t="s">
        <v>134</v>
      </c>
      <c r="L156" s="87">
        <v>3.1E-2</v>
      </c>
      <c r="M156" s="87">
        <v>5.0599999999941733E-2</v>
      </c>
      <c r="N156" s="83">
        <v>51089.701447000007</v>
      </c>
      <c r="O156" s="85">
        <v>94.06</v>
      </c>
      <c r="P156" s="83">
        <v>48.054973188000012</v>
      </c>
      <c r="Q156" s="84">
        <f t="shared" si="2"/>
        <v>2.3048448600319782E-4</v>
      </c>
      <c r="R156" s="84">
        <f>P156/'סכום נכסי הקרן'!$C$42</f>
        <v>1.6629653323692959E-5</v>
      </c>
    </row>
    <row r="157" spans="2:18">
      <c r="B157" s="76" t="s">
        <v>3487</v>
      </c>
      <c r="C157" s="86" t="s">
        <v>3114</v>
      </c>
      <c r="D157" s="73" t="s">
        <v>3203</v>
      </c>
      <c r="E157" s="73"/>
      <c r="F157" s="73" t="s">
        <v>470</v>
      </c>
      <c r="G157" s="95">
        <v>44290</v>
      </c>
      <c r="H157" s="73" t="s">
        <v>132</v>
      </c>
      <c r="I157" s="83">
        <v>7.3899999999618906</v>
      </c>
      <c r="J157" s="86" t="s">
        <v>542</v>
      </c>
      <c r="K157" s="86" t="s">
        <v>134</v>
      </c>
      <c r="L157" s="87">
        <v>3.1E-2</v>
      </c>
      <c r="M157" s="87">
        <v>5.3999999999688901E-2</v>
      </c>
      <c r="N157" s="83">
        <v>98130.430209000013</v>
      </c>
      <c r="O157" s="85">
        <v>91.72</v>
      </c>
      <c r="P157" s="83">
        <v>90.005224937000023</v>
      </c>
      <c r="Q157" s="84">
        <f t="shared" si="2"/>
        <v>4.3168909752689066E-4</v>
      </c>
      <c r="R157" s="84">
        <f>P157/'סכום נכסי הקרן'!$C$42</f>
        <v>3.114673859389594E-5</v>
      </c>
    </row>
    <row r="158" spans="2:18">
      <c r="B158" s="76" t="s">
        <v>3487</v>
      </c>
      <c r="C158" s="86" t="s">
        <v>3114</v>
      </c>
      <c r="D158" s="73" t="s">
        <v>3204</v>
      </c>
      <c r="E158" s="73"/>
      <c r="F158" s="73" t="s">
        <v>470</v>
      </c>
      <c r="G158" s="95">
        <v>44496</v>
      </c>
      <c r="H158" s="73" t="s">
        <v>132</v>
      </c>
      <c r="I158" s="83">
        <v>6.8499999999713772</v>
      </c>
      <c r="J158" s="86" t="s">
        <v>542</v>
      </c>
      <c r="K158" s="86" t="s">
        <v>134</v>
      </c>
      <c r="L158" s="87">
        <v>3.1E-2</v>
      </c>
      <c r="M158" s="87">
        <v>7.8199999999608846E-2</v>
      </c>
      <c r="N158" s="83">
        <v>109927.07386900001</v>
      </c>
      <c r="O158" s="85">
        <v>76.28</v>
      </c>
      <c r="P158" s="83">
        <v>83.852371504000004</v>
      </c>
      <c r="Q158" s="84">
        <f t="shared" si="2"/>
        <v>4.0217836914899723E-4</v>
      </c>
      <c r="R158" s="84">
        <f>P158/'סכום נכסי הקרן'!$C$42</f>
        <v>2.9017514233661878E-5</v>
      </c>
    </row>
    <row r="159" spans="2:18">
      <c r="B159" s="76" t="s">
        <v>3487</v>
      </c>
      <c r="C159" s="86" t="s">
        <v>3114</v>
      </c>
      <c r="D159" s="73" t="s">
        <v>3205</v>
      </c>
      <c r="E159" s="73"/>
      <c r="F159" s="73" t="s">
        <v>470</v>
      </c>
      <c r="G159" s="95">
        <v>44615</v>
      </c>
      <c r="H159" s="73" t="s">
        <v>132</v>
      </c>
      <c r="I159" s="83">
        <v>7.0799999999827028</v>
      </c>
      <c r="J159" s="86" t="s">
        <v>542</v>
      </c>
      <c r="K159" s="86" t="s">
        <v>134</v>
      </c>
      <c r="L159" s="87">
        <v>3.1E-2</v>
      </c>
      <c r="M159" s="87">
        <v>6.7399999999803104E-2</v>
      </c>
      <c r="N159" s="83">
        <v>133441.43583199999</v>
      </c>
      <c r="O159" s="85">
        <v>81.45</v>
      </c>
      <c r="P159" s="83">
        <v>108.68804956100003</v>
      </c>
      <c r="Q159" s="84">
        <f t="shared" si="2"/>
        <v>5.2129691426011941E-4</v>
      </c>
      <c r="R159" s="84">
        <f>P159/'סכום נכסי הקרן'!$C$42</f>
        <v>3.7612019416944193E-5</v>
      </c>
    </row>
    <row r="160" spans="2:18">
      <c r="B160" s="76" t="s">
        <v>3487</v>
      </c>
      <c r="C160" s="86" t="s">
        <v>3114</v>
      </c>
      <c r="D160" s="73" t="s">
        <v>3206</v>
      </c>
      <c r="E160" s="73"/>
      <c r="F160" s="73" t="s">
        <v>470</v>
      </c>
      <c r="G160" s="95">
        <v>44753</v>
      </c>
      <c r="H160" s="73" t="s">
        <v>132</v>
      </c>
      <c r="I160" s="83">
        <v>7.650000000001314</v>
      </c>
      <c r="J160" s="86" t="s">
        <v>542</v>
      </c>
      <c r="K160" s="86" t="s">
        <v>134</v>
      </c>
      <c r="L160" s="87">
        <v>3.2599999999999997E-2</v>
      </c>
      <c r="M160" s="87">
        <v>4.1099999999997375E-2</v>
      </c>
      <c r="N160" s="83">
        <v>196984.98088700004</v>
      </c>
      <c r="O160" s="85">
        <v>96.65</v>
      </c>
      <c r="P160" s="83">
        <v>190.38598665500001</v>
      </c>
      <c r="Q160" s="84">
        <f t="shared" si="2"/>
        <v>9.1314204056921729E-4</v>
      </c>
      <c r="R160" s="84">
        <f>P160/'סכום נכסי הקרן'!$C$42</f>
        <v>6.5883981318139425E-5</v>
      </c>
    </row>
    <row r="161" spans="2:18">
      <c r="B161" s="76" t="s">
        <v>3487</v>
      </c>
      <c r="C161" s="86" t="s">
        <v>3114</v>
      </c>
      <c r="D161" s="73" t="s">
        <v>3207</v>
      </c>
      <c r="E161" s="73"/>
      <c r="F161" s="73" t="s">
        <v>470</v>
      </c>
      <c r="G161" s="95">
        <v>44959</v>
      </c>
      <c r="H161" s="73" t="s">
        <v>132</v>
      </c>
      <c r="I161" s="83">
        <v>7.5299999999646667</v>
      </c>
      <c r="J161" s="86" t="s">
        <v>542</v>
      </c>
      <c r="K161" s="86" t="s">
        <v>134</v>
      </c>
      <c r="L161" s="87">
        <v>3.8100000000000002E-2</v>
      </c>
      <c r="M161" s="87">
        <v>4.2399999999858232E-2</v>
      </c>
      <c r="N161" s="83">
        <v>95315.311237999995</v>
      </c>
      <c r="O161" s="85">
        <v>97.69</v>
      </c>
      <c r="P161" s="83">
        <v>93.113530293000025</v>
      </c>
      <c r="Q161" s="84">
        <f t="shared" si="2"/>
        <v>4.4659736018507368E-4</v>
      </c>
      <c r="R161" s="84">
        <f>P161/'סכום נכסי הקרן'!$C$42</f>
        <v>3.222238252969083E-5</v>
      </c>
    </row>
    <row r="162" spans="2:18">
      <c r="B162" s="76" t="s">
        <v>3487</v>
      </c>
      <c r="C162" s="86" t="s">
        <v>3114</v>
      </c>
      <c r="D162" s="73" t="s">
        <v>3208</v>
      </c>
      <c r="E162" s="73"/>
      <c r="F162" s="73" t="s">
        <v>470</v>
      </c>
      <c r="G162" s="95">
        <v>45153</v>
      </c>
      <c r="H162" s="73" t="s">
        <v>132</v>
      </c>
      <c r="I162" s="83">
        <v>7.4200000000046913</v>
      </c>
      <c r="J162" s="86" t="s">
        <v>542</v>
      </c>
      <c r="K162" s="86" t="s">
        <v>134</v>
      </c>
      <c r="L162" s="87">
        <v>4.3205999999999994E-2</v>
      </c>
      <c r="M162" s="87">
        <v>4.3800000000046919E-2</v>
      </c>
      <c r="N162" s="83">
        <v>108297.59742700002</v>
      </c>
      <c r="O162" s="85">
        <v>98.39</v>
      </c>
      <c r="P162" s="83">
        <v>106.55400472500003</v>
      </c>
      <c r="Q162" s="84">
        <f t="shared" si="2"/>
        <v>5.1106146526280186E-4</v>
      </c>
      <c r="R162" s="84">
        <f>P162/'סכום נכסי הקרן'!$C$42</f>
        <v>3.6873522994085733E-5</v>
      </c>
    </row>
    <row r="163" spans="2:18">
      <c r="B163" s="76" t="s">
        <v>3487</v>
      </c>
      <c r="C163" s="86" t="s">
        <v>3114</v>
      </c>
      <c r="D163" s="73" t="s">
        <v>3209</v>
      </c>
      <c r="E163" s="73"/>
      <c r="F163" s="73" t="s">
        <v>470</v>
      </c>
      <c r="G163" s="95">
        <v>43011</v>
      </c>
      <c r="H163" s="73" t="s">
        <v>132</v>
      </c>
      <c r="I163" s="83">
        <v>7.6499999999719837</v>
      </c>
      <c r="J163" s="86" t="s">
        <v>542</v>
      </c>
      <c r="K163" s="86" t="s">
        <v>134</v>
      </c>
      <c r="L163" s="87">
        <v>3.9E-2</v>
      </c>
      <c r="M163" s="87">
        <v>3.6799999999929216E-2</v>
      </c>
      <c r="N163" s="83">
        <v>60617.967778000006</v>
      </c>
      <c r="O163" s="85">
        <v>111.88</v>
      </c>
      <c r="P163" s="83">
        <v>67.819383386000013</v>
      </c>
      <c r="Q163" s="84">
        <f t="shared" si="2"/>
        <v>3.2527987602081073E-4</v>
      </c>
      <c r="R163" s="84">
        <f>P163/'סכום נכסי הקרן'!$C$42</f>
        <v>2.346922200796134E-5</v>
      </c>
    </row>
    <row r="164" spans="2:18">
      <c r="B164" s="76" t="s">
        <v>3487</v>
      </c>
      <c r="C164" s="86" t="s">
        <v>3114</v>
      </c>
      <c r="D164" s="73" t="s">
        <v>3210</v>
      </c>
      <c r="E164" s="73"/>
      <c r="F164" s="73" t="s">
        <v>470</v>
      </c>
      <c r="G164" s="95">
        <v>43104</v>
      </c>
      <c r="H164" s="73" t="s">
        <v>132</v>
      </c>
      <c r="I164" s="83">
        <v>7.4999999999868106</v>
      </c>
      <c r="J164" s="86" t="s">
        <v>542</v>
      </c>
      <c r="K164" s="86" t="s">
        <v>134</v>
      </c>
      <c r="L164" s="87">
        <v>3.8199999999999998E-2</v>
      </c>
      <c r="M164" s="87">
        <v>4.3699999999905918E-2</v>
      </c>
      <c r="N164" s="83">
        <v>107711.54844</v>
      </c>
      <c r="O164" s="85">
        <v>105.59</v>
      </c>
      <c r="P164" s="83">
        <v>113.73262731100002</v>
      </c>
      <c r="Q164" s="84">
        <f t="shared" si="2"/>
        <v>5.4549205646243072E-4</v>
      </c>
      <c r="R164" s="84">
        <f>P164/'סכום נכסי הקרן'!$C$42</f>
        <v>3.9357719676077063E-5</v>
      </c>
    </row>
    <row r="165" spans="2:18">
      <c r="B165" s="76" t="s">
        <v>3487</v>
      </c>
      <c r="C165" s="86" t="s">
        <v>3114</v>
      </c>
      <c r="D165" s="73" t="s">
        <v>3211</v>
      </c>
      <c r="E165" s="73"/>
      <c r="F165" s="73" t="s">
        <v>470</v>
      </c>
      <c r="G165" s="95">
        <v>43194</v>
      </c>
      <c r="H165" s="73" t="s">
        <v>132</v>
      </c>
      <c r="I165" s="83">
        <v>7.6500000000370747</v>
      </c>
      <c r="J165" s="86" t="s">
        <v>542</v>
      </c>
      <c r="K165" s="86" t="s">
        <v>134</v>
      </c>
      <c r="L165" s="87">
        <v>3.7900000000000003E-2</v>
      </c>
      <c r="M165" s="87">
        <v>3.7500000000227664E-2</v>
      </c>
      <c r="N165" s="83">
        <v>69495.218496999994</v>
      </c>
      <c r="O165" s="85">
        <v>110.61</v>
      </c>
      <c r="P165" s="83">
        <v>76.868660631000026</v>
      </c>
      <c r="Q165" s="84">
        <f t="shared" si="2"/>
        <v>3.6868262658222594E-4</v>
      </c>
      <c r="R165" s="84">
        <f>P165/'סכום נכסי הקרן'!$C$42</f>
        <v>2.6600767682237403E-5</v>
      </c>
    </row>
    <row r="166" spans="2:18">
      <c r="B166" s="76" t="s">
        <v>3487</v>
      </c>
      <c r="C166" s="86" t="s">
        <v>3114</v>
      </c>
      <c r="D166" s="73" t="s">
        <v>3212</v>
      </c>
      <c r="E166" s="73"/>
      <c r="F166" s="73" t="s">
        <v>470</v>
      </c>
      <c r="G166" s="95">
        <v>43285</v>
      </c>
      <c r="H166" s="73" t="s">
        <v>132</v>
      </c>
      <c r="I166" s="83">
        <v>7.6100000000346668</v>
      </c>
      <c r="J166" s="86" t="s">
        <v>542</v>
      </c>
      <c r="K166" s="86" t="s">
        <v>134</v>
      </c>
      <c r="L166" s="87">
        <v>4.0099999999999997E-2</v>
      </c>
      <c r="M166" s="87">
        <v>3.7500000000169946E-2</v>
      </c>
      <c r="N166" s="83">
        <v>92711.33081900001</v>
      </c>
      <c r="O166" s="85">
        <v>111.07</v>
      </c>
      <c r="P166" s="83">
        <v>102.97447716300002</v>
      </c>
      <c r="Q166" s="84">
        <f t="shared" si="2"/>
        <v>4.9389309504991675E-4</v>
      </c>
      <c r="R166" s="84">
        <f>P166/'סכום נכסי הקרן'!$C$42</f>
        <v>3.5634810359999222E-5</v>
      </c>
    </row>
    <row r="167" spans="2:18">
      <c r="B167" s="76" t="s">
        <v>3487</v>
      </c>
      <c r="C167" s="86" t="s">
        <v>3114</v>
      </c>
      <c r="D167" s="73" t="s">
        <v>3213</v>
      </c>
      <c r="E167" s="73"/>
      <c r="F167" s="73" t="s">
        <v>470</v>
      </c>
      <c r="G167" s="95">
        <v>43377</v>
      </c>
      <c r="H167" s="73" t="s">
        <v>132</v>
      </c>
      <c r="I167" s="83">
        <v>7.5699999999952494</v>
      </c>
      <c r="J167" s="86" t="s">
        <v>542</v>
      </c>
      <c r="K167" s="86" t="s">
        <v>134</v>
      </c>
      <c r="L167" s="87">
        <v>3.9699999999999999E-2</v>
      </c>
      <c r="M167" s="87">
        <v>3.939999999998417E-2</v>
      </c>
      <c r="N167" s="83">
        <v>185359.91150800002</v>
      </c>
      <c r="O167" s="85">
        <v>109.05</v>
      </c>
      <c r="P167" s="83">
        <v>202.13497672800003</v>
      </c>
      <c r="Q167" s="84">
        <f t="shared" si="2"/>
        <v>9.6949333489702882E-4</v>
      </c>
      <c r="R167" s="84">
        <f>P167/'סכום נכסי הקרן'!$C$42</f>
        <v>6.9949775529554981E-5</v>
      </c>
    </row>
    <row r="168" spans="2:18">
      <c r="B168" s="76" t="s">
        <v>3487</v>
      </c>
      <c r="C168" s="86" t="s">
        <v>3114</v>
      </c>
      <c r="D168" s="73" t="s">
        <v>3214</v>
      </c>
      <c r="E168" s="73"/>
      <c r="F168" s="73" t="s">
        <v>470</v>
      </c>
      <c r="G168" s="95">
        <v>43469</v>
      </c>
      <c r="H168" s="73" t="s">
        <v>132</v>
      </c>
      <c r="I168" s="83">
        <v>7.6600000000025279</v>
      </c>
      <c r="J168" s="86" t="s">
        <v>542</v>
      </c>
      <c r="K168" s="86" t="s">
        <v>134</v>
      </c>
      <c r="L168" s="87">
        <v>4.1700000000000001E-2</v>
      </c>
      <c r="M168" s="87">
        <v>3.4300000000032582E-2</v>
      </c>
      <c r="N168" s="83">
        <v>130939.42001300001</v>
      </c>
      <c r="O168" s="85">
        <v>114.83</v>
      </c>
      <c r="P168" s="83">
        <v>150.35772875700005</v>
      </c>
      <c r="Q168" s="84">
        <f t="shared" si="2"/>
        <v>7.2115582488389049E-4</v>
      </c>
      <c r="R168" s="84">
        <f>P168/'סכום נכסי הקרן'!$C$42</f>
        <v>5.203201121317353E-5</v>
      </c>
    </row>
    <row r="169" spans="2:18">
      <c r="B169" s="76" t="s">
        <v>3487</v>
      </c>
      <c r="C169" s="86" t="s">
        <v>3114</v>
      </c>
      <c r="D169" s="73" t="s">
        <v>3215</v>
      </c>
      <c r="E169" s="73"/>
      <c r="F169" s="73" t="s">
        <v>470</v>
      </c>
      <c r="G169" s="95">
        <v>43559</v>
      </c>
      <c r="H169" s="73" t="s">
        <v>132</v>
      </c>
      <c r="I169" s="83">
        <v>7.6700000000097202</v>
      </c>
      <c r="J169" s="86" t="s">
        <v>542</v>
      </c>
      <c r="K169" s="86" t="s">
        <v>134</v>
      </c>
      <c r="L169" s="87">
        <v>3.7200000000000004E-2</v>
      </c>
      <c r="M169" s="87">
        <v>3.6800000000035346E-2</v>
      </c>
      <c r="N169" s="83">
        <v>310917.46640300006</v>
      </c>
      <c r="O169" s="85">
        <v>109.2</v>
      </c>
      <c r="P169" s="83">
        <v>339.52188851</v>
      </c>
      <c r="Q169" s="84">
        <f t="shared" si="2"/>
        <v>1.6284376573037734E-3</v>
      </c>
      <c r="R169" s="84">
        <f>P169/'סכום נכסי הקרן'!$C$42</f>
        <v>1.174931734877494E-4</v>
      </c>
    </row>
    <row r="170" spans="2:18">
      <c r="B170" s="76" t="s">
        <v>3487</v>
      </c>
      <c r="C170" s="86" t="s">
        <v>3114</v>
      </c>
      <c r="D170" s="73" t="s">
        <v>3216</v>
      </c>
      <c r="E170" s="73"/>
      <c r="F170" s="73" t="s">
        <v>470</v>
      </c>
      <c r="G170" s="95">
        <v>43742</v>
      </c>
      <c r="H170" s="73" t="s">
        <v>132</v>
      </c>
      <c r="I170" s="83">
        <v>7.5699999999973668</v>
      </c>
      <c r="J170" s="86" t="s">
        <v>542</v>
      </c>
      <c r="K170" s="86" t="s">
        <v>134</v>
      </c>
      <c r="L170" s="87">
        <v>3.1E-2</v>
      </c>
      <c r="M170" s="87">
        <v>4.5899999999970229E-2</v>
      </c>
      <c r="N170" s="83">
        <v>361974.05448400008</v>
      </c>
      <c r="O170" s="85">
        <v>96.51</v>
      </c>
      <c r="P170" s="83">
        <v>349.34116315600011</v>
      </c>
      <c r="Q170" s="84">
        <f t="shared" si="2"/>
        <v>1.6755335210524337E-3</v>
      </c>
      <c r="R170" s="84">
        <f>P170/'סכום נכסי הקרן'!$C$42</f>
        <v>1.2089118044562001E-4</v>
      </c>
    </row>
    <row r="171" spans="2:18">
      <c r="B171" s="76" t="s">
        <v>3487</v>
      </c>
      <c r="C171" s="86" t="s">
        <v>3114</v>
      </c>
      <c r="D171" s="73" t="s">
        <v>3217</v>
      </c>
      <c r="E171" s="73"/>
      <c r="F171" s="73" t="s">
        <v>470</v>
      </c>
      <c r="G171" s="95">
        <v>42935</v>
      </c>
      <c r="H171" s="73" t="s">
        <v>132</v>
      </c>
      <c r="I171" s="83">
        <v>7.6199999999957919</v>
      </c>
      <c r="J171" s="86" t="s">
        <v>542</v>
      </c>
      <c r="K171" s="86" t="s">
        <v>134</v>
      </c>
      <c r="L171" s="87">
        <v>4.0800000000000003E-2</v>
      </c>
      <c r="M171" s="87">
        <v>3.6599999999985144E-2</v>
      </c>
      <c r="N171" s="83">
        <v>283936.35852000007</v>
      </c>
      <c r="O171" s="85">
        <v>113.81</v>
      </c>
      <c r="P171" s="83">
        <v>323.14796442800002</v>
      </c>
      <c r="Q171" s="84">
        <f t="shared" si="2"/>
        <v>1.5499039442345597E-3</v>
      </c>
      <c r="R171" s="84">
        <f>P171/'סכום נכסי הקרן'!$C$42</f>
        <v>1.1182689874097414E-4</v>
      </c>
    </row>
    <row r="172" spans="2:18">
      <c r="B172" s="76" t="s">
        <v>3468</v>
      </c>
      <c r="C172" s="86" t="s">
        <v>3114</v>
      </c>
      <c r="D172" s="73" t="s">
        <v>3218</v>
      </c>
      <c r="E172" s="73"/>
      <c r="F172" s="73" t="s">
        <v>311</v>
      </c>
      <c r="G172" s="95">
        <v>40742</v>
      </c>
      <c r="H172" s="73" t="s">
        <v>3104</v>
      </c>
      <c r="I172" s="83">
        <v>5.110000000000122</v>
      </c>
      <c r="J172" s="86" t="s">
        <v>327</v>
      </c>
      <c r="K172" s="86" t="s">
        <v>134</v>
      </c>
      <c r="L172" s="87">
        <v>0.06</v>
      </c>
      <c r="M172" s="87">
        <v>2.1600000000000542E-2</v>
      </c>
      <c r="N172" s="83">
        <v>1049832.4517680001</v>
      </c>
      <c r="O172" s="85">
        <v>140.91999999999999</v>
      </c>
      <c r="P172" s="83">
        <v>1479.4238421620003</v>
      </c>
      <c r="Q172" s="84">
        <f t="shared" si="2"/>
        <v>7.0957118737240941E-3</v>
      </c>
      <c r="R172" s="84">
        <f>P172/'סכום נכסי הקרן'!$C$42</f>
        <v>5.1196169681982982E-4</v>
      </c>
    </row>
    <row r="173" spans="2:18">
      <c r="B173" s="76" t="s">
        <v>3468</v>
      </c>
      <c r="C173" s="86" t="s">
        <v>3114</v>
      </c>
      <c r="D173" s="73" t="s">
        <v>3219</v>
      </c>
      <c r="E173" s="73"/>
      <c r="F173" s="73" t="s">
        <v>311</v>
      </c>
      <c r="G173" s="95">
        <v>42201</v>
      </c>
      <c r="H173" s="73" t="s">
        <v>3104</v>
      </c>
      <c r="I173" s="83">
        <v>4.7099999999966382</v>
      </c>
      <c r="J173" s="86" t="s">
        <v>327</v>
      </c>
      <c r="K173" s="86" t="s">
        <v>134</v>
      </c>
      <c r="L173" s="87">
        <v>4.2030000000000005E-2</v>
      </c>
      <c r="M173" s="87">
        <v>3.3000000000034779E-2</v>
      </c>
      <c r="N173" s="83">
        <v>73433.975341000012</v>
      </c>
      <c r="O173" s="85">
        <v>117.48</v>
      </c>
      <c r="P173" s="83">
        <v>86.270230899000012</v>
      </c>
      <c r="Q173" s="84">
        <f t="shared" si="2"/>
        <v>4.1377506857289244E-4</v>
      </c>
      <c r="R173" s="84">
        <f>P173/'סכום נכסי הקרן'!$C$42</f>
        <v>2.9854226042177146E-5</v>
      </c>
    </row>
    <row r="174" spans="2:18">
      <c r="B174" s="76" t="s">
        <v>3488</v>
      </c>
      <c r="C174" s="86" t="s">
        <v>3114</v>
      </c>
      <c r="D174" s="73" t="s">
        <v>3220</v>
      </c>
      <c r="E174" s="73"/>
      <c r="F174" s="73" t="s">
        <v>311</v>
      </c>
      <c r="G174" s="95">
        <v>42521</v>
      </c>
      <c r="H174" s="73" t="s">
        <v>3104</v>
      </c>
      <c r="I174" s="83">
        <v>1.3600000000031438</v>
      </c>
      <c r="J174" s="86" t="s">
        <v>130</v>
      </c>
      <c r="K174" s="86" t="s">
        <v>134</v>
      </c>
      <c r="L174" s="87">
        <v>2.3E-2</v>
      </c>
      <c r="M174" s="87">
        <v>3.8999999999921403E-2</v>
      </c>
      <c r="N174" s="83">
        <v>57385.77405700001</v>
      </c>
      <c r="O174" s="85">
        <v>110.86</v>
      </c>
      <c r="P174" s="83">
        <v>63.617869255000002</v>
      </c>
      <c r="Q174" s="84">
        <f t="shared" si="2"/>
        <v>3.0512829210190576E-4</v>
      </c>
      <c r="R174" s="84">
        <f>P174/'סכום נכסי הקרן'!$C$42</f>
        <v>2.2015267946645274E-5</v>
      </c>
    </row>
    <row r="175" spans="2:18">
      <c r="B175" s="76" t="s">
        <v>3489</v>
      </c>
      <c r="C175" s="86" t="s">
        <v>3114</v>
      </c>
      <c r="D175" s="73" t="s">
        <v>3221</v>
      </c>
      <c r="E175" s="73"/>
      <c r="F175" s="73" t="s">
        <v>470</v>
      </c>
      <c r="G175" s="95">
        <v>44592</v>
      </c>
      <c r="H175" s="73" t="s">
        <v>132</v>
      </c>
      <c r="I175" s="83">
        <v>11.329999999960664</v>
      </c>
      <c r="J175" s="86" t="s">
        <v>542</v>
      </c>
      <c r="K175" s="86" t="s">
        <v>134</v>
      </c>
      <c r="L175" s="87">
        <v>2.7473999999999998E-2</v>
      </c>
      <c r="M175" s="87">
        <v>4.2599999999824528E-2</v>
      </c>
      <c r="N175" s="83">
        <v>118265.32798900001</v>
      </c>
      <c r="O175" s="85">
        <v>85.77</v>
      </c>
      <c r="P175" s="83">
        <v>101.436173803</v>
      </c>
      <c r="Q175" s="84">
        <f t="shared" si="2"/>
        <v>4.8651498128301254E-4</v>
      </c>
      <c r="R175" s="84">
        <f>P175/'סכום נכסי הקרן'!$C$42</f>
        <v>3.5102473124404628E-5</v>
      </c>
    </row>
    <row r="176" spans="2:18">
      <c r="B176" s="76" t="s">
        <v>3489</v>
      </c>
      <c r="C176" s="86" t="s">
        <v>3114</v>
      </c>
      <c r="D176" s="73" t="s">
        <v>3222</v>
      </c>
      <c r="E176" s="73"/>
      <c r="F176" s="73" t="s">
        <v>470</v>
      </c>
      <c r="G176" s="95">
        <v>44837</v>
      </c>
      <c r="H176" s="73" t="s">
        <v>132</v>
      </c>
      <c r="I176" s="83">
        <v>11.160000000003883</v>
      </c>
      <c r="J176" s="86" t="s">
        <v>542</v>
      </c>
      <c r="K176" s="86" t="s">
        <v>134</v>
      </c>
      <c r="L176" s="87">
        <v>3.9636999999999999E-2</v>
      </c>
      <c r="M176" s="87">
        <v>3.9100000000014561E-2</v>
      </c>
      <c r="N176" s="83">
        <v>103867.88615200002</v>
      </c>
      <c r="O176" s="85">
        <v>99.24</v>
      </c>
      <c r="P176" s="83">
        <v>103.078490235</v>
      </c>
      <c r="Q176" s="84">
        <f t="shared" si="2"/>
        <v>4.9439196952319432E-4</v>
      </c>
      <c r="R176" s="84">
        <f>P176/'סכום נכסי הקרן'!$C$42</f>
        <v>3.5670804581070268E-5</v>
      </c>
    </row>
    <row r="177" spans="2:18">
      <c r="B177" s="76" t="s">
        <v>3489</v>
      </c>
      <c r="C177" s="86" t="s">
        <v>3114</v>
      </c>
      <c r="D177" s="73" t="s">
        <v>3223</v>
      </c>
      <c r="E177" s="73"/>
      <c r="F177" s="73" t="s">
        <v>470</v>
      </c>
      <c r="G177" s="95">
        <v>45076</v>
      </c>
      <c r="H177" s="73" t="s">
        <v>132</v>
      </c>
      <c r="I177" s="83">
        <v>10.980000000022059</v>
      </c>
      <c r="J177" s="86" t="s">
        <v>542</v>
      </c>
      <c r="K177" s="86" t="s">
        <v>134</v>
      </c>
      <c r="L177" s="87">
        <v>4.4936999999999998E-2</v>
      </c>
      <c r="M177" s="87">
        <v>4.1500000000091256E-2</v>
      </c>
      <c r="N177" s="83">
        <v>126353.22532800001</v>
      </c>
      <c r="O177" s="85">
        <v>99.74</v>
      </c>
      <c r="P177" s="83">
        <v>126.02470723900001</v>
      </c>
      <c r="Q177" s="84">
        <f t="shared" si="2"/>
        <v>6.0444815478406658E-4</v>
      </c>
      <c r="R177" s="84">
        <f>P177/'סכום נכסי הקרן'!$C$42</f>
        <v>4.3611452729471201E-5</v>
      </c>
    </row>
    <row r="178" spans="2:18">
      <c r="B178" s="76" t="s">
        <v>3490</v>
      </c>
      <c r="C178" s="86" t="s">
        <v>3105</v>
      </c>
      <c r="D178" s="73" t="s">
        <v>3224</v>
      </c>
      <c r="E178" s="73"/>
      <c r="F178" s="73" t="s">
        <v>470</v>
      </c>
      <c r="G178" s="95">
        <v>42432</v>
      </c>
      <c r="H178" s="73" t="s">
        <v>132</v>
      </c>
      <c r="I178" s="83">
        <v>4.2400000000025528</v>
      </c>
      <c r="J178" s="86" t="s">
        <v>542</v>
      </c>
      <c r="K178" s="86" t="s">
        <v>134</v>
      </c>
      <c r="L178" s="87">
        <v>2.5399999999999999E-2</v>
      </c>
      <c r="M178" s="87">
        <v>2.3800000000021429E-2</v>
      </c>
      <c r="N178" s="83">
        <v>380597.74219900003</v>
      </c>
      <c r="O178" s="85">
        <v>115.24</v>
      </c>
      <c r="P178" s="83">
        <v>438.60081453700008</v>
      </c>
      <c r="Q178" s="84">
        <f t="shared" si="2"/>
        <v>2.1036466486758563E-3</v>
      </c>
      <c r="R178" s="84">
        <f>P178/'סכום נכסי הקרן'!$C$42</f>
        <v>1.5177990974430549E-4</v>
      </c>
    </row>
    <row r="179" spans="2:18">
      <c r="B179" s="76" t="s">
        <v>3491</v>
      </c>
      <c r="C179" s="86" t="s">
        <v>3114</v>
      </c>
      <c r="D179" s="73" t="s">
        <v>3225</v>
      </c>
      <c r="E179" s="73"/>
      <c r="F179" s="73" t="s">
        <v>470</v>
      </c>
      <c r="G179" s="95">
        <v>42242</v>
      </c>
      <c r="H179" s="73" t="s">
        <v>132</v>
      </c>
      <c r="I179" s="83">
        <v>2.8999999999986632</v>
      </c>
      <c r="J179" s="86" t="s">
        <v>467</v>
      </c>
      <c r="K179" s="86" t="s">
        <v>134</v>
      </c>
      <c r="L179" s="87">
        <v>2.3599999999999999E-2</v>
      </c>
      <c r="M179" s="87">
        <v>3.2399999999996425E-2</v>
      </c>
      <c r="N179" s="83">
        <v>616348.93224899995</v>
      </c>
      <c r="O179" s="85">
        <v>109.24</v>
      </c>
      <c r="P179" s="83">
        <v>673.29959240100004</v>
      </c>
      <c r="Q179" s="84">
        <f t="shared" si="2"/>
        <v>3.2293246710094711E-3</v>
      </c>
      <c r="R179" s="84">
        <f>P179/'סכום נכסי הקרן'!$C$42</f>
        <v>2.3299854441305532E-4</v>
      </c>
    </row>
    <row r="180" spans="2:18">
      <c r="B180" s="76" t="s">
        <v>3492</v>
      </c>
      <c r="C180" s="86" t="s">
        <v>3105</v>
      </c>
      <c r="D180" s="73">
        <v>7134</v>
      </c>
      <c r="E180" s="73"/>
      <c r="F180" s="73" t="s">
        <v>470</v>
      </c>
      <c r="G180" s="95">
        <v>43705</v>
      </c>
      <c r="H180" s="73" t="s">
        <v>132</v>
      </c>
      <c r="I180" s="83">
        <v>5.1200000000141497</v>
      </c>
      <c r="J180" s="86" t="s">
        <v>542</v>
      </c>
      <c r="K180" s="86" t="s">
        <v>134</v>
      </c>
      <c r="L180" s="87">
        <v>0.04</v>
      </c>
      <c r="M180" s="87">
        <v>3.6700000000200468E-2</v>
      </c>
      <c r="N180" s="83">
        <v>37256.581144000011</v>
      </c>
      <c r="O180" s="85">
        <v>113.81</v>
      </c>
      <c r="P180" s="83">
        <v>42.401712945000007</v>
      </c>
      <c r="Q180" s="84">
        <f t="shared" si="2"/>
        <v>2.0336993999663498E-4</v>
      </c>
      <c r="R180" s="84">
        <f>P180/'סכום נכסי הקרן'!$C$42</f>
        <v>1.4673315576465115E-5</v>
      </c>
    </row>
    <row r="181" spans="2:18">
      <c r="B181" s="76" t="s">
        <v>3492</v>
      </c>
      <c r="C181" s="86" t="s">
        <v>3105</v>
      </c>
      <c r="D181" s="73" t="s">
        <v>3226</v>
      </c>
      <c r="E181" s="73"/>
      <c r="F181" s="73" t="s">
        <v>470</v>
      </c>
      <c r="G181" s="95">
        <v>43256</v>
      </c>
      <c r="H181" s="73" t="s">
        <v>132</v>
      </c>
      <c r="I181" s="83">
        <v>5.120000000000509</v>
      </c>
      <c r="J181" s="86" t="s">
        <v>542</v>
      </c>
      <c r="K181" s="86" t="s">
        <v>134</v>
      </c>
      <c r="L181" s="87">
        <v>0.04</v>
      </c>
      <c r="M181" s="87">
        <v>3.5999999999997173E-2</v>
      </c>
      <c r="N181" s="83">
        <v>612122.44950800017</v>
      </c>
      <c r="O181" s="85">
        <v>115.45</v>
      </c>
      <c r="P181" s="83">
        <v>706.69536702200014</v>
      </c>
      <c r="Q181" s="84">
        <f t="shared" si="2"/>
        <v>3.3894997254848304E-3</v>
      </c>
      <c r="R181" s="84">
        <f>P181/'סכום נכסי הקרן'!$C$42</f>
        <v>2.445553119561511E-4</v>
      </c>
    </row>
    <row r="182" spans="2:18">
      <c r="B182" s="76" t="s">
        <v>3493</v>
      </c>
      <c r="C182" s="86" t="s">
        <v>3114</v>
      </c>
      <c r="D182" s="73" t="s">
        <v>3227</v>
      </c>
      <c r="E182" s="73"/>
      <c r="F182" s="73" t="s">
        <v>470</v>
      </c>
      <c r="G182" s="95">
        <v>44294</v>
      </c>
      <c r="H182" s="73" t="s">
        <v>132</v>
      </c>
      <c r="I182" s="83">
        <v>7.6700000000050643</v>
      </c>
      <c r="J182" s="86" t="s">
        <v>542</v>
      </c>
      <c r="K182" s="86" t="s">
        <v>134</v>
      </c>
      <c r="L182" s="87">
        <v>0.03</v>
      </c>
      <c r="M182" s="87">
        <v>4.3000000000040284E-2</v>
      </c>
      <c r="N182" s="83">
        <v>341450.84854000004</v>
      </c>
      <c r="O182" s="85">
        <v>101.78</v>
      </c>
      <c r="P182" s="83">
        <v>347.52867987200005</v>
      </c>
      <c r="Q182" s="84">
        <f t="shared" si="2"/>
        <v>1.6668403671416443E-3</v>
      </c>
      <c r="R182" s="84">
        <f>P182/'סכום נכסי הקרן'!$C$42</f>
        <v>1.2026396193589382E-4</v>
      </c>
    </row>
    <row r="183" spans="2:18">
      <c r="B183" s="76" t="s">
        <v>3494</v>
      </c>
      <c r="C183" s="86" t="s">
        <v>3114</v>
      </c>
      <c r="D183" s="73" t="s">
        <v>3228</v>
      </c>
      <c r="E183" s="73"/>
      <c r="F183" s="73" t="s">
        <v>470</v>
      </c>
      <c r="G183" s="95">
        <v>42326</v>
      </c>
      <c r="H183" s="73" t="s">
        <v>132</v>
      </c>
      <c r="I183" s="83">
        <v>6.3100000000264007</v>
      </c>
      <c r="J183" s="86" t="s">
        <v>542</v>
      </c>
      <c r="K183" s="86" t="s">
        <v>134</v>
      </c>
      <c r="L183" s="87">
        <v>8.0500000000000002E-2</v>
      </c>
      <c r="M183" s="87">
        <v>7.4300000000287539E-2</v>
      </c>
      <c r="N183" s="83">
        <v>111095.33279200003</v>
      </c>
      <c r="O183" s="85">
        <v>107.06</v>
      </c>
      <c r="P183" s="83">
        <v>118.93910520600001</v>
      </c>
      <c r="Q183" s="84">
        <f t="shared" si="2"/>
        <v>5.7046371500069299E-4</v>
      </c>
      <c r="R183" s="84">
        <f>P183/'סכום נכסי הקרן'!$C$42</f>
        <v>4.1159446254772593E-5</v>
      </c>
    </row>
    <row r="184" spans="2:18">
      <c r="B184" s="76" t="s">
        <v>3494</v>
      </c>
      <c r="C184" s="86" t="s">
        <v>3114</v>
      </c>
      <c r="D184" s="73" t="s">
        <v>3229</v>
      </c>
      <c r="E184" s="73"/>
      <c r="F184" s="73" t="s">
        <v>470</v>
      </c>
      <c r="G184" s="95">
        <v>42606</v>
      </c>
      <c r="H184" s="73" t="s">
        <v>132</v>
      </c>
      <c r="I184" s="83">
        <v>6.3099999999982801</v>
      </c>
      <c r="J184" s="86" t="s">
        <v>542</v>
      </c>
      <c r="K184" s="86" t="s">
        <v>134</v>
      </c>
      <c r="L184" s="87">
        <v>8.0500000000000002E-2</v>
      </c>
      <c r="M184" s="87">
        <v>7.4299999999968419E-2</v>
      </c>
      <c r="N184" s="83">
        <v>467297.82791100012</v>
      </c>
      <c r="O184" s="85">
        <v>107.07</v>
      </c>
      <c r="P184" s="83">
        <v>500.33761680600014</v>
      </c>
      <c r="Q184" s="84">
        <f t="shared" si="2"/>
        <v>2.3997528411147445E-3</v>
      </c>
      <c r="R184" s="84">
        <f>P184/'סכום נכסי הקרן'!$C$42</f>
        <v>1.7314422546310445E-4</v>
      </c>
    </row>
    <row r="185" spans="2:18">
      <c r="B185" s="76" t="s">
        <v>3494</v>
      </c>
      <c r="C185" s="86" t="s">
        <v>3114</v>
      </c>
      <c r="D185" s="73" t="s">
        <v>3230</v>
      </c>
      <c r="E185" s="73"/>
      <c r="F185" s="73" t="s">
        <v>470</v>
      </c>
      <c r="G185" s="95">
        <v>42648</v>
      </c>
      <c r="H185" s="73" t="s">
        <v>132</v>
      </c>
      <c r="I185" s="83">
        <v>6.3100000000017857</v>
      </c>
      <c r="J185" s="86" t="s">
        <v>542</v>
      </c>
      <c r="K185" s="86" t="s">
        <v>134</v>
      </c>
      <c r="L185" s="87">
        <v>8.0500000000000002E-2</v>
      </c>
      <c r="M185" s="87">
        <v>7.4300000000031799E-2</v>
      </c>
      <c r="N185" s="83">
        <v>428654.97010000004</v>
      </c>
      <c r="O185" s="85">
        <v>107.06</v>
      </c>
      <c r="P185" s="83">
        <v>458.91968737800011</v>
      </c>
      <c r="Q185" s="84">
        <f t="shared" si="2"/>
        <v>2.2011013896160027E-3</v>
      </c>
      <c r="R185" s="84">
        <f>P185/'סכום נכסי הקרן'!$C$42</f>
        <v>1.588113528782371E-4</v>
      </c>
    </row>
    <row r="186" spans="2:18">
      <c r="B186" s="76" t="s">
        <v>3494</v>
      </c>
      <c r="C186" s="86" t="s">
        <v>3114</v>
      </c>
      <c r="D186" s="73" t="s">
        <v>3231</v>
      </c>
      <c r="E186" s="73"/>
      <c r="F186" s="73" t="s">
        <v>470</v>
      </c>
      <c r="G186" s="95">
        <v>42718</v>
      </c>
      <c r="H186" s="73" t="s">
        <v>132</v>
      </c>
      <c r="I186" s="83">
        <v>6.3099999999983147</v>
      </c>
      <c r="J186" s="86" t="s">
        <v>542</v>
      </c>
      <c r="K186" s="86" t="s">
        <v>134</v>
      </c>
      <c r="L186" s="87">
        <v>8.0500000000000002E-2</v>
      </c>
      <c r="M186" s="87">
        <v>7.4299999999949476E-2</v>
      </c>
      <c r="N186" s="83">
        <v>299490.44759000005</v>
      </c>
      <c r="O186" s="85">
        <v>107.06</v>
      </c>
      <c r="P186" s="83">
        <v>320.63564343400009</v>
      </c>
      <c r="Q186" s="84">
        <f t="shared" si="2"/>
        <v>1.5378541817529169E-3</v>
      </c>
      <c r="R186" s="84">
        <f>P186/'סכום נכסי הקרן'!$C$42</f>
        <v>1.1095749804430518E-4</v>
      </c>
    </row>
    <row r="187" spans="2:18">
      <c r="B187" s="76" t="s">
        <v>3494</v>
      </c>
      <c r="C187" s="86" t="s">
        <v>3114</v>
      </c>
      <c r="D187" s="73" t="s">
        <v>3232</v>
      </c>
      <c r="E187" s="73"/>
      <c r="F187" s="73" t="s">
        <v>470</v>
      </c>
      <c r="G187" s="95">
        <v>42900</v>
      </c>
      <c r="H187" s="73" t="s">
        <v>132</v>
      </c>
      <c r="I187" s="83">
        <v>6.3100000000016587</v>
      </c>
      <c r="J187" s="86" t="s">
        <v>542</v>
      </c>
      <c r="K187" s="86" t="s">
        <v>134</v>
      </c>
      <c r="L187" s="87">
        <v>8.0500000000000002E-2</v>
      </c>
      <c r="M187" s="87">
        <v>7.4300000000010274E-2</v>
      </c>
      <c r="N187" s="83">
        <v>354757.81269300007</v>
      </c>
      <c r="O187" s="85">
        <v>107.06</v>
      </c>
      <c r="P187" s="83">
        <v>379.80510522700001</v>
      </c>
      <c r="Q187" s="84">
        <f t="shared" si="2"/>
        <v>1.8216467235798043E-3</v>
      </c>
      <c r="R187" s="84">
        <f>P187/'סכום נכסי הקרן'!$C$42</f>
        <v>1.3143337331152508E-4</v>
      </c>
    </row>
    <row r="188" spans="2:18">
      <c r="B188" s="76" t="s">
        <v>3494</v>
      </c>
      <c r="C188" s="86" t="s">
        <v>3114</v>
      </c>
      <c r="D188" s="73" t="s">
        <v>3233</v>
      </c>
      <c r="E188" s="73"/>
      <c r="F188" s="73" t="s">
        <v>470</v>
      </c>
      <c r="G188" s="95">
        <v>43075</v>
      </c>
      <c r="H188" s="73" t="s">
        <v>132</v>
      </c>
      <c r="I188" s="83">
        <v>6.3099999999963092</v>
      </c>
      <c r="J188" s="86" t="s">
        <v>542</v>
      </c>
      <c r="K188" s="86" t="s">
        <v>134</v>
      </c>
      <c r="L188" s="87">
        <v>8.0500000000000002E-2</v>
      </c>
      <c r="M188" s="87">
        <v>7.4299999999952904E-2</v>
      </c>
      <c r="N188" s="83">
        <v>220129.23241500006</v>
      </c>
      <c r="O188" s="85">
        <v>107.06</v>
      </c>
      <c r="P188" s="83">
        <v>235.67121187700002</v>
      </c>
      <c r="Q188" s="84">
        <f t="shared" si="2"/>
        <v>1.1303420755790822E-3</v>
      </c>
      <c r="R188" s="84">
        <f>P188/'סכום נכסי הקרן'!$C$42</f>
        <v>8.1555150110202562E-5</v>
      </c>
    </row>
    <row r="189" spans="2:18">
      <c r="B189" s="76" t="s">
        <v>3494</v>
      </c>
      <c r="C189" s="86" t="s">
        <v>3114</v>
      </c>
      <c r="D189" s="73" t="s">
        <v>3234</v>
      </c>
      <c r="E189" s="73"/>
      <c r="F189" s="73" t="s">
        <v>470</v>
      </c>
      <c r="G189" s="95">
        <v>43292</v>
      </c>
      <c r="H189" s="73" t="s">
        <v>132</v>
      </c>
      <c r="I189" s="83">
        <v>6.3100000000010734</v>
      </c>
      <c r="J189" s="86" t="s">
        <v>542</v>
      </c>
      <c r="K189" s="86" t="s">
        <v>134</v>
      </c>
      <c r="L189" s="87">
        <v>8.0500000000000002E-2</v>
      </c>
      <c r="M189" s="87">
        <v>7.430000000002443E-2</v>
      </c>
      <c r="N189" s="83">
        <v>600242.37571900012</v>
      </c>
      <c r="O189" s="85">
        <v>107.06</v>
      </c>
      <c r="P189" s="83">
        <v>642.62183690100017</v>
      </c>
      <c r="Q189" s="84">
        <f t="shared" si="2"/>
        <v>3.0821859621710085E-3</v>
      </c>
      <c r="R189" s="84">
        <f>P189/'סכום נכסי הקרן'!$C$42</f>
        <v>2.2238236038735272E-4</v>
      </c>
    </row>
    <row r="190" spans="2:18">
      <c r="B190" s="76" t="s">
        <v>3495</v>
      </c>
      <c r="C190" s="86" t="s">
        <v>3114</v>
      </c>
      <c r="D190" s="73" t="s">
        <v>3235</v>
      </c>
      <c r="E190" s="73"/>
      <c r="F190" s="73" t="s">
        <v>459</v>
      </c>
      <c r="G190" s="95">
        <v>44376</v>
      </c>
      <c r="H190" s="73" t="s">
        <v>324</v>
      </c>
      <c r="I190" s="83">
        <v>4.4799999999997153</v>
      </c>
      <c r="J190" s="86" t="s">
        <v>130</v>
      </c>
      <c r="K190" s="86" t="s">
        <v>134</v>
      </c>
      <c r="L190" s="87">
        <v>7.400000000000001E-2</v>
      </c>
      <c r="M190" s="87">
        <v>7.8299999999995915E-2</v>
      </c>
      <c r="N190" s="83">
        <v>7712650.539613001</v>
      </c>
      <c r="O190" s="85">
        <v>99.06</v>
      </c>
      <c r="P190" s="83">
        <v>7640.1519309170026</v>
      </c>
      <c r="Q190" s="84">
        <f t="shared" si="2"/>
        <v>3.6644209203793181E-2</v>
      </c>
      <c r="R190" s="84">
        <f>P190/'סכום נכסי הקרן'!$C$42</f>
        <v>2.6439111193432108E-3</v>
      </c>
    </row>
    <row r="191" spans="2:18">
      <c r="B191" s="76" t="s">
        <v>3495</v>
      </c>
      <c r="C191" s="86" t="s">
        <v>3114</v>
      </c>
      <c r="D191" s="73" t="s">
        <v>3236</v>
      </c>
      <c r="E191" s="73"/>
      <c r="F191" s="73" t="s">
        <v>459</v>
      </c>
      <c r="G191" s="95">
        <v>44431</v>
      </c>
      <c r="H191" s="73" t="s">
        <v>324</v>
      </c>
      <c r="I191" s="83">
        <v>4.4799999999996061</v>
      </c>
      <c r="J191" s="86" t="s">
        <v>130</v>
      </c>
      <c r="K191" s="86" t="s">
        <v>134</v>
      </c>
      <c r="L191" s="87">
        <v>7.400000000000001E-2</v>
      </c>
      <c r="M191" s="87">
        <v>7.8099999999996672E-2</v>
      </c>
      <c r="N191" s="83">
        <v>1331260.1247460002</v>
      </c>
      <c r="O191" s="85">
        <v>99.11</v>
      </c>
      <c r="P191" s="83">
        <v>1319.4119624240002</v>
      </c>
      <c r="Q191" s="84">
        <f t="shared" si="2"/>
        <v>6.3282521622903577E-3</v>
      </c>
      <c r="R191" s="84">
        <f>P191/'סכום נכסי הקרן'!$C$42</f>
        <v>4.5658882048286276E-4</v>
      </c>
    </row>
    <row r="192" spans="2:18">
      <c r="B192" s="76" t="s">
        <v>3495</v>
      </c>
      <c r="C192" s="86" t="s">
        <v>3114</v>
      </c>
      <c r="D192" s="73" t="s">
        <v>3237</v>
      </c>
      <c r="E192" s="73"/>
      <c r="F192" s="73" t="s">
        <v>459</v>
      </c>
      <c r="G192" s="95">
        <v>44859</v>
      </c>
      <c r="H192" s="73" t="s">
        <v>324</v>
      </c>
      <c r="I192" s="83">
        <v>4.4900000000000437</v>
      </c>
      <c r="J192" s="86" t="s">
        <v>130</v>
      </c>
      <c r="K192" s="86" t="s">
        <v>134</v>
      </c>
      <c r="L192" s="87">
        <v>7.400000000000001E-2</v>
      </c>
      <c r="M192" s="87">
        <v>7.2100000000000539E-2</v>
      </c>
      <c r="N192" s="83">
        <v>4051850.372843001</v>
      </c>
      <c r="O192" s="85">
        <v>101.65</v>
      </c>
      <c r="P192" s="83">
        <v>4118.7060648180013</v>
      </c>
      <c r="Q192" s="84">
        <f t="shared" si="2"/>
        <v>1.9754414316994838E-2</v>
      </c>
      <c r="R192" s="84">
        <f>P192/'סכום נכסי הקרן'!$C$42</f>
        <v>1.4252979339341007E-3</v>
      </c>
    </row>
    <row r="193" spans="2:18">
      <c r="B193" s="76" t="s">
        <v>3496</v>
      </c>
      <c r="C193" s="86" t="s">
        <v>3114</v>
      </c>
      <c r="D193" s="73" t="s">
        <v>3238</v>
      </c>
      <c r="E193" s="73"/>
      <c r="F193" s="73" t="s">
        <v>459</v>
      </c>
      <c r="G193" s="95">
        <v>42516</v>
      </c>
      <c r="H193" s="73" t="s">
        <v>324</v>
      </c>
      <c r="I193" s="83">
        <v>3.4500000000008169</v>
      </c>
      <c r="J193" s="86" t="s">
        <v>334</v>
      </c>
      <c r="K193" s="86" t="s">
        <v>134</v>
      </c>
      <c r="L193" s="87">
        <v>2.3269999999999999E-2</v>
      </c>
      <c r="M193" s="87">
        <v>3.4700000000013068E-2</v>
      </c>
      <c r="N193" s="83">
        <v>450073.88787500007</v>
      </c>
      <c r="O193" s="85">
        <v>108.87</v>
      </c>
      <c r="P193" s="83">
        <v>489.99544878800003</v>
      </c>
      <c r="Q193" s="84">
        <f t="shared" si="2"/>
        <v>2.3501490410988346E-3</v>
      </c>
      <c r="R193" s="84">
        <f>P193/'סכום נכסי הקרן'!$C$42</f>
        <v>1.6956526875279931E-4</v>
      </c>
    </row>
    <row r="194" spans="2:18">
      <c r="B194" s="76" t="s">
        <v>3497</v>
      </c>
      <c r="C194" s="86" t="s">
        <v>3105</v>
      </c>
      <c r="D194" s="73" t="s">
        <v>3239</v>
      </c>
      <c r="E194" s="73"/>
      <c r="F194" s="73" t="s">
        <v>311</v>
      </c>
      <c r="G194" s="95">
        <v>42978</v>
      </c>
      <c r="H194" s="73" t="s">
        <v>3104</v>
      </c>
      <c r="I194" s="83">
        <v>0.81000000000062977</v>
      </c>
      <c r="J194" s="86" t="s">
        <v>130</v>
      </c>
      <c r="K194" s="86" t="s">
        <v>134</v>
      </c>
      <c r="L194" s="87">
        <v>2.76E-2</v>
      </c>
      <c r="M194" s="87">
        <v>6.2899999999930734E-2</v>
      </c>
      <c r="N194" s="83">
        <v>244240.66372800004</v>
      </c>
      <c r="O194" s="85">
        <v>97.53</v>
      </c>
      <c r="P194" s="83">
        <v>238.20791778500003</v>
      </c>
      <c r="Q194" s="84">
        <f t="shared" si="2"/>
        <v>1.1425087946210285E-3</v>
      </c>
      <c r="R194" s="84">
        <f>P194/'סכום נכסי הקרן'!$C$42</f>
        <v>8.2432989322996843E-5</v>
      </c>
    </row>
    <row r="195" spans="2:18">
      <c r="B195" s="76" t="s">
        <v>3498</v>
      </c>
      <c r="C195" s="86" t="s">
        <v>3114</v>
      </c>
      <c r="D195" s="73" t="s">
        <v>3240</v>
      </c>
      <c r="E195" s="73"/>
      <c r="F195" s="73" t="s">
        <v>470</v>
      </c>
      <c r="G195" s="95">
        <v>42794</v>
      </c>
      <c r="H195" s="73" t="s">
        <v>132</v>
      </c>
      <c r="I195" s="83">
        <v>5.0000000000017577</v>
      </c>
      <c r="J195" s="86" t="s">
        <v>542</v>
      </c>
      <c r="K195" s="86" t="s">
        <v>134</v>
      </c>
      <c r="L195" s="87">
        <v>2.8999999999999998E-2</v>
      </c>
      <c r="M195" s="87">
        <v>2.8500000000013626E-2</v>
      </c>
      <c r="N195" s="83">
        <v>991269.48074800009</v>
      </c>
      <c r="O195" s="85">
        <v>114.82</v>
      </c>
      <c r="P195" s="83">
        <v>1138.1756383970001</v>
      </c>
      <c r="Q195" s="84">
        <f t="shared" si="2"/>
        <v>5.4589943473905E-3</v>
      </c>
      <c r="R195" s="84">
        <f>P195/'סכום נכסי הקרן'!$C$42</f>
        <v>3.9387112368094034E-4</v>
      </c>
    </row>
    <row r="196" spans="2:18">
      <c r="B196" s="76" t="s">
        <v>3499</v>
      </c>
      <c r="C196" s="86" t="s">
        <v>3114</v>
      </c>
      <c r="D196" s="73" t="s">
        <v>3241</v>
      </c>
      <c r="E196" s="73"/>
      <c r="F196" s="73" t="s">
        <v>470</v>
      </c>
      <c r="G196" s="95">
        <v>44728</v>
      </c>
      <c r="H196" s="73" t="s">
        <v>132</v>
      </c>
      <c r="I196" s="83">
        <v>9.6199999999939045</v>
      </c>
      <c r="J196" s="86" t="s">
        <v>542</v>
      </c>
      <c r="K196" s="86" t="s">
        <v>134</v>
      </c>
      <c r="L196" s="87">
        <v>2.6314999999999998E-2</v>
      </c>
      <c r="M196" s="87">
        <v>3.1999999999951866E-2</v>
      </c>
      <c r="N196" s="83">
        <v>124607.08596800001</v>
      </c>
      <c r="O196" s="85">
        <v>100.05</v>
      </c>
      <c r="P196" s="83">
        <v>124.66938519800001</v>
      </c>
      <c r="Q196" s="84">
        <f t="shared" si="2"/>
        <v>5.9794766829400871E-4</v>
      </c>
      <c r="R196" s="84">
        <f>P196/'סכום נכסי הקרן'!$C$42</f>
        <v>4.3142437054535434E-5</v>
      </c>
    </row>
    <row r="197" spans="2:18">
      <c r="B197" s="76" t="s">
        <v>3499</v>
      </c>
      <c r="C197" s="86" t="s">
        <v>3114</v>
      </c>
      <c r="D197" s="73" t="s">
        <v>3242</v>
      </c>
      <c r="E197" s="73"/>
      <c r="F197" s="73" t="s">
        <v>470</v>
      </c>
      <c r="G197" s="95">
        <v>44923</v>
      </c>
      <c r="H197" s="73" t="s">
        <v>132</v>
      </c>
      <c r="I197" s="83">
        <v>9.3499999999534982</v>
      </c>
      <c r="J197" s="86" t="s">
        <v>542</v>
      </c>
      <c r="K197" s="86" t="s">
        <v>134</v>
      </c>
      <c r="L197" s="87">
        <v>3.0750000000000003E-2</v>
      </c>
      <c r="M197" s="87">
        <v>3.6599999999733554E-2</v>
      </c>
      <c r="N197" s="83">
        <v>40552.619701000011</v>
      </c>
      <c r="O197" s="85">
        <v>98.1</v>
      </c>
      <c r="P197" s="83">
        <v>39.782121491000005</v>
      </c>
      <c r="Q197" s="84">
        <f t="shared" si="2"/>
        <v>1.9080567973887814E-4</v>
      </c>
      <c r="R197" s="84">
        <f>P197/'סכום נכסי הקרן'!$C$42</f>
        <v>1.3766793424027268E-5</v>
      </c>
    </row>
    <row r="198" spans="2:18">
      <c r="B198" s="76" t="s">
        <v>3488</v>
      </c>
      <c r="C198" s="86" t="s">
        <v>3114</v>
      </c>
      <c r="D198" s="73" t="s">
        <v>3243</v>
      </c>
      <c r="E198" s="73"/>
      <c r="F198" s="73" t="s">
        <v>311</v>
      </c>
      <c r="G198" s="95">
        <v>42474</v>
      </c>
      <c r="H198" s="73" t="s">
        <v>3104</v>
      </c>
      <c r="I198" s="83">
        <v>0.35999999999796001</v>
      </c>
      <c r="J198" s="86" t="s">
        <v>130</v>
      </c>
      <c r="K198" s="86" t="s">
        <v>134</v>
      </c>
      <c r="L198" s="87">
        <v>6.8499999999999991E-2</v>
      </c>
      <c r="M198" s="87">
        <v>6.4399999999918411E-2</v>
      </c>
      <c r="N198" s="83">
        <v>156102.21557100004</v>
      </c>
      <c r="O198" s="85">
        <v>100.49</v>
      </c>
      <c r="P198" s="83">
        <v>156.86707493700004</v>
      </c>
      <c r="Q198" s="84">
        <f t="shared" si="2"/>
        <v>7.5237638768900776E-4</v>
      </c>
      <c r="R198" s="84">
        <f>P198/'סכום נכסי הקרן'!$C$42</f>
        <v>5.4284601593649195E-5</v>
      </c>
    </row>
    <row r="199" spans="2:18">
      <c r="B199" s="76" t="s">
        <v>3488</v>
      </c>
      <c r="C199" s="86" t="s">
        <v>3114</v>
      </c>
      <c r="D199" s="73" t="s">
        <v>3244</v>
      </c>
      <c r="E199" s="73"/>
      <c r="F199" s="73" t="s">
        <v>311</v>
      </c>
      <c r="G199" s="95">
        <v>42562</v>
      </c>
      <c r="H199" s="73" t="s">
        <v>3104</v>
      </c>
      <c r="I199" s="83">
        <v>1.3500000000032173</v>
      </c>
      <c r="J199" s="86" t="s">
        <v>130</v>
      </c>
      <c r="K199" s="86" t="s">
        <v>134</v>
      </c>
      <c r="L199" s="87">
        <v>3.3700000000000001E-2</v>
      </c>
      <c r="M199" s="87">
        <v>6.8300000000143704E-2</v>
      </c>
      <c r="N199" s="83">
        <v>97317.024924000012</v>
      </c>
      <c r="O199" s="85">
        <v>95.81</v>
      </c>
      <c r="P199" s="83">
        <v>93.239437602000024</v>
      </c>
      <c r="Q199" s="84">
        <f t="shared" si="2"/>
        <v>4.472012452665486E-4</v>
      </c>
      <c r="R199" s="84">
        <f>P199/'סכום נכסי הקרן'!$C$42</f>
        <v>3.2265953356198161E-5</v>
      </c>
    </row>
    <row r="200" spans="2:18">
      <c r="B200" s="76" t="s">
        <v>3488</v>
      </c>
      <c r="C200" s="86" t="s">
        <v>3114</v>
      </c>
      <c r="D200" s="73" t="s">
        <v>3245</v>
      </c>
      <c r="E200" s="73"/>
      <c r="F200" s="73" t="s">
        <v>311</v>
      </c>
      <c r="G200" s="95">
        <v>42717</v>
      </c>
      <c r="H200" s="73" t="s">
        <v>3104</v>
      </c>
      <c r="I200" s="83">
        <v>1.5299999999769087</v>
      </c>
      <c r="J200" s="86" t="s">
        <v>130</v>
      </c>
      <c r="K200" s="86" t="s">
        <v>134</v>
      </c>
      <c r="L200" s="87">
        <v>3.85E-2</v>
      </c>
      <c r="M200" s="87">
        <v>6.7599999999882088E-2</v>
      </c>
      <c r="N200" s="83">
        <v>21191.027684000004</v>
      </c>
      <c r="O200" s="85">
        <v>96.05</v>
      </c>
      <c r="P200" s="83">
        <v>20.353981399000006</v>
      </c>
      <c r="Q200" s="84">
        <f t="shared" si="2"/>
        <v>9.7623130961160167E-5</v>
      </c>
      <c r="R200" s="84">
        <f>P200/'סכום נכסי הקרן'!$C$42</f>
        <v>7.0435926183554319E-6</v>
      </c>
    </row>
    <row r="201" spans="2:18">
      <c r="B201" s="76" t="s">
        <v>3488</v>
      </c>
      <c r="C201" s="86" t="s">
        <v>3114</v>
      </c>
      <c r="D201" s="73" t="s">
        <v>3246</v>
      </c>
      <c r="E201" s="73"/>
      <c r="F201" s="73" t="s">
        <v>311</v>
      </c>
      <c r="G201" s="95">
        <v>42710</v>
      </c>
      <c r="H201" s="73" t="s">
        <v>3104</v>
      </c>
      <c r="I201" s="83">
        <v>1.5300000000060816</v>
      </c>
      <c r="J201" s="86" t="s">
        <v>130</v>
      </c>
      <c r="K201" s="86" t="s">
        <v>134</v>
      </c>
      <c r="L201" s="87">
        <v>3.8399999999999997E-2</v>
      </c>
      <c r="M201" s="87">
        <v>6.7600000000006585E-2</v>
      </c>
      <c r="N201" s="83">
        <v>63355.30900600001</v>
      </c>
      <c r="O201" s="85">
        <v>96.03</v>
      </c>
      <c r="P201" s="83">
        <v>60.840102471000009</v>
      </c>
      <c r="Q201" s="84">
        <f t="shared" si="2"/>
        <v>2.9180538071576709E-4</v>
      </c>
      <c r="R201" s="84">
        <f>P201/'סכום נכסי הקרן'!$C$42</f>
        <v>2.1054008464691708E-5</v>
      </c>
    </row>
    <row r="202" spans="2:18">
      <c r="B202" s="76" t="s">
        <v>3488</v>
      </c>
      <c r="C202" s="86" t="s">
        <v>3114</v>
      </c>
      <c r="D202" s="73" t="s">
        <v>3247</v>
      </c>
      <c r="E202" s="73"/>
      <c r="F202" s="73" t="s">
        <v>311</v>
      </c>
      <c r="G202" s="95">
        <v>42474</v>
      </c>
      <c r="H202" s="73" t="s">
        <v>3104</v>
      </c>
      <c r="I202" s="83">
        <v>0.36000000000050558</v>
      </c>
      <c r="J202" s="86" t="s">
        <v>130</v>
      </c>
      <c r="K202" s="86" t="s">
        <v>134</v>
      </c>
      <c r="L202" s="87">
        <v>3.1800000000000002E-2</v>
      </c>
      <c r="M202" s="87">
        <v>7.1100000000163074E-2</v>
      </c>
      <c r="N202" s="83">
        <v>160109.20915500002</v>
      </c>
      <c r="O202" s="85">
        <v>98.82</v>
      </c>
      <c r="P202" s="83">
        <v>158.21991612200003</v>
      </c>
      <c r="Q202" s="84">
        <f t="shared" si="2"/>
        <v>7.5886497533109892E-4</v>
      </c>
      <c r="R202" s="84">
        <f>P202/'סכום נכסי הקרן'!$C$42</f>
        <v>5.4752758756499966E-5</v>
      </c>
    </row>
    <row r="203" spans="2:18">
      <c r="B203" s="76" t="s">
        <v>3500</v>
      </c>
      <c r="C203" s="86" t="s">
        <v>3105</v>
      </c>
      <c r="D203" s="73">
        <v>7355</v>
      </c>
      <c r="E203" s="73"/>
      <c r="F203" s="73" t="s">
        <v>311</v>
      </c>
      <c r="G203" s="95">
        <v>43842</v>
      </c>
      <c r="H203" s="73" t="s">
        <v>3104</v>
      </c>
      <c r="I203" s="83">
        <v>0.15999999999972297</v>
      </c>
      <c r="J203" s="86" t="s">
        <v>130</v>
      </c>
      <c r="K203" s="86" t="s">
        <v>134</v>
      </c>
      <c r="L203" s="87">
        <v>2.0838000000000002E-2</v>
      </c>
      <c r="M203" s="87">
        <v>6.4999999999896113E-2</v>
      </c>
      <c r="N203" s="83">
        <v>144687.28750000001</v>
      </c>
      <c r="O203" s="85">
        <v>99.79</v>
      </c>
      <c r="P203" s="83">
        <v>144.38344766900002</v>
      </c>
      <c r="Q203" s="84">
        <f t="shared" ref="Q203:Q246" si="3">IFERROR(P203/$P$10,0)</f>
        <v>6.9250157716598394E-4</v>
      </c>
      <c r="R203" s="84">
        <f>P203/'סכום נכסי הקרן'!$C$42</f>
        <v>4.9964582667057003E-5</v>
      </c>
    </row>
    <row r="204" spans="2:18">
      <c r="B204" s="76" t="s">
        <v>3501</v>
      </c>
      <c r="C204" s="86" t="s">
        <v>3114</v>
      </c>
      <c r="D204" s="73" t="s">
        <v>3248</v>
      </c>
      <c r="E204" s="73"/>
      <c r="F204" s="73" t="s">
        <v>470</v>
      </c>
      <c r="G204" s="95">
        <v>45015</v>
      </c>
      <c r="H204" s="73" t="s">
        <v>132</v>
      </c>
      <c r="I204" s="83">
        <v>5.2199999999981692</v>
      </c>
      <c r="J204" s="86" t="s">
        <v>334</v>
      </c>
      <c r="K204" s="86" t="s">
        <v>134</v>
      </c>
      <c r="L204" s="87">
        <v>4.5499999999999999E-2</v>
      </c>
      <c r="M204" s="87">
        <v>3.8699999999987099E-2</v>
      </c>
      <c r="N204" s="83">
        <v>957898.39866800013</v>
      </c>
      <c r="O204" s="85">
        <v>106.06</v>
      </c>
      <c r="P204" s="83">
        <v>1015.9470184130003</v>
      </c>
      <c r="Q204" s="84">
        <f t="shared" si="3"/>
        <v>4.8727532409460319E-3</v>
      </c>
      <c r="R204" s="84">
        <f>P204/'סכום נכסי הקרן'!$C$42</f>
        <v>3.5157332510314616E-4</v>
      </c>
    </row>
    <row r="205" spans="2:18">
      <c r="B205" s="76" t="s">
        <v>3499</v>
      </c>
      <c r="C205" s="86" t="s">
        <v>3114</v>
      </c>
      <c r="D205" s="73" t="s">
        <v>3249</v>
      </c>
      <c r="E205" s="73"/>
      <c r="F205" s="73" t="s">
        <v>470</v>
      </c>
      <c r="G205" s="95">
        <v>44143</v>
      </c>
      <c r="H205" s="73" t="s">
        <v>132</v>
      </c>
      <c r="I205" s="83">
        <v>6.789999999993916</v>
      </c>
      <c r="J205" s="86" t="s">
        <v>542</v>
      </c>
      <c r="K205" s="86" t="s">
        <v>134</v>
      </c>
      <c r="L205" s="87">
        <v>2.5243000000000002E-2</v>
      </c>
      <c r="M205" s="87">
        <v>3.2899999999989028E-2</v>
      </c>
      <c r="N205" s="83">
        <v>283783.79694000003</v>
      </c>
      <c r="O205" s="85">
        <v>106</v>
      </c>
      <c r="P205" s="83">
        <v>300.81081367700006</v>
      </c>
      <c r="Q205" s="84">
        <f t="shared" si="3"/>
        <v>1.4427690033933943E-3</v>
      </c>
      <c r="R205" s="84">
        <f>P205/'סכום נכסי הקרן'!$C$42</f>
        <v>1.0409702088265174E-4</v>
      </c>
    </row>
    <row r="206" spans="2:18">
      <c r="B206" s="76" t="s">
        <v>3499</v>
      </c>
      <c r="C206" s="86" t="s">
        <v>3114</v>
      </c>
      <c r="D206" s="73" t="s">
        <v>3250</v>
      </c>
      <c r="E206" s="73"/>
      <c r="F206" s="73" t="s">
        <v>470</v>
      </c>
      <c r="G206" s="95">
        <v>43779</v>
      </c>
      <c r="H206" s="73" t="s">
        <v>132</v>
      </c>
      <c r="I206" s="83">
        <v>7.0900000000269028</v>
      </c>
      <c r="J206" s="86" t="s">
        <v>542</v>
      </c>
      <c r="K206" s="86" t="s">
        <v>134</v>
      </c>
      <c r="L206" s="87">
        <v>2.5243000000000002E-2</v>
      </c>
      <c r="M206" s="87">
        <v>3.63000000001545E-2</v>
      </c>
      <c r="N206" s="83">
        <v>90237.82579100001</v>
      </c>
      <c r="O206" s="85">
        <v>102.57</v>
      </c>
      <c r="P206" s="83">
        <v>92.556933739000016</v>
      </c>
      <c r="Q206" s="84">
        <f t="shared" si="3"/>
        <v>4.4392777445545603E-4</v>
      </c>
      <c r="R206" s="84">
        <f>P206/'סכום נכסי הקרן'!$C$42</f>
        <v>3.2029769629919326E-5</v>
      </c>
    </row>
    <row r="207" spans="2:18">
      <c r="B207" s="76" t="s">
        <v>3499</v>
      </c>
      <c r="C207" s="86" t="s">
        <v>3114</v>
      </c>
      <c r="D207" s="73" t="s">
        <v>3251</v>
      </c>
      <c r="E207" s="73"/>
      <c r="F207" s="73" t="s">
        <v>470</v>
      </c>
      <c r="G207" s="95">
        <v>43835</v>
      </c>
      <c r="H207" s="73" t="s">
        <v>132</v>
      </c>
      <c r="I207" s="83">
        <v>7.0799999999354073</v>
      </c>
      <c r="J207" s="86" t="s">
        <v>542</v>
      </c>
      <c r="K207" s="86" t="s">
        <v>134</v>
      </c>
      <c r="L207" s="87">
        <v>2.5243000000000002E-2</v>
      </c>
      <c r="M207" s="87">
        <v>3.6699999999673154E-2</v>
      </c>
      <c r="N207" s="83">
        <v>50249.766189000009</v>
      </c>
      <c r="O207" s="85">
        <v>102.29</v>
      </c>
      <c r="P207" s="83">
        <v>51.400483604000009</v>
      </c>
      <c r="Q207" s="84">
        <f t="shared" si="3"/>
        <v>2.4653044748222024E-4</v>
      </c>
      <c r="R207" s="84">
        <f>P207/'סכום נכסי הקרן'!$C$42</f>
        <v>1.7787383205077565E-5</v>
      </c>
    </row>
    <row r="208" spans="2:18">
      <c r="B208" s="76" t="s">
        <v>3499</v>
      </c>
      <c r="C208" s="86" t="s">
        <v>3114</v>
      </c>
      <c r="D208" s="73" t="s">
        <v>3252</v>
      </c>
      <c r="E208" s="73"/>
      <c r="F208" s="73" t="s">
        <v>470</v>
      </c>
      <c r="G208" s="95">
        <v>43227</v>
      </c>
      <c r="H208" s="73" t="s">
        <v>132</v>
      </c>
      <c r="I208" s="83">
        <v>7.1199999999640884</v>
      </c>
      <c r="J208" s="86" t="s">
        <v>542</v>
      </c>
      <c r="K208" s="86" t="s">
        <v>134</v>
      </c>
      <c r="L208" s="87">
        <v>2.7806000000000001E-2</v>
      </c>
      <c r="M208" s="87">
        <v>3.2499999999767812E-2</v>
      </c>
      <c r="N208" s="83">
        <v>29681.097560000002</v>
      </c>
      <c r="O208" s="85">
        <v>108.83</v>
      </c>
      <c r="P208" s="83">
        <v>32.301940543000008</v>
      </c>
      <c r="Q208" s="84">
        <f t="shared" si="3"/>
        <v>1.5492873409444241E-4</v>
      </c>
      <c r="R208" s="84">
        <f>P208/'סכום נכסי הקרן'!$C$42</f>
        <v>1.1178241028480505E-5</v>
      </c>
    </row>
    <row r="209" spans="2:18">
      <c r="B209" s="76" t="s">
        <v>3499</v>
      </c>
      <c r="C209" s="86" t="s">
        <v>3114</v>
      </c>
      <c r="D209" s="73" t="s">
        <v>3253</v>
      </c>
      <c r="E209" s="73"/>
      <c r="F209" s="73" t="s">
        <v>470</v>
      </c>
      <c r="G209" s="95">
        <v>43279</v>
      </c>
      <c r="H209" s="73" t="s">
        <v>132</v>
      </c>
      <c r="I209" s="83">
        <v>7.1400000000456298</v>
      </c>
      <c r="J209" s="86" t="s">
        <v>542</v>
      </c>
      <c r="K209" s="86" t="s">
        <v>134</v>
      </c>
      <c r="L209" s="87">
        <v>2.7797000000000002E-2</v>
      </c>
      <c r="M209" s="87">
        <v>3.16000000001804E-2</v>
      </c>
      <c r="N209" s="83">
        <v>34712.957473000009</v>
      </c>
      <c r="O209" s="85">
        <v>108.59</v>
      </c>
      <c r="P209" s="83">
        <v>37.694800652000005</v>
      </c>
      <c r="Q209" s="84">
        <f t="shared" si="3"/>
        <v>1.8079433151028699E-4</v>
      </c>
      <c r="R209" s="84">
        <f>P209/'סכום נכסי הקרן'!$C$42</f>
        <v>1.3044466063816445E-5</v>
      </c>
    </row>
    <row r="210" spans="2:18">
      <c r="B210" s="76" t="s">
        <v>3499</v>
      </c>
      <c r="C210" s="86" t="s">
        <v>3114</v>
      </c>
      <c r="D210" s="73" t="s">
        <v>3254</v>
      </c>
      <c r="E210" s="73"/>
      <c r="F210" s="73" t="s">
        <v>470</v>
      </c>
      <c r="G210" s="95">
        <v>43321</v>
      </c>
      <c r="H210" s="73" t="s">
        <v>132</v>
      </c>
      <c r="I210" s="83">
        <v>7.1300000000069605</v>
      </c>
      <c r="J210" s="86" t="s">
        <v>542</v>
      </c>
      <c r="K210" s="86" t="s">
        <v>134</v>
      </c>
      <c r="L210" s="87">
        <v>2.8528999999999999E-2</v>
      </c>
      <c r="M210" s="87">
        <v>3.1200000000024458E-2</v>
      </c>
      <c r="N210" s="83">
        <v>194457.00171500002</v>
      </c>
      <c r="O210" s="85">
        <v>109.32</v>
      </c>
      <c r="P210" s="83">
        <v>212.58038380400006</v>
      </c>
      <c r="Q210" s="84">
        <f t="shared" si="3"/>
        <v>1.0195922970083473E-3</v>
      </c>
      <c r="R210" s="84">
        <f>P210/'סכום נכסי הקרן'!$C$42</f>
        <v>7.3564458609684275E-5</v>
      </c>
    </row>
    <row r="211" spans="2:18">
      <c r="B211" s="76" t="s">
        <v>3499</v>
      </c>
      <c r="C211" s="86" t="s">
        <v>3114</v>
      </c>
      <c r="D211" s="73" t="s">
        <v>3255</v>
      </c>
      <c r="E211" s="73"/>
      <c r="F211" s="73" t="s">
        <v>470</v>
      </c>
      <c r="G211" s="95">
        <v>43138</v>
      </c>
      <c r="H211" s="73" t="s">
        <v>132</v>
      </c>
      <c r="I211" s="83">
        <v>7.0700000000009258</v>
      </c>
      <c r="J211" s="86" t="s">
        <v>542</v>
      </c>
      <c r="K211" s="86" t="s">
        <v>134</v>
      </c>
      <c r="L211" s="87">
        <v>2.6242999999999999E-2</v>
      </c>
      <c r="M211" s="87">
        <v>3.6700000000029827E-2</v>
      </c>
      <c r="N211" s="83">
        <v>186104.971988</v>
      </c>
      <c r="O211" s="85">
        <v>104.49</v>
      </c>
      <c r="P211" s="83">
        <v>194.46108582600002</v>
      </c>
      <c r="Q211" s="84">
        <f t="shared" si="3"/>
        <v>9.3268730457686706E-4</v>
      </c>
      <c r="R211" s="84">
        <f>P211/'סכום נכסי הקרן'!$C$42</f>
        <v>6.7294188877891459E-5</v>
      </c>
    </row>
    <row r="212" spans="2:18">
      <c r="B212" s="76" t="s">
        <v>3499</v>
      </c>
      <c r="C212" s="86" t="s">
        <v>3114</v>
      </c>
      <c r="D212" s="73" t="s">
        <v>3256</v>
      </c>
      <c r="E212" s="73"/>
      <c r="F212" s="73" t="s">
        <v>470</v>
      </c>
      <c r="G212" s="95">
        <v>43417</v>
      </c>
      <c r="H212" s="73" t="s">
        <v>132</v>
      </c>
      <c r="I212" s="83">
        <v>7.0799999999917977</v>
      </c>
      <c r="J212" s="86" t="s">
        <v>542</v>
      </c>
      <c r="K212" s="86" t="s">
        <v>134</v>
      </c>
      <c r="L212" s="87">
        <v>3.0796999999999998E-2</v>
      </c>
      <c r="M212" s="87">
        <v>3.2199999999979495E-2</v>
      </c>
      <c r="N212" s="83">
        <v>221398.11909900003</v>
      </c>
      <c r="O212" s="85">
        <v>110.14</v>
      </c>
      <c r="P212" s="83">
        <v>243.84789112500005</v>
      </c>
      <c r="Q212" s="84">
        <f t="shared" si="3"/>
        <v>1.1695596130921176E-3</v>
      </c>
      <c r="R212" s="84">
        <f>P212/'סכום נכסי הקרן'!$C$42</f>
        <v>8.4384729073888877E-5</v>
      </c>
    </row>
    <row r="213" spans="2:18">
      <c r="B213" s="76" t="s">
        <v>3499</v>
      </c>
      <c r="C213" s="86" t="s">
        <v>3114</v>
      </c>
      <c r="D213" s="73" t="s">
        <v>3257</v>
      </c>
      <c r="E213" s="73"/>
      <c r="F213" s="73" t="s">
        <v>470</v>
      </c>
      <c r="G213" s="95">
        <v>43485</v>
      </c>
      <c r="H213" s="73" t="s">
        <v>132</v>
      </c>
      <c r="I213" s="83">
        <v>7.1199999999933095</v>
      </c>
      <c r="J213" s="86" t="s">
        <v>542</v>
      </c>
      <c r="K213" s="86" t="s">
        <v>134</v>
      </c>
      <c r="L213" s="87">
        <v>3.0190999999999999E-2</v>
      </c>
      <c r="M213" s="87">
        <v>3.0599999999982627E-2</v>
      </c>
      <c r="N213" s="83">
        <v>279780.45985500008</v>
      </c>
      <c r="O213" s="85">
        <v>111.15</v>
      </c>
      <c r="P213" s="83">
        <v>310.9759819090001</v>
      </c>
      <c r="Q213" s="84">
        <f t="shared" si="3"/>
        <v>1.4915238651622826E-3</v>
      </c>
      <c r="R213" s="84">
        <f>P213/'סכום נכסי הקרן'!$C$42</f>
        <v>1.0761472597040299E-4</v>
      </c>
    </row>
    <row r="214" spans="2:18">
      <c r="B214" s="76" t="s">
        <v>3499</v>
      </c>
      <c r="C214" s="86" t="s">
        <v>3114</v>
      </c>
      <c r="D214" s="73" t="s">
        <v>3258</v>
      </c>
      <c r="E214" s="73"/>
      <c r="F214" s="73" t="s">
        <v>470</v>
      </c>
      <c r="G214" s="95">
        <v>43613</v>
      </c>
      <c r="H214" s="73" t="s">
        <v>132</v>
      </c>
      <c r="I214" s="83">
        <v>7.159999999968</v>
      </c>
      <c r="J214" s="86" t="s">
        <v>542</v>
      </c>
      <c r="K214" s="86" t="s">
        <v>134</v>
      </c>
      <c r="L214" s="87">
        <v>2.5243000000000002E-2</v>
      </c>
      <c r="M214" s="87">
        <v>3.2699999999895479E-2</v>
      </c>
      <c r="N214" s="83">
        <v>73843.738790000018</v>
      </c>
      <c r="O214" s="85">
        <v>104.95</v>
      </c>
      <c r="P214" s="83">
        <v>77.499004503000023</v>
      </c>
      <c r="Q214" s="84">
        <f t="shared" si="3"/>
        <v>3.7170592414551468E-4</v>
      </c>
      <c r="R214" s="84">
        <f>P214/'סכום נכסי הקרן'!$C$42</f>
        <v>2.6818901194143968E-5</v>
      </c>
    </row>
    <row r="215" spans="2:18">
      <c r="B215" s="76" t="s">
        <v>3499</v>
      </c>
      <c r="C215" s="86" t="s">
        <v>3114</v>
      </c>
      <c r="D215" s="73" t="s">
        <v>3259</v>
      </c>
      <c r="E215" s="73"/>
      <c r="F215" s="73" t="s">
        <v>470</v>
      </c>
      <c r="G215" s="95">
        <v>43657</v>
      </c>
      <c r="H215" s="73" t="s">
        <v>132</v>
      </c>
      <c r="I215" s="83">
        <v>7.0799999999935013</v>
      </c>
      <c r="J215" s="86" t="s">
        <v>542</v>
      </c>
      <c r="K215" s="86" t="s">
        <v>134</v>
      </c>
      <c r="L215" s="87">
        <v>2.5243000000000002E-2</v>
      </c>
      <c r="M215" s="87">
        <v>3.6699999999963435E-2</v>
      </c>
      <c r="N215" s="83">
        <v>72854.587113000016</v>
      </c>
      <c r="O215" s="85">
        <v>101.36</v>
      </c>
      <c r="P215" s="83">
        <v>73.845404281000015</v>
      </c>
      <c r="Q215" s="84">
        <f t="shared" si="3"/>
        <v>3.5418228167183362E-4</v>
      </c>
      <c r="R215" s="84">
        <f>P215/'סכום נכסי הקרן'!$C$42</f>
        <v>2.5554555361767143E-5</v>
      </c>
    </row>
    <row r="216" spans="2:18">
      <c r="B216" s="76" t="s">
        <v>3499</v>
      </c>
      <c r="C216" s="86" t="s">
        <v>3114</v>
      </c>
      <c r="D216" s="73" t="s">
        <v>3260</v>
      </c>
      <c r="E216" s="73"/>
      <c r="F216" s="73" t="s">
        <v>470</v>
      </c>
      <c r="G216" s="95">
        <v>43541</v>
      </c>
      <c r="H216" s="73" t="s">
        <v>132</v>
      </c>
      <c r="I216" s="83">
        <v>7.1399999999445782</v>
      </c>
      <c r="J216" s="86" t="s">
        <v>542</v>
      </c>
      <c r="K216" s="86" t="s">
        <v>134</v>
      </c>
      <c r="L216" s="87">
        <v>2.7271E-2</v>
      </c>
      <c r="M216" s="87">
        <v>3.1599999999861447E-2</v>
      </c>
      <c r="N216" s="83">
        <v>24026.067325000004</v>
      </c>
      <c r="O216" s="85">
        <v>108.14</v>
      </c>
      <c r="P216" s="83">
        <v>25.981791196000003</v>
      </c>
      <c r="Q216" s="84">
        <f t="shared" si="3"/>
        <v>1.2461560983136408E-4</v>
      </c>
      <c r="R216" s="84">
        <f>P216/'סכום נכסי הקרן'!$C$42</f>
        <v>8.9911231170128132E-6</v>
      </c>
    </row>
    <row r="217" spans="2:18">
      <c r="B217" s="76" t="s">
        <v>3502</v>
      </c>
      <c r="C217" s="86" t="s">
        <v>3105</v>
      </c>
      <c r="D217" s="73">
        <v>22333</v>
      </c>
      <c r="E217" s="73"/>
      <c r="F217" s="73" t="s">
        <v>459</v>
      </c>
      <c r="G217" s="95">
        <v>41639</v>
      </c>
      <c r="H217" s="73" t="s">
        <v>324</v>
      </c>
      <c r="I217" s="83">
        <v>0.26000000000093265</v>
      </c>
      <c r="J217" s="86" t="s">
        <v>129</v>
      </c>
      <c r="K217" s="86" t="s">
        <v>134</v>
      </c>
      <c r="L217" s="87">
        <v>3.7000000000000005E-2</v>
      </c>
      <c r="M217" s="87">
        <v>6.9700000000088608E-2</v>
      </c>
      <c r="N217" s="83">
        <v>115577.64176200003</v>
      </c>
      <c r="O217" s="85">
        <v>111.32</v>
      </c>
      <c r="P217" s="83">
        <v>128.66103073800002</v>
      </c>
      <c r="Q217" s="84">
        <f t="shared" si="3"/>
        <v>6.1709266639846285E-4</v>
      </c>
      <c r="R217" s="84">
        <f>P217/'סכום נכסי הקרן'!$C$42</f>
        <v>4.4523765086112432E-5</v>
      </c>
    </row>
    <row r="218" spans="2:18">
      <c r="B218" s="76" t="s">
        <v>3502</v>
      </c>
      <c r="C218" s="86" t="s">
        <v>3105</v>
      </c>
      <c r="D218" s="73">
        <v>22334</v>
      </c>
      <c r="E218" s="73"/>
      <c r="F218" s="73" t="s">
        <v>459</v>
      </c>
      <c r="G218" s="95">
        <v>42004</v>
      </c>
      <c r="H218" s="73" t="s">
        <v>324</v>
      </c>
      <c r="I218" s="83">
        <v>0.72999999999983822</v>
      </c>
      <c r="J218" s="86" t="s">
        <v>129</v>
      </c>
      <c r="K218" s="86" t="s">
        <v>134</v>
      </c>
      <c r="L218" s="87">
        <v>3.7000000000000005E-2</v>
      </c>
      <c r="M218" s="87">
        <v>0.10880000000039491</v>
      </c>
      <c r="N218" s="83">
        <v>115577.64204500002</v>
      </c>
      <c r="O218" s="85">
        <v>106.92</v>
      </c>
      <c r="P218" s="83">
        <v>123.57560847400001</v>
      </c>
      <c r="Q218" s="84">
        <f t="shared" si="3"/>
        <v>5.9270162299819411E-4</v>
      </c>
      <c r="R218" s="84">
        <f>P218/'סכום נכסי הקרן'!$C$42</f>
        <v>4.2763930387546245E-5</v>
      </c>
    </row>
    <row r="219" spans="2:18">
      <c r="B219" s="76" t="s">
        <v>3502</v>
      </c>
      <c r="C219" s="86" t="s">
        <v>3105</v>
      </c>
      <c r="D219" s="73" t="s">
        <v>3261</v>
      </c>
      <c r="E219" s="73"/>
      <c r="F219" s="73" t="s">
        <v>459</v>
      </c>
      <c r="G219" s="95">
        <v>42759</v>
      </c>
      <c r="H219" s="73" t="s">
        <v>324</v>
      </c>
      <c r="I219" s="83">
        <v>1.6900000000003526</v>
      </c>
      <c r="J219" s="86" t="s">
        <v>129</v>
      </c>
      <c r="K219" s="86" t="s">
        <v>134</v>
      </c>
      <c r="L219" s="87">
        <v>7.0499999999999993E-2</v>
      </c>
      <c r="M219" s="87">
        <v>7.1699999999996059E-2</v>
      </c>
      <c r="N219" s="83">
        <v>476099.19334400014</v>
      </c>
      <c r="O219" s="85">
        <v>101.29</v>
      </c>
      <c r="P219" s="83">
        <v>482.23934540700003</v>
      </c>
      <c r="Q219" s="84">
        <f t="shared" si="3"/>
        <v>2.3129486977719578E-3</v>
      </c>
      <c r="R219" s="84">
        <f>P219/'סכום נכסי הקרן'!$C$42</f>
        <v>1.668812320795469E-4</v>
      </c>
    </row>
    <row r="220" spans="2:18">
      <c r="B220" s="76" t="s">
        <v>3502</v>
      </c>
      <c r="C220" s="86" t="s">
        <v>3105</v>
      </c>
      <c r="D220" s="73" t="s">
        <v>3262</v>
      </c>
      <c r="E220" s="73"/>
      <c r="F220" s="73" t="s">
        <v>459</v>
      </c>
      <c r="G220" s="95">
        <v>42759</v>
      </c>
      <c r="H220" s="73" t="s">
        <v>324</v>
      </c>
      <c r="I220" s="83">
        <v>1.729999999998967</v>
      </c>
      <c r="J220" s="86" t="s">
        <v>129</v>
      </c>
      <c r="K220" s="86" t="s">
        <v>134</v>
      </c>
      <c r="L220" s="87">
        <v>3.8800000000000001E-2</v>
      </c>
      <c r="M220" s="87">
        <v>5.8099999999966428E-2</v>
      </c>
      <c r="N220" s="83">
        <v>476099.19334400014</v>
      </c>
      <c r="O220" s="85">
        <v>97.6</v>
      </c>
      <c r="P220" s="83">
        <v>464.67280997600005</v>
      </c>
      <c r="Q220" s="84">
        <f t="shared" si="3"/>
        <v>2.2286949021485315E-3</v>
      </c>
      <c r="R220" s="84">
        <f>P220/'סכום נכסי הקרן'!$C$42</f>
        <v>1.6080224847106481E-4</v>
      </c>
    </row>
    <row r="221" spans="2:18">
      <c r="B221" s="76" t="s">
        <v>3503</v>
      </c>
      <c r="C221" s="86" t="s">
        <v>3105</v>
      </c>
      <c r="D221" s="73">
        <v>7561</v>
      </c>
      <c r="E221" s="73"/>
      <c r="F221" s="73" t="s">
        <v>499</v>
      </c>
      <c r="G221" s="95">
        <v>43920</v>
      </c>
      <c r="H221" s="73" t="s">
        <v>132</v>
      </c>
      <c r="I221" s="83">
        <v>4.1700000000004875</v>
      </c>
      <c r="J221" s="86" t="s">
        <v>158</v>
      </c>
      <c r="K221" s="86" t="s">
        <v>134</v>
      </c>
      <c r="L221" s="87">
        <v>4.8917999999999996E-2</v>
      </c>
      <c r="M221" s="87">
        <v>5.8700000000007933E-2</v>
      </c>
      <c r="N221" s="83">
        <v>1345143.6128640003</v>
      </c>
      <c r="O221" s="85">
        <v>97.48</v>
      </c>
      <c r="P221" s="83">
        <v>1311.2459772080001</v>
      </c>
      <c r="Q221" s="84">
        <f t="shared" si="3"/>
        <v>6.2890859162109715E-3</v>
      </c>
      <c r="R221" s="84">
        <f>P221/'סכום נכסי הקרן'!$C$42</f>
        <v>4.5376294224010075E-4</v>
      </c>
    </row>
    <row r="222" spans="2:18">
      <c r="B222" s="76" t="s">
        <v>3503</v>
      </c>
      <c r="C222" s="86" t="s">
        <v>3105</v>
      </c>
      <c r="D222" s="73">
        <v>8991</v>
      </c>
      <c r="E222" s="73"/>
      <c r="F222" s="73" t="s">
        <v>499</v>
      </c>
      <c r="G222" s="95">
        <v>44636</v>
      </c>
      <c r="H222" s="73" t="s">
        <v>132</v>
      </c>
      <c r="I222" s="83">
        <v>4.4900000000017943</v>
      </c>
      <c r="J222" s="86" t="s">
        <v>158</v>
      </c>
      <c r="K222" s="86" t="s">
        <v>134</v>
      </c>
      <c r="L222" s="87">
        <v>4.2824000000000001E-2</v>
      </c>
      <c r="M222" s="87">
        <v>7.580000000003774E-2</v>
      </c>
      <c r="N222" s="83">
        <v>1225061.4787800002</v>
      </c>
      <c r="O222" s="85">
        <v>87.81</v>
      </c>
      <c r="P222" s="83">
        <v>1075.7265110430003</v>
      </c>
      <c r="Q222" s="84">
        <f t="shared" si="3"/>
        <v>5.1594716535951126E-3</v>
      </c>
      <c r="R222" s="84">
        <f>P222/'סכום נכסי הקרן'!$C$42</f>
        <v>3.7226030445935152E-4</v>
      </c>
    </row>
    <row r="223" spans="2:18">
      <c r="B223" s="76" t="s">
        <v>3503</v>
      </c>
      <c r="C223" s="86" t="s">
        <v>3105</v>
      </c>
      <c r="D223" s="73">
        <v>9112</v>
      </c>
      <c r="E223" s="73"/>
      <c r="F223" s="73" t="s">
        <v>499</v>
      </c>
      <c r="G223" s="95">
        <v>44722</v>
      </c>
      <c r="H223" s="73" t="s">
        <v>132</v>
      </c>
      <c r="I223" s="83">
        <v>4.4299999999992847</v>
      </c>
      <c r="J223" s="86" t="s">
        <v>158</v>
      </c>
      <c r="K223" s="86" t="s">
        <v>134</v>
      </c>
      <c r="L223" s="87">
        <v>5.2750000000000005E-2</v>
      </c>
      <c r="M223" s="87">
        <v>7.099999999998699E-2</v>
      </c>
      <c r="N223" s="83">
        <v>1961511.6479060003</v>
      </c>
      <c r="O223" s="85">
        <v>94.02</v>
      </c>
      <c r="P223" s="83">
        <v>1844.2132986240003</v>
      </c>
      <c r="Q223" s="84">
        <f t="shared" si="3"/>
        <v>8.8453395354252048E-3</v>
      </c>
      <c r="R223" s="84">
        <f>P223/'סכום נכסי הקרן'!$C$42</f>
        <v>6.3819883305480101E-4</v>
      </c>
    </row>
    <row r="224" spans="2:18">
      <c r="B224" s="76" t="s">
        <v>3503</v>
      </c>
      <c r="C224" s="86" t="s">
        <v>3105</v>
      </c>
      <c r="D224" s="73">
        <v>9247</v>
      </c>
      <c r="E224" s="73"/>
      <c r="F224" s="73" t="s">
        <v>499</v>
      </c>
      <c r="G224" s="95">
        <v>44816</v>
      </c>
      <c r="H224" s="73" t="s">
        <v>132</v>
      </c>
      <c r="I224" s="83">
        <v>4.3599999999993315</v>
      </c>
      <c r="J224" s="86" t="s">
        <v>158</v>
      </c>
      <c r="K224" s="86" t="s">
        <v>134</v>
      </c>
      <c r="L224" s="87">
        <v>5.6036999999999997E-2</v>
      </c>
      <c r="M224" s="87">
        <v>8.2199999999984355E-2</v>
      </c>
      <c r="N224" s="83">
        <v>2425613.0350020006</v>
      </c>
      <c r="O224" s="85">
        <v>91.27</v>
      </c>
      <c r="P224" s="83">
        <v>2213.8570901930007</v>
      </c>
      <c r="Q224" s="84">
        <f t="shared" si="3"/>
        <v>1.0618249884802512E-2</v>
      </c>
      <c r="R224" s="84">
        <f>P224/'סכום נכסי הקרן'!$C$42</f>
        <v>7.6611583517234452E-4</v>
      </c>
    </row>
    <row r="225" spans="2:18">
      <c r="B225" s="76" t="s">
        <v>3503</v>
      </c>
      <c r="C225" s="86" t="s">
        <v>3105</v>
      </c>
      <c r="D225" s="73">
        <v>9486</v>
      </c>
      <c r="E225" s="73"/>
      <c r="F225" s="73" t="s">
        <v>499</v>
      </c>
      <c r="G225" s="95">
        <v>44976</v>
      </c>
      <c r="H225" s="73" t="s">
        <v>132</v>
      </c>
      <c r="I225" s="83">
        <v>4.3800000000000843</v>
      </c>
      <c r="J225" s="86" t="s">
        <v>158</v>
      </c>
      <c r="K225" s="86" t="s">
        <v>134</v>
      </c>
      <c r="L225" s="87">
        <v>6.1999000000000005E-2</v>
      </c>
      <c r="M225" s="87">
        <v>6.7600000000001687E-2</v>
      </c>
      <c r="N225" s="83">
        <v>2372741.8911640006</v>
      </c>
      <c r="O225" s="85">
        <v>99.57</v>
      </c>
      <c r="P225" s="83">
        <v>2362.5391041100006</v>
      </c>
      <c r="Q225" s="84">
        <f t="shared" si="3"/>
        <v>1.1331368533761356E-2</v>
      </c>
      <c r="R225" s="84">
        <f>P225/'סכום נכסי הקרן'!$C$42</f>
        <v>8.1756795725001585E-4</v>
      </c>
    </row>
    <row r="226" spans="2:18">
      <c r="B226" s="76" t="s">
        <v>3503</v>
      </c>
      <c r="C226" s="86" t="s">
        <v>3105</v>
      </c>
      <c r="D226" s="73">
        <v>9567</v>
      </c>
      <c r="E226" s="73"/>
      <c r="F226" s="73" t="s">
        <v>499</v>
      </c>
      <c r="G226" s="95">
        <v>45056</v>
      </c>
      <c r="H226" s="73" t="s">
        <v>132</v>
      </c>
      <c r="I226" s="83">
        <v>4.3700000000007204</v>
      </c>
      <c r="J226" s="86" t="s">
        <v>158</v>
      </c>
      <c r="K226" s="86" t="s">
        <v>134</v>
      </c>
      <c r="L226" s="87">
        <v>6.3411999999999996E-2</v>
      </c>
      <c r="M226" s="87">
        <v>6.7800000000007146E-2</v>
      </c>
      <c r="N226" s="83">
        <v>2575695.0977469999</v>
      </c>
      <c r="O226" s="85">
        <v>100.12</v>
      </c>
      <c r="P226" s="83">
        <v>2578.7858226220001</v>
      </c>
      <c r="Q226" s="84">
        <f t="shared" si="3"/>
        <v>1.2368545551239382E-2</v>
      </c>
      <c r="R226" s="84">
        <f>P226/'סכום נכסי הקרן'!$C$42</f>
        <v>8.9240116852186749E-4</v>
      </c>
    </row>
    <row r="227" spans="2:18">
      <c r="B227" s="76" t="s">
        <v>3503</v>
      </c>
      <c r="C227" s="86" t="s">
        <v>3105</v>
      </c>
      <c r="D227" s="73">
        <v>7894</v>
      </c>
      <c r="E227" s="73"/>
      <c r="F227" s="73" t="s">
        <v>499</v>
      </c>
      <c r="G227" s="95">
        <v>44068</v>
      </c>
      <c r="H227" s="73" t="s">
        <v>132</v>
      </c>
      <c r="I227" s="83">
        <v>4.1299999999997912</v>
      </c>
      <c r="J227" s="86" t="s">
        <v>158</v>
      </c>
      <c r="K227" s="86" t="s">
        <v>134</v>
      </c>
      <c r="L227" s="87">
        <v>4.5102999999999997E-2</v>
      </c>
      <c r="M227" s="87">
        <v>6.8899999999993758E-2</v>
      </c>
      <c r="N227" s="83">
        <v>1667067.3664740003</v>
      </c>
      <c r="O227" s="85">
        <v>92.09</v>
      </c>
      <c r="P227" s="83">
        <v>1535.2023036640003</v>
      </c>
      <c r="Q227" s="84">
        <f t="shared" si="3"/>
        <v>7.3632402724819563E-3</v>
      </c>
      <c r="R227" s="84">
        <f>P227/'סכום נכסי הקרן'!$C$42</f>
        <v>5.3126410021683856E-4</v>
      </c>
    </row>
    <row r="228" spans="2:18">
      <c r="B228" s="76" t="s">
        <v>3503</v>
      </c>
      <c r="C228" s="86" t="s">
        <v>3105</v>
      </c>
      <c r="D228" s="73">
        <v>8076</v>
      </c>
      <c r="E228" s="73"/>
      <c r="F228" s="73" t="s">
        <v>499</v>
      </c>
      <c r="G228" s="95">
        <v>44160</v>
      </c>
      <c r="H228" s="73" t="s">
        <v>132</v>
      </c>
      <c r="I228" s="83">
        <v>3.9800000000002322</v>
      </c>
      <c r="J228" s="86" t="s">
        <v>158</v>
      </c>
      <c r="K228" s="86" t="s">
        <v>134</v>
      </c>
      <c r="L228" s="87">
        <v>4.5465999999999999E-2</v>
      </c>
      <c r="M228" s="87">
        <v>9.2900000000005034E-2</v>
      </c>
      <c r="N228" s="83">
        <v>1531125.7689710003</v>
      </c>
      <c r="O228" s="85">
        <v>84.31</v>
      </c>
      <c r="P228" s="83">
        <v>1290.8920708150001</v>
      </c>
      <c r="Q228" s="84">
        <f t="shared" si="3"/>
        <v>6.1914631449986202E-3</v>
      </c>
      <c r="R228" s="84">
        <f>P228/'סכום נכסי הקרן'!$C$42</f>
        <v>4.4671937557793035E-4</v>
      </c>
    </row>
    <row r="229" spans="2:18">
      <c r="B229" s="76" t="s">
        <v>3503</v>
      </c>
      <c r="C229" s="86" t="s">
        <v>3105</v>
      </c>
      <c r="D229" s="73">
        <v>9311</v>
      </c>
      <c r="E229" s="73"/>
      <c r="F229" s="73" t="s">
        <v>499</v>
      </c>
      <c r="G229" s="95">
        <v>44880</v>
      </c>
      <c r="H229" s="73" t="s">
        <v>132</v>
      </c>
      <c r="I229" s="83">
        <v>3.8000000000007912</v>
      </c>
      <c r="J229" s="86" t="s">
        <v>158</v>
      </c>
      <c r="K229" s="86" t="s">
        <v>134</v>
      </c>
      <c r="L229" s="87">
        <v>7.2695999999999997E-2</v>
      </c>
      <c r="M229" s="87">
        <v>9.9000000000015825E-2</v>
      </c>
      <c r="N229" s="83">
        <v>1357745.5035850003</v>
      </c>
      <c r="O229" s="85">
        <v>93.07</v>
      </c>
      <c r="P229" s="83">
        <v>1263.6536974300002</v>
      </c>
      <c r="Q229" s="84">
        <f t="shared" si="3"/>
        <v>6.0608206313789775E-3</v>
      </c>
      <c r="R229" s="84">
        <f>P229/'סכום נכסי הקרן'!$C$42</f>
        <v>4.3729340618404951E-4</v>
      </c>
    </row>
    <row r="230" spans="2:18">
      <c r="B230" s="76" t="s">
        <v>3504</v>
      </c>
      <c r="C230" s="86" t="s">
        <v>3105</v>
      </c>
      <c r="D230" s="73">
        <v>8811</v>
      </c>
      <c r="E230" s="73"/>
      <c r="F230" s="73" t="s">
        <v>697</v>
      </c>
      <c r="G230" s="95">
        <v>44550</v>
      </c>
      <c r="H230" s="73" t="s">
        <v>3104</v>
      </c>
      <c r="I230" s="83">
        <v>4.8700000000010411</v>
      </c>
      <c r="J230" s="86" t="s">
        <v>327</v>
      </c>
      <c r="K230" s="86" t="s">
        <v>134</v>
      </c>
      <c r="L230" s="87">
        <v>7.85E-2</v>
      </c>
      <c r="M230" s="87">
        <v>7.8900000000016096E-2</v>
      </c>
      <c r="N230" s="83">
        <v>2058322.7856520002</v>
      </c>
      <c r="O230" s="85">
        <v>102.65</v>
      </c>
      <c r="P230" s="83">
        <v>2112.8620697400002</v>
      </c>
      <c r="Q230" s="84">
        <f t="shared" si="3"/>
        <v>1.0133850792809988E-2</v>
      </c>
      <c r="R230" s="84">
        <f>P230/'סכום נכסי הקרן'!$C$42</f>
        <v>7.3116602527479007E-4</v>
      </c>
    </row>
    <row r="231" spans="2:18">
      <c r="B231" s="76" t="s">
        <v>3505</v>
      </c>
      <c r="C231" s="86" t="s">
        <v>3114</v>
      </c>
      <c r="D231" s="73" t="s">
        <v>3263</v>
      </c>
      <c r="E231" s="73"/>
      <c r="F231" s="73" t="s">
        <v>697</v>
      </c>
      <c r="G231" s="95">
        <v>42732</v>
      </c>
      <c r="H231" s="73" t="s">
        <v>3104</v>
      </c>
      <c r="I231" s="83">
        <v>2.010000000001428</v>
      </c>
      <c r="J231" s="86" t="s">
        <v>130</v>
      </c>
      <c r="K231" s="86" t="s">
        <v>134</v>
      </c>
      <c r="L231" s="87">
        <v>2.1613000000000004E-2</v>
      </c>
      <c r="M231" s="87">
        <v>3.0300000000012456E-2</v>
      </c>
      <c r="N231" s="83">
        <v>297068.53506600001</v>
      </c>
      <c r="O231" s="85">
        <v>110.8</v>
      </c>
      <c r="P231" s="83">
        <v>329.15193855300004</v>
      </c>
      <c r="Q231" s="84">
        <f t="shared" si="3"/>
        <v>1.5787006076883787E-3</v>
      </c>
      <c r="R231" s="84">
        <f>P231/'סכום נכסי הקרן'!$C$42</f>
        <v>1.1390460270456942E-4</v>
      </c>
    </row>
    <row r="232" spans="2:18">
      <c r="B232" s="76" t="s">
        <v>3506</v>
      </c>
      <c r="C232" s="86" t="s">
        <v>3114</v>
      </c>
      <c r="D232" s="73" t="s">
        <v>3264</v>
      </c>
      <c r="E232" s="73"/>
      <c r="F232" s="73" t="s">
        <v>499</v>
      </c>
      <c r="G232" s="95">
        <v>45169</v>
      </c>
      <c r="H232" s="73" t="s">
        <v>132</v>
      </c>
      <c r="I232" s="83">
        <v>2.0700000000009573</v>
      </c>
      <c r="J232" s="86" t="s">
        <v>130</v>
      </c>
      <c r="K232" s="86" t="s">
        <v>134</v>
      </c>
      <c r="L232" s="87">
        <v>6.9500000000000006E-2</v>
      </c>
      <c r="M232" s="87">
        <v>7.2500000000043516E-2</v>
      </c>
      <c r="N232" s="83">
        <v>460440.46814000013</v>
      </c>
      <c r="O232" s="85">
        <v>99.83</v>
      </c>
      <c r="P232" s="83">
        <v>459.6577444080001</v>
      </c>
      <c r="Q232" s="84">
        <f t="shared" si="3"/>
        <v>2.2046413082532496E-3</v>
      </c>
      <c r="R232" s="84">
        <f>P232/'סכום נכסי הקרן'!$C$42</f>
        <v>1.590667610436729E-4</v>
      </c>
    </row>
    <row r="233" spans="2:18">
      <c r="B233" s="76" t="s">
        <v>3506</v>
      </c>
      <c r="C233" s="86" t="s">
        <v>3114</v>
      </c>
      <c r="D233" s="73" t="s">
        <v>3265</v>
      </c>
      <c r="E233" s="73"/>
      <c r="F233" s="73" t="s">
        <v>499</v>
      </c>
      <c r="G233" s="95">
        <v>45195</v>
      </c>
      <c r="H233" s="73" t="s">
        <v>132</v>
      </c>
      <c r="I233" s="83">
        <v>2.0699999999967815</v>
      </c>
      <c r="J233" s="86" t="s">
        <v>130</v>
      </c>
      <c r="K233" s="86" t="s">
        <v>134</v>
      </c>
      <c r="L233" s="87">
        <v>6.9500000000000006E-2</v>
      </c>
      <c r="M233" s="87">
        <v>7.24999999999381E-2</v>
      </c>
      <c r="N233" s="83">
        <v>242761.30010800005</v>
      </c>
      <c r="O233" s="85">
        <v>99.83</v>
      </c>
      <c r="P233" s="83">
        <v>242.34861955400007</v>
      </c>
      <c r="Q233" s="84">
        <f t="shared" si="3"/>
        <v>1.1623687062099256E-3</v>
      </c>
      <c r="R233" s="84">
        <f>P233/'סכום נכסי הקרן'!$C$42</f>
        <v>8.3865898975570902E-5</v>
      </c>
    </row>
    <row r="234" spans="2:18">
      <c r="B234" s="76" t="s">
        <v>3506</v>
      </c>
      <c r="C234" s="86" t="s">
        <v>3114</v>
      </c>
      <c r="D234" s="73" t="s">
        <v>3266</v>
      </c>
      <c r="E234" s="73"/>
      <c r="F234" s="73" t="s">
        <v>499</v>
      </c>
      <c r="G234" s="95">
        <v>45195</v>
      </c>
      <c r="H234" s="73" t="s">
        <v>132</v>
      </c>
      <c r="I234" s="83">
        <v>1.9499999999999931</v>
      </c>
      <c r="J234" s="86" t="s">
        <v>130</v>
      </c>
      <c r="K234" s="86" t="s">
        <v>134</v>
      </c>
      <c r="L234" s="87">
        <v>6.7500000000000004E-2</v>
      </c>
      <c r="M234" s="87">
        <v>7.1699999999998001E-2</v>
      </c>
      <c r="N234" s="83">
        <v>7191353.0188280009</v>
      </c>
      <c r="O234" s="85">
        <v>99.6</v>
      </c>
      <c r="P234" s="83">
        <v>7162.5887392790009</v>
      </c>
      <c r="Q234" s="84">
        <f t="shared" si="3"/>
        <v>3.4353688588411431E-2</v>
      </c>
      <c r="R234" s="84">
        <f>P234/'סכום נכסי הקרן'!$C$42</f>
        <v>2.4786480926419605E-3</v>
      </c>
    </row>
    <row r="235" spans="2:18">
      <c r="B235" s="76" t="s">
        <v>3478</v>
      </c>
      <c r="C235" s="86" t="s">
        <v>3114</v>
      </c>
      <c r="D235" s="73" t="s">
        <v>3267</v>
      </c>
      <c r="E235" s="73"/>
      <c r="F235" s="73" t="s">
        <v>519</v>
      </c>
      <c r="G235" s="95">
        <v>44858</v>
      </c>
      <c r="H235" s="73" t="s">
        <v>132</v>
      </c>
      <c r="I235" s="83">
        <v>5.6399999999509332</v>
      </c>
      <c r="J235" s="86" t="s">
        <v>542</v>
      </c>
      <c r="K235" s="86" t="s">
        <v>134</v>
      </c>
      <c r="L235" s="87">
        <v>3.49E-2</v>
      </c>
      <c r="M235" s="87">
        <v>4.5399999999578763E-2</v>
      </c>
      <c r="N235" s="83">
        <v>43926.720737000003</v>
      </c>
      <c r="O235" s="85">
        <v>98.36</v>
      </c>
      <c r="P235" s="83">
        <v>43.20632628300001</v>
      </c>
      <c r="Q235" s="84">
        <f t="shared" si="3"/>
        <v>2.0722908046300731E-4</v>
      </c>
      <c r="R235" s="84">
        <f>P235/'סכום נכסי הקרן'!$C$42</f>
        <v>1.4951755870630147E-5</v>
      </c>
    </row>
    <row r="236" spans="2:18">
      <c r="B236" s="76" t="s">
        <v>3478</v>
      </c>
      <c r="C236" s="86" t="s">
        <v>3114</v>
      </c>
      <c r="D236" s="73" t="s">
        <v>3268</v>
      </c>
      <c r="E236" s="73"/>
      <c r="F236" s="73" t="s">
        <v>519</v>
      </c>
      <c r="G236" s="95">
        <v>44858</v>
      </c>
      <c r="H236" s="73" t="s">
        <v>132</v>
      </c>
      <c r="I236" s="83">
        <v>5.6799999999575057</v>
      </c>
      <c r="J236" s="86" t="s">
        <v>542</v>
      </c>
      <c r="K236" s="86" t="s">
        <v>134</v>
      </c>
      <c r="L236" s="87">
        <v>3.49E-2</v>
      </c>
      <c r="M236" s="87">
        <v>4.5299999999742796E-2</v>
      </c>
      <c r="N236" s="83">
        <v>36369.185632000008</v>
      </c>
      <c r="O236" s="85">
        <v>98.35</v>
      </c>
      <c r="P236" s="83">
        <v>35.769097164000009</v>
      </c>
      <c r="Q236" s="84">
        <f t="shared" si="3"/>
        <v>1.715581432620938E-4</v>
      </c>
      <c r="R236" s="84">
        <f>P236/'סכום נכסי הקרן'!$C$42</f>
        <v>1.2378067160951944E-5</v>
      </c>
    </row>
    <row r="237" spans="2:18">
      <c r="B237" s="76" t="s">
        <v>3478</v>
      </c>
      <c r="C237" s="86" t="s">
        <v>3114</v>
      </c>
      <c r="D237" s="73" t="s">
        <v>3269</v>
      </c>
      <c r="E237" s="73"/>
      <c r="F237" s="73" t="s">
        <v>519</v>
      </c>
      <c r="G237" s="95">
        <v>44858</v>
      </c>
      <c r="H237" s="73" t="s">
        <v>132</v>
      </c>
      <c r="I237" s="83">
        <v>5.5699999999722891</v>
      </c>
      <c r="J237" s="86" t="s">
        <v>542</v>
      </c>
      <c r="K237" s="86" t="s">
        <v>134</v>
      </c>
      <c r="L237" s="87">
        <v>3.49E-2</v>
      </c>
      <c r="M237" s="87">
        <v>4.5499999999642445E-2</v>
      </c>
      <c r="N237" s="83">
        <v>45485.803671000001</v>
      </c>
      <c r="O237" s="85">
        <v>98.38</v>
      </c>
      <c r="P237" s="83">
        <v>44.748937432000005</v>
      </c>
      <c r="Q237" s="84">
        <f t="shared" si="3"/>
        <v>2.1462785553648611E-4</v>
      </c>
      <c r="R237" s="84">
        <f>P237/'סכום נכסי הקרן'!$C$42</f>
        <v>1.5485583837212793E-5</v>
      </c>
    </row>
    <row r="238" spans="2:18">
      <c r="B238" s="76" t="s">
        <v>3478</v>
      </c>
      <c r="C238" s="86" t="s">
        <v>3114</v>
      </c>
      <c r="D238" s="73" t="s">
        <v>3270</v>
      </c>
      <c r="E238" s="73"/>
      <c r="F238" s="73" t="s">
        <v>519</v>
      </c>
      <c r="G238" s="95">
        <v>44858</v>
      </c>
      <c r="H238" s="73" t="s">
        <v>132</v>
      </c>
      <c r="I238" s="83">
        <v>5.6000000000183672</v>
      </c>
      <c r="J238" s="86" t="s">
        <v>542</v>
      </c>
      <c r="K238" s="86" t="s">
        <v>134</v>
      </c>
      <c r="L238" s="87">
        <v>3.49E-2</v>
      </c>
      <c r="M238" s="87">
        <v>4.5400000000183675E-2</v>
      </c>
      <c r="N238" s="83">
        <v>55345.519289000018</v>
      </c>
      <c r="O238" s="85">
        <v>98.37</v>
      </c>
      <c r="P238" s="83">
        <v>54.443392350000011</v>
      </c>
      <c r="Q238" s="84">
        <f t="shared" si="3"/>
        <v>2.6112505053261961E-4</v>
      </c>
      <c r="R238" s="84">
        <f>P238/'סכום נכסי הקרן'!$C$42</f>
        <v>1.8840396331183095E-5</v>
      </c>
    </row>
    <row r="239" spans="2:18">
      <c r="B239" s="76" t="s">
        <v>3478</v>
      </c>
      <c r="C239" s="86" t="s">
        <v>3114</v>
      </c>
      <c r="D239" s="73" t="s">
        <v>3271</v>
      </c>
      <c r="E239" s="73"/>
      <c r="F239" s="73" t="s">
        <v>519</v>
      </c>
      <c r="G239" s="95">
        <v>44858</v>
      </c>
      <c r="H239" s="73" t="s">
        <v>132</v>
      </c>
      <c r="I239" s="83">
        <v>5.7699999999453242</v>
      </c>
      <c r="J239" s="86" t="s">
        <v>542</v>
      </c>
      <c r="K239" s="86" t="s">
        <v>134</v>
      </c>
      <c r="L239" s="87">
        <v>3.49E-2</v>
      </c>
      <c r="M239" s="87">
        <v>4.519999999953047E-2</v>
      </c>
      <c r="N239" s="83">
        <v>32918.816851000011</v>
      </c>
      <c r="O239" s="85">
        <v>98.34</v>
      </c>
      <c r="P239" s="83">
        <v>32.372367301000004</v>
      </c>
      <c r="Q239" s="84">
        <f t="shared" si="3"/>
        <v>1.5526651963549342E-4</v>
      </c>
      <c r="R239" s="84">
        <f>P239/'סכום נכסי הקרן'!$C$42</f>
        <v>1.1202612544944987E-5</v>
      </c>
    </row>
    <row r="240" spans="2:18">
      <c r="B240" s="76" t="s">
        <v>3507</v>
      </c>
      <c r="C240" s="86" t="s">
        <v>3105</v>
      </c>
      <c r="D240" s="73">
        <v>9637</v>
      </c>
      <c r="E240" s="73"/>
      <c r="F240" s="73" t="s">
        <v>519</v>
      </c>
      <c r="G240" s="95">
        <v>45104</v>
      </c>
      <c r="H240" s="73" t="s">
        <v>132</v>
      </c>
      <c r="I240" s="83">
        <v>2.5199999999956684</v>
      </c>
      <c r="J240" s="86" t="s">
        <v>327</v>
      </c>
      <c r="K240" s="86" t="s">
        <v>134</v>
      </c>
      <c r="L240" s="87">
        <v>5.2159000000000004E-2</v>
      </c>
      <c r="M240" s="87">
        <v>6.0599999999912807E-2</v>
      </c>
      <c r="N240" s="83">
        <v>354480.45000000007</v>
      </c>
      <c r="O240" s="85">
        <v>98.99</v>
      </c>
      <c r="P240" s="83">
        <v>350.900197101</v>
      </c>
      <c r="Q240" s="84">
        <f t="shared" si="3"/>
        <v>1.6830110642417526E-3</v>
      </c>
      <c r="R240" s="84">
        <f>P240/'סכום נכסי הקרן'!$C$42</f>
        <v>1.2143069159931038E-4</v>
      </c>
    </row>
    <row r="241" spans="2:18">
      <c r="B241" s="76" t="s">
        <v>3508</v>
      </c>
      <c r="C241" s="86" t="s">
        <v>3105</v>
      </c>
      <c r="D241" s="73">
        <v>9577</v>
      </c>
      <c r="E241" s="73"/>
      <c r="F241" s="73" t="s">
        <v>519</v>
      </c>
      <c r="G241" s="95">
        <v>45063</v>
      </c>
      <c r="H241" s="73" t="s">
        <v>132</v>
      </c>
      <c r="I241" s="83">
        <v>3.5699999999982741</v>
      </c>
      <c r="J241" s="86" t="s">
        <v>327</v>
      </c>
      <c r="K241" s="86" t="s">
        <v>134</v>
      </c>
      <c r="L241" s="87">
        <v>4.4344000000000001E-2</v>
      </c>
      <c r="M241" s="87">
        <v>4.539999999997292E-2</v>
      </c>
      <c r="N241" s="83">
        <v>531720.67500000016</v>
      </c>
      <c r="O241" s="85">
        <v>101.39</v>
      </c>
      <c r="P241" s="83">
        <v>539.11155884900018</v>
      </c>
      <c r="Q241" s="84">
        <f t="shared" si="3"/>
        <v>2.5857230229549516E-3</v>
      </c>
      <c r="R241" s="84">
        <f>P241/'סכום נכסי הקרן'!$C$42</f>
        <v>1.865621335669231E-4</v>
      </c>
    </row>
    <row r="242" spans="2:18">
      <c r="B242" s="76" t="s">
        <v>3509</v>
      </c>
      <c r="C242" s="86" t="s">
        <v>3105</v>
      </c>
      <c r="D242" s="73" t="s">
        <v>3272</v>
      </c>
      <c r="E242" s="73"/>
      <c r="F242" s="73" t="s">
        <v>519</v>
      </c>
      <c r="G242" s="95">
        <v>42372</v>
      </c>
      <c r="H242" s="73" t="s">
        <v>132</v>
      </c>
      <c r="I242" s="83">
        <v>9.6199999999989139</v>
      </c>
      <c r="J242" s="86" t="s">
        <v>130</v>
      </c>
      <c r="K242" s="86" t="s">
        <v>134</v>
      </c>
      <c r="L242" s="87">
        <v>6.7000000000000004E-2</v>
      </c>
      <c r="M242" s="87">
        <v>3.4000000000000002E-2</v>
      </c>
      <c r="N242" s="83">
        <v>429043.68399800005</v>
      </c>
      <c r="O242" s="85">
        <v>150.24</v>
      </c>
      <c r="P242" s="83">
        <v>644.59522963500012</v>
      </c>
      <c r="Q242" s="84">
        <f t="shared" si="3"/>
        <v>3.0916508807799321E-3</v>
      </c>
      <c r="R242" s="84">
        <f>P242/'סכום נכסי הקרן'!$C$42</f>
        <v>2.2306526238189818E-4</v>
      </c>
    </row>
    <row r="243" spans="2:18">
      <c r="B243" s="76" t="s">
        <v>3510</v>
      </c>
      <c r="C243" s="86" t="s">
        <v>3114</v>
      </c>
      <c r="D243" s="73" t="s">
        <v>3273</v>
      </c>
      <c r="E243" s="73"/>
      <c r="F243" s="73" t="s">
        <v>535</v>
      </c>
      <c r="G243" s="95">
        <v>44871</v>
      </c>
      <c r="H243" s="73"/>
      <c r="I243" s="83">
        <v>4.9399999999980508</v>
      </c>
      <c r="J243" s="86" t="s">
        <v>327</v>
      </c>
      <c r="K243" s="86" t="s">
        <v>134</v>
      </c>
      <c r="L243" s="87">
        <v>0.05</v>
      </c>
      <c r="M243" s="87">
        <v>6.9899999999990262E-2</v>
      </c>
      <c r="N243" s="83">
        <v>537961.30927800003</v>
      </c>
      <c r="O243" s="85">
        <v>95.35</v>
      </c>
      <c r="P243" s="83">
        <v>512.94615075000002</v>
      </c>
      <c r="Q243" s="84">
        <f t="shared" si="3"/>
        <v>2.4602267374161236E-3</v>
      </c>
      <c r="R243" s="84">
        <f>P243/'סכום נכסי הקרן'!$C$42</f>
        <v>1.7750746894236815E-4</v>
      </c>
    </row>
    <row r="244" spans="2:18">
      <c r="B244" s="76" t="s">
        <v>3510</v>
      </c>
      <c r="C244" s="86" t="s">
        <v>3114</v>
      </c>
      <c r="D244" s="73" t="s">
        <v>3274</v>
      </c>
      <c r="E244" s="73"/>
      <c r="F244" s="73" t="s">
        <v>535</v>
      </c>
      <c r="G244" s="95">
        <v>44969</v>
      </c>
      <c r="H244" s="73"/>
      <c r="I244" s="83">
        <v>4.939999999997549</v>
      </c>
      <c r="J244" s="86" t="s">
        <v>327</v>
      </c>
      <c r="K244" s="86" t="s">
        <v>134</v>
      </c>
      <c r="L244" s="87">
        <v>0.05</v>
      </c>
      <c r="M244" s="87">
        <v>6.6499999999952319E-2</v>
      </c>
      <c r="N244" s="83">
        <v>382160.22141</v>
      </c>
      <c r="O244" s="85">
        <v>96.06</v>
      </c>
      <c r="P244" s="83">
        <v>367.10310563500002</v>
      </c>
      <c r="Q244" s="84">
        <f t="shared" si="3"/>
        <v>1.7607245410676722E-3</v>
      </c>
      <c r="R244" s="84">
        <f>P244/'סכום נכסי הקרן'!$C$42</f>
        <v>1.2703778559771493E-4</v>
      </c>
    </row>
    <row r="245" spans="2:18">
      <c r="B245" s="76" t="s">
        <v>3510</v>
      </c>
      <c r="C245" s="86" t="s">
        <v>3114</v>
      </c>
      <c r="D245" s="73" t="s">
        <v>3275</v>
      </c>
      <c r="E245" s="73"/>
      <c r="F245" s="73" t="s">
        <v>535</v>
      </c>
      <c r="G245" s="95">
        <v>45018</v>
      </c>
      <c r="H245" s="73"/>
      <c r="I245" s="83">
        <v>4.9400000000076059</v>
      </c>
      <c r="J245" s="86" t="s">
        <v>327</v>
      </c>
      <c r="K245" s="86" t="s">
        <v>134</v>
      </c>
      <c r="L245" s="87">
        <v>0.05</v>
      </c>
      <c r="M245" s="87">
        <v>4.3000000000030833E-2</v>
      </c>
      <c r="N245" s="83">
        <v>182860.53522100003</v>
      </c>
      <c r="O245" s="85">
        <v>106.41</v>
      </c>
      <c r="P245" s="83">
        <v>194.58189630800001</v>
      </c>
      <c r="Q245" s="84">
        <f t="shared" si="3"/>
        <v>9.3326674391478186E-4</v>
      </c>
      <c r="R245" s="84">
        <f>P245/'סכום נכסי הקרן'!$C$42</f>
        <v>6.733599592303678E-5</v>
      </c>
    </row>
    <row r="246" spans="2:18">
      <c r="B246" s="76" t="s">
        <v>3510</v>
      </c>
      <c r="C246" s="86" t="s">
        <v>3114</v>
      </c>
      <c r="D246" s="73" t="s">
        <v>3276</v>
      </c>
      <c r="E246" s="73"/>
      <c r="F246" s="73" t="s">
        <v>535</v>
      </c>
      <c r="G246" s="95">
        <v>45109</v>
      </c>
      <c r="H246" s="73"/>
      <c r="I246" s="83">
        <v>4.9399999999980722</v>
      </c>
      <c r="J246" s="86" t="s">
        <v>327</v>
      </c>
      <c r="K246" s="86" t="s">
        <v>134</v>
      </c>
      <c r="L246" s="87">
        <v>0.05</v>
      </c>
      <c r="M246" s="87">
        <v>5.2199999999990372E-2</v>
      </c>
      <c r="N246" s="83">
        <v>165215.30947200002</v>
      </c>
      <c r="O246" s="85">
        <v>100.45</v>
      </c>
      <c r="P246" s="83">
        <v>165.95878017800001</v>
      </c>
      <c r="Q246" s="84">
        <f t="shared" si="3"/>
        <v>7.9598263425097095E-4</v>
      </c>
      <c r="R246" s="84">
        <f>P246/'סכום נכסי הקרן'!$C$42</f>
        <v>5.743082967887861E-5</v>
      </c>
    </row>
    <row r="247" spans="2:18">
      <c r="B247" s="76" t="s">
        <v>3511</v>
      </c>
      <c r="C247" s="86" t="s">
        <v>3114</v>
      </c>
      <c r="D247" s="73" t="s">
        <v>3277</v>
      </c>
      <c r="E247" s="73"/>
      <c r="F247" s="73" t="s">
        <v>535</v>
      </c>
      <c r="G247" s="95">
        <v>41816</v>
      </c>
      <c r="H247" s="73"/>
      <c r="I247" s="83">
        <v>5.6699999999837685</v>
      </c>
      <c r="J247" s="86" t="s">
        <v>542</v>
      </c>
      <c r="K247" s="86" t="s">
        <v>134</v>
      </c>
      <c r="L247" s="87">
        <v>4.4999999999999998E-2</v>
      </c>
      <c r="M247" s="87">
        <v>8.7099999999834296E-2</v>
      </c>
      <c r="N247" s="83">
        <v>133881.37237300002</v>
      </c>
      <c r="O247" s="85">
        <v>88.35</v>
      </c>
      <c r="P247" s="83">
        <v>118.28419797600002</v>
      </c>
      <c r="Q247" s="84">
        <f t="shared" ref="Q247:Q310" si="4">IFERROR(P247/$P$10,0)</f>
        <v>5.6732260501201823E-4</v>
      </c>
      <c r="R247" s="84">
        <f>P247/'סכום נכסי הקרן'!$C$42</f>
        <v>4.0932812475341007E-5</v>
      </c>
    </row>
    <row r="248" spans="2:18">
      <c r="B248" s="76" t="s">
        <v>3511</v>
      </c>
      <c r="C248" s="86" t="s">
        <v>3114</v>
      </c>
      <c r="D248" s="73" t="s">
        <v>3278</v>
      </c>
      <c r="E248" s="73"/>
      <c r="F248" s="73" t="s">
        <v>535</v>
      </c>
      <c r="G248" s="95">
        <v>42625</v>
      </c>
      <c r="H248" s="73"/>
      <c r="I248" s="83">
        <v>5.6699999999978852</v>
      </c>
      <c r="J248" s="86" t="s">
        <v>542</v>
      </c>
      <c r="K248" s="86" t="s">
        <v>134</v>
      </c>
      <c r="L248" s="87">
        <v>4.4999999999999998E-2</v>
      </c>
      <c r="M248" s="87">
        <v>8.7099999999725106E-2</v>
      </c>
      <c r="N248" s="83">
        <v>37280.416906000006</v>
      </c>
      <c r="O248" s="85">
        <v>88.8</v>
      </c>
      <c r="P248" s="83">
        <v>33.105013521000011</v>
      </c>
      <c r="Q248" s="84">
        <f t="shared" si="4"/>
        <v>1.5878048658285311E-4</v>
      </c>
      <c r="R248" s="84">
        <f>P248/'סכום נכסי הקרן'!$C$42</f>
        <v>1.1456148273699833E-5</v>
      </c>
    </row>
    <row r="249" spans="2:18">
      <c r="B249" s="76" t="s">
        <v>3511</v>
      </c>
      <c r="C249" s="86" t="s">
        <v>3114</v>
      </c>
      <c r="D249" s="73" t="s">
        <v>3279</v>
      </c>
      <c r="E249" s="73"/>
      <c r="F249" s="73" t="s">
        <v>535</v>
      </c>
      <c r="G249" s="95">
        <v>42716</v>
      </c>
      <c r="H249" s="73"/>
      <c r="I249" s="83">
        <v>5.6699999999936246</v>
      </c>
      <c r="J249" s="86" t="s">
        <v>542</v>
      </c>
      <c r="K249" s="86" t="s">
        <v>134</v>
      </c>
      <c r="L249" s="87">
        <v>4.4999999999999998E-2</v>
      </c>
      <c r="M249" s="87">
        <v>8.7100000000366579E-2</v>
      </c>
      <c r="N249" s="83">
        <v>28204.825725000002</v>
      </c>
      <c r="O249" s="85">
        <v>88.98</v>
      </c>
      <c r="P249" s="83">
        <v>25.096656348000003</v>
      </c>
      <c r="Q249" s="84">
        <f t="shared" si="4"/>
        <v>1.2037026669722737E-4</v>
      </c>
      <c r="R249" s="84">
        <f>P249/'סכום נכסי הקרן'!$C$42</f>
        <v>8.6848179691694419E-6</v>
      </c>
    </row>
    <row r="250" spans="2:18">
      <c r="B250" s="76" t="s">
        <v>3511</v>
      </c>
      <c r="C250" s="86" t="s">
        <v>3114</v>
      </c>
      <c r="D250" s="73" t="s">
        <v>3280</v>
      </c>
      <c r="E250" s="73"/>
      <c r="F250" s="73" t="s">
        <v>535</v>
      </c>
      <c r="G250" s="95">
        <v>42803</v>
      </c>
      <c r="H250" s="73"/>
      <c r="I250" s="83">
        <v>5.6700000000148938</v>
      </c>
      <c r="J250" s="86" t="s">
        <v>542</v>
      </c>
      <c r="K250" s="86" t="s">
        <v>134</v>
      </c>
      <c r="L250" s="87">
        <v>4.4999999999999998E-2</v>
      </c>
      <c r="M250" s="87">
        <v>8.7100000000267574E-2</v>
      </c>
      <c r="N250" s="83">
        <v>180757.69189700004</v>
      </c>
      <c r="O250" s="85">
        <v>89.52</v>
      </c>
      <c r="P250" s="83">
        <v>161.81429847700002</v>
      </c>
      <c r="Q250" s="84">
        <f t="shared" si="4"/>
        <v>7.7610459309865212E-4</v>
      </c>
      <c r="R250" s="84">
        <f>P250/'סכום נכסי הקרן'!$C$42</f>
        <v>5.5996611962756156E-5</v>
      </c>
    </row>
    <row r="251" spans="2:18">
      <c r="B251" s="76" t="s">
        <v>3511</v>
      </c>
      <c r="C251" s="86" t="s">
        <v>3114</v>
      </c>
      <c r="D251" s="73" t="s">
        <v>3281</v>
      </c>
      <c r="E251" s="73"/>
      <c r="F251" s="73" t="s">
        <v>535</v>
      </c>
      <c r="G251" s="95">
        <v>42898</v>
      </c>
      <c r="H251" s="73"/>
      <c r="I251" s="83">
        <v>5.6699999999286659</v>
      </c>
      <c r="J251" s="86" t="s">
        <v>542</v>
      </c>
      <c r="K251" s="86" t="s">
        <v>134</v>
      </c>
      <c r="L251" s="87">
        <v>4.4999999999999998E-2</v>
      </c>
      <c r="M251" s="87">
        <v>8.7099999998652602E-2</v>
      </c>
      <c r="N251" s="83">
        <v>33995.889818000003</v>
      </c>
      <c r="O251" s="85">
        <v>89.07</v>
      </c>
      <c r="P251" s="83">
        <v>30.280139248000005</v>
      </c>
      <c r="Q251" s="84">
        <f t="shared" si="4"/>
        <v>1.4523163509793229E-4</v>
      </c>
      <c r="R251" s="84">
        <f>P251/'סכום נכסי הקרן'!$C$42</f>
        <v>1.0478587019857745E-5</v>
      </c>
    </row>
    <row r="252" spans="2:18">
      <c r="B252" s="76" t="s">
        <v>3511</v>
      </c>
      <c r="C252" s="86" t="s">
        <v>3114</v>
      </c>
      <c r="D252" s="73" t="s">
        <v>3282</v>
      </c>
      <c r="E252" s="73"/>
      <c r="F252" s="73" t="s">
        <v>535</v>
      </c>
      <c r="G252" s="95">
        <v>42989</v>
      </c>
      <c r="H252" s="73"/>
      <c r="I252" s="83">
        <v>5.6700000000576916</v>
      </c>
      <c r="J252" s="86" t="s">
        <v>542</v>
      </c>
      <c r="K252" s="86" t="s">
        <v>134</v>
      </c>
      <c r="L252" s="87">
        <v>4.4999999999999998E-2</v>
      </c>
      <c r="M252" s="87">
        <v>8.7100000000712663E-2</v>
      </c>
      <c r="N252" s="83">
        <v>42839.10070100001</v>
      </c>
      <c r="O252" s="85">
        <v>89.42</v>
      </c>
      <c r="P252" s="83">
        <v>38.30672713700001</v>
      </c>
      <c r="Q252" s="84">
        <f t="shared" si="4"/>
        <v>1.8372929436658069E-4</v>
      </c>
      <c r="R252" s="84">
        <f>P252/'סכום נכסי הקרן'!$C$42</f>
        <v>1.3256226150859366E-5</v>
      </c>
    </row>
    <row r="253" spans="2:18">
      <c r="B253" s="76" t="s">
        <v>3511</v>
      </c>
      <c r="C253" s="86" t="s">
        <v>3114</v>
      </c>
      <c r="D253" s="73" t="s">
        <v>3283</v>
      </c>
      <c r="E253" s="73"/>
      <c r="F253" s="73" t="s">
        <v>535</v>
      </c>
      <c r="G253" s="95">
        <v>43080</v>
      </c>
      <c r="H253" s="73"/>
      <c r="I253" s="83">
        <v>5.6699999998659631</v>
      </c>
      <c r="J253" s="86" t="s">
        <v>542</v>
      </c>
      <c r="K253" s="86" t="s">
        <v>134</v>
      </c>
      <c r="L253" s="87">
        <v>4.4999999999999998E-2</v>
      </c>
      <c r="M253" s="87">
        <v>8.7099999997845234E-2</v>
      </c>
      <c r="N253" s="83">
        <v>13273.034032000001</v>
      </c>
      <c r="O253" s="85">
        <v>88.81</v>
      </c>
      <c r="P253" s="83">
        <v>11.787782074000003</v>
      </c>
      <c r="Q253" s="84">
        <f t="shared" si="4"/>
        <v>5.6537351125232701E-5</v>
      </c>
      <c r="R253" s="84">
        <f>P253/'סכום נכסי הקרן'!$C$42</f>
        <v>4.0792183689078198E-6</v>
      </c>
    </row>
    <row r="254" spans="2:18">
      <c r="B254" s="76" t="s">
        <v>3511</v>
      </c>
      <c r="C254" s="86" t="s">
        <v>3114</v>
      </c>
      <c r="D254" s="73" t="s">
        <v>3284</v>
      </c>
      <c r="E254" s="73"/>
      <c r="F254" s="73" t="s">
        <v>535</v>
      </c>
      <c r="G254" s="95">
        <v>43171</v>
      </c>
      <c r="H254" s="73"/>
      <c r="I254" s="83">
        <v>5.5499999996391578</v>
      </c>
      <c r="J254" s="86" t="s">
        <v>542</v>
      </c>
      <c r="K254" s="86" t="s">
        <v>134</v>
      </c>
      <c r="L254" s="87">
        <v>4.4999999999999998E-2</v>
      </c>
      <c r="M254" s="87">
        <v>8.7999999995263936E-2</v>
      </c>
      <c r="N254" s="83">
        <v>9917.4161030000014</v>
      </c>
      <c r="O254" s="85">
        <v>89.42</v>
      </c>
      <c r="P254" s="83">
        <v>8.8681541840000033</v>
      </c>
      <c r="Q254" s="84">
        <f t="shared" si="4"/>
        <v>4.2534035986243292E-5</v>
      </c>
      <c r="R254" s="84">
        <f>P254/'סכום נכסי הקרן'!$C$42</f>
        <v>3.0688671726863774E-6</v>
      </c>
    </row>
    <row r="255" spans="2:18">
      <c r="B255" s="76" t="s">
        <v>3511</v>
      </c>
      <c r="C255" s="86" t="s">
        <v>3114</v>
      </c>
      <c r="D255" s="73" t="s">
        <v>3285</v>
      </c>
      <c r="E255" s="73"/>
      <c r="F255" s="73" t="s">
        <v>535</v>
      </c>
      <c r="G255" s="95">
        <v>43341</v>
      </c>
      <c r="H255" s="73"/>
      <c r="I255" s="83">
        <v>5.7099999999955067</v>
      </c>
      <c r="J255" s="86" t="s">
        <v>542</v>
      </c>
      <c r="K255" s="86" t="s">
        <v>134</v>
      </c>
      <c r="L255" s="87">
        <v>4.4999999999999998E-2</v>
      </c>
      <c r="M255" s="87">
        <v>8.4500000000224743E-2</v>
      </c>
      <c r="N255" s="83">
        <v>24880.395270000001</v>
      </c>
      <c r="O255" s="85">
        <v>89.42</v>
      </c>
      <c r="P255" s="83">
        <v>22.248051309999997</v>
      </c>
      <c r="Q255" s="84">
        <f t="shared" si="4"/>
        <v>1.0670759612531864E-4</v>
      </c>
      <c r="R255" s="84">
        <f>P255/'סכום נכסי הקרן'!$C$42</f>
        <v>7.6990445705923598E-6</v>
      </c>
    </row>
    <row r="256" spans="2:18">
      <c r="B256" s="76" t="s">
        <v>3511</v>
      </c>
      <c r="C256" s="86" t="s">
        <v>3114</v>
      </c>
      <c r="D256" s="73" t="s">
        <v>3286</v>
      </c>
      <c r="E256" s="73"/>
      <c r="F256" s="73" t="s">
        <v>535</v>
      </c>
      <c r="G256" s="95">
        <v>43990</v>
      </c>
      <c r="H256" s="73"/>
      <c r="I256" s="83">
        <v>5.6699999998925144</v>
      </c>
      <c r="J256" s="86" t="s">
        <v>542</v>
      </c>
      <c r="K256" s="86" t="s">
        <v>134</v>
      </c>
      <c r="L256" s="87">
        <v>4.4999999999999998E-2</v>
      </c>
      <c r="M256" s="87">
        <v>8.7099999997969746E-2</v>
      </c>
      <c r="N256" s="83">
        <v>25661.327895000006</v>
      </c>
      <c r="O256" s="85">
        <v>88.1</v>
      </c>
      <c r="P256" s="83">
        <v>22.607631529000003</v>
      </c>
      <c r="Q256" s="84">
        <f t="shared" si="4"/>
        <v>1.0843223889286115E-4</v>
      </c>
      <c r="R256" s="84">
        <f>P256/'סכום נכסי הקרן'!$C$42</f>
        <v>7.8234790252872773E-6</v>
      </c>
    </row>
    <row r="257" spans="2:18">
      <c r="B257" s="76" t="s">
        <v>3511</v>
      </c>
      <c r="C257" s="86" t="s">
        <v>3114</v>
      </c>
      <c r="D257" s="73" t="s">
        <v>3287</v>
      </c>
      <c r="E257" s="73"/>
      <c r="F257" s="73" t="s">
        <v>535</v>
      </c>
      <c r="G257" s="95">
        <v>41893</v>
      </c>
      <c r="H257" s="73"/>
      <c r="I257" s="83">
        <v>5.6700000000865165</v>
      </c>
      <c r="J257" s="86" t="s">
        <v>542</v>
      </c>
      <c r="K257" s="86" t="s">
        <v>134</v>
      </c>
      <c r="L257" s="87">
        <v>4.4999999999999998E-2</v>
      </c>
      <c r="M257" s="87">
        <v>8.710000000129775E-2</v>
      </c>
      <c r="N257" s="83">
        <v>26266.175902000003</v>
      </c>
      <c r="O257" s="85">
        <v>88.01</v>
      </c>
      <c r="P257" s="83">
        <v>23.116862900000005</v>
      </c>
      <c r="Q257" s="84">
        <f t="shared" si="4"/>
        <v>1.1087464855444739E-4</v>
      </c>
      <c r="R257" s="84">
        <f>P257/'סכום נכסי הקרן'!$C$42</f>
        <v>7.9997009769289774E-6</v>
      </c>
    </row>
    <row r="258" spans="2:18">
      <c r="B258" s="76" t="s">
        <v>3511</v>
      </c>
      <c r="C258" s="86" t="s">
        <v>3114</v>
      </c>
      <c r="D258" s="73" t="s">
        <v>3288</v>
      </c>
      <c r="E258" s="73"/>
      <c r="F258" s="73" t="s">
        <v>535</v>
      </c>
      <c r="G258" s="95">
        <v>42151</v>
      </c>
      <c r="H258" s="73"/>
      <c r="I258" s="83">
        <v>5.6700000000182449</v>
      </c>
      <c r="J258" s="86" t="s">
        <v>542</v>
      </c>
      <c r="K258" s="86" t="s">
        <v>134</v>
      </c>
      <c r="L258" s="87">
        <v>4.4999999999999998E-2</v>
      </c>
      <c r="M258" s="87">
        <v>8.7100000000266659E-2</v>
      </c>
      <c r="N258" s="83">
        <v>96191.211161000014</v>
      </c>
      <c r="O258" s="85">
        <v>88.89</v>
      </c>
      <c r="P258" s="83">
        <v>85.504375532000012</v>
      </c>
      <c r="Q258" s="84">
        <f t="shared" si="4"/>
        <v>4.1010182168697254E-4</v>
      </c>
      <c r="R258" s="84">
        <f>P258/'סכום נכסי הקרן'!$C$42</f>
        <v>2.958919812926011E-5</v>
      </c>
    </row>
    <row r="259" spans="2:18">
      <c r="B259" s="76" t="s">
        <v>3511</v>
      </c>
      <c r="C259" s="86" t="s">
        <v>3114</v>
      </c>
      <c r="D259" s="73" t="s">
        <v>3289</v>
      </c>
      <c r="E259" s="73"/>
      <c r="F259" s="73" t="s">
        <v>535</v>
      </c>
      <c r="G259" s="95">
        <v>42166</v>
      </c>
      <c r="H259" s="73"/>
      <c r="I259" s="83">
        <v>5.6700000000326911</v>
      </c>
      <c r="J259" s="86" t="s">
        <v>542</v>
      </c>
      <c r="K259" s="86" t="s">
        <v>134</v>
      </c>
      <c r="L259" s="87">
        <v>4.4999999999999998E-2</v>
      </c>
      <c r="M259" s="87">
        <v>8.7100000000396513E-2</v>
      </c>
      <c r="N259" s="83">
        <v>90505.35665300001</v>
      </c>
      <c r="O259" s="85">
        <v>88.89</v>
      </c>
      <c r="P259" s="83">
        <v>80.450219011000002</v>
      </c>
      <c r="Q259" s="84">
        <f t="shared" si="4"/>
        <v>3.8586073714063279E-4</v>
      </c>
      <c r="R259" s="84">
        <f>P259/'סכום נכסי הקרן'!$C$42</f>
        <v>2.7840183090606415E-5</v>
      </c>
    </row>
    <row r="260" spans="2:18">
      <c r="B260" s="76" t="s">
        <v>3511</v>
      </c>
      <c r="C260" s="86" t="s">
        <v>3114</v>
      </c>
      <c r="D260" s="73" t="s">
        <v>3290</v>
      </c>
      <c r="E260" s="73"/>
      <c r="F260" s="73" t="s">
        <v>535</v>
      </c>
      <c r="G260" s="95">
        <v>42257</v>
      </c>
      <c r="H260" s="73"/>
      <c r="I260" s="83">
        <v>5.6700000000303898</v>
      </c>
      <c r="J260" s="86" t="s">
        <v>542</v>
      </c>
      <c r="K260" s="86" t="s">
        <v>134</v>
      </c>
      <c r="L260" s="87">
        <v>4.4999999999999998E-2</v>
      </c>
      <c r="M260" s="87">
        <v>8.7100000000416969E-2</v>
      </c>
      <c r="N260" s="83">
        <v>48094.950501000007</v>
      </c>
      <c r="O260" s="85">
        <v>88.26</v>
      </c>
      <c r="P260" s="83">
        <v>42.448606313000006</v>
      </c>
      <c r="Q260" s="84">
        <f t="shared" si="4"/>
        <v>2.0359485311391331E-4</v>
      </c>
      <c r="R260" s="84">
        <f>P260/'סכום נכסי הקרן'!$C$42</f>
        <v>1.4689543250757421E-5</v>
      </c>
    </row>
    <row r="261" spans="2:18">
      <c r="B261" s="76" t="s">
        <v>3511</v>
      </c>
      <c r="C261" s="86" t="s">
        <v>3114</v>
      </c>
      <c r="D261" s="73" t="s">
        <v>3291</v>
      </c>
      <c r="E261" s="73"/>
      <c r="F261" s="73" t="s">
        <v>535</v>
      </c>
      <c r="G261" s="95">
        <v>42348</v>
      </c>
      <c r="H261" s="73"/>
      <c r="I261" s="83">
        <v>5.6700000000281534</v>
      </c>
      <c r="J261" s="86" t="s">
        <v>542</v>
      </c>
      <c r="K261" s="86" t="s">
        <v>134</v>
      </c>
      <c r="L261" s="87">
        <v>4.4999999999999998E-2</v>
      </c>
      <c r="M261" s="87">
        <v>8.7100000000411446E-2</v>
      </c>
      <c r="N261" s="83">
        <v>83285.424972000008</v>
      </c>
      <c r="O261" s="85">
        <v>88.71</v>
      </c>
      <c r="P261" s="83">
        <v>73.88250037600001</v>
      </c>
      <c r="Q261" s="84">
        <f t="shared" si="4"/>
        <v>3.5436020445113366E-4</v>
      </c>
      <c r="R261" s="84">
        <f>P261/'סכום נכסי הקרן'!$C$42</f>
        <v>2.5567392642876411E-5</v>
      </c>
    </row>
    <row r="262" spans="2:18">
      <c r="B262" s="76" t="s">
        <v>3511</v>
      </c>
      <c r="C262" s="86" t="s">
        <v>3114</v>
      </c>
      <c r="D262" s="73" t="s">
        <v>3292</v>
      </c>
      <c r="E262" s="73"/>
      <c r="F262" s="73" t="s">
        <v>535</v>
      </c>
      <c r="G262" s="95">
        <v>42439</v>
      </c>
      <c r="H262" s="73"/>
      <c r="I262" s="83">
        <v>5.6699999999994359</v>
      </c>
      <c r="J262" s="86" t="s">
        <v>542</v>
      </c>
      <c r="K262" s="86" t="s">
        <v>134</v>
      </c>
      <c r="L262" s="87">
        <v>4.4999999999999998E-2</v>
      </c>
      <c r="M262" s="87">
        <v>8.7100000000039479E-2</v>
      </c>
      <c r="N262" s="83">
        <v>98916.877841000023</v>
      </c>
      <c r="O262" s="85">
        <v>89.61</v>
      </c>
      <c r="P262" s="83">
        <v>88.639423815000015</v>
      </c>
      <c r="Q262" s="84">
        <f t="shared" si="4"/>
        <v>4.251383505655882E-4</v>
      </c>
      <c r="R262" s="84">
        <f>P262/'סכום נכסי הקרן'!$C$42</f>
        <v>3.0674096582857575E-5</v>
      </c>
    </row>
    <row r="263" spans="2:18">
      <c r="B263" s="76" t="s">
        <v>3511</v>
      </c>
      <c r="C263" s="86" t="s">
        <v>3114</v>
      </c>
      <c r="D263" s="73" t="s">
        <v>3293</v>
      </c>
      <c r="E263" s="73"/>
      <c r="F263" s="73" t="s">
        <v>535</v>
      </c>
      <c r="G263" s="95">
        <v>42549</v>
      </c>
      <c r="H263" s="73"/>
      <c r="I263" s="83">
        <v>5.6899999999872231</v>
      </c>
      <c r="J263" s="86" t="s">
        <v>542</v>
      </c>
      <c r="K263" s="86" t="s">
        <v>134</v>
      </c>
      <c r="L263" s="87">
        <v>4.4999999999999998E-2</v>
      </c>
      <c r="M263" s="87">
        <v>8.5899999999872245E-2</v>
      </c>
      <c r="N263" s="83">
        <v>69576.977357000011</v>
      </c>
      <c r="O263" s="85">
        <v>89.99</v>
      </c>
      <c r="P263" s="83">
        <v>62.612327820000004</v>
      </c>
      <c r="Q263" s="84">
        <f t="shared" si="4"/>
        <v>3.0030544681814716E-4</v>
      </c>
      <c r="R263" s="84">
        <f>P263/'סכום נכסי הקרן'!$C$42</f>
        <v>2.1667295523453197E-5</v>
      </c>
    </row>
    <row r="264" spans="2:18">
      <c r="B264" s="76" t="s">
        <v>3511</v>
      </c>
      <c r="C264" s="86" t="s">
        <v>3114</v>
      </c>
      <c r="D264" s="73" t="s">
        <v>3294</v>
      </c>
      <c r="E264" s="73"/>
      <c r="F264" s="73" t="s">
        <v>535</v>
      </c>
      <c r="G264" s="95">
        <v>42604</v>
      </c>
      <c r="H264" s="73"/>
      <c r="I264" s="83">
        <v>5.6699999999764827</v>
      </c>
      <c r="J264" s="86" t="s">
        <v>542</v>
      </c>
      <c r="K264" s="86" t="s">
        <v>134</v>
      </c>
      <c r="L264" s="87">
        <v>4.4999999999999998E-2</v>
      </c>
      <c r="M264" s="87">
        <v>8.7099999999665806E-2</v>
      </c>
      <c r="N264" s="83">
        <v>90984.008273000014</v>
      </c>
      <c r="O264" s="85">
        <v>88.8</v>
      </c>
      <c r="P264" s="83">
        <v>80.793807270000016</v>
      </c>
      <c r="Q264" s="84">
        <f t="shared" si="4"/>
        <v>3.8750867819685892E-4</v>
      </c>
      <c r="R264" s="84">
        <f>P264/'סכום נכסי הקרן'!$C$42</f>
        <v>2.795908345105211E-5</v>
      </c>
    </row>
    <row r="265" spans="2:18">
      <c r="B265" s="72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83"/>
      <c r="O265" s="85"/>
      <c r="P265" s="73"/>
      <c r="Q265" s="84"/>
      <c r="R265" s="73"/>
    </row>
    <row r="266" spans="2:18">
      <c r="B266" s="70" t="s">
        <v>39</v>
      </c>
      <c r="C266" s="71"/>
      <c r="D266" s="71"/>
      <c r="E266" s="71"/>
      <c r="F266" s="71"/>
      <c r="G266" s="71"/>
      <c r="H266" s="71"/>
      <c r="I266" s="80">
        <v>2.2192411806123196</v>
      </c>
      <c r="J266" s="71"/>
      <c r="K266" s="71"/>
      <c r="L266" s="71"/>
      <c r="M266" s="94">
        <v>0.40195901379738869</v>
      </c>
      <c r="N266" s="80"/>
      <c r="O266" s="82"/>
      <c r="P266" s="80">
        <v>80601.00771304201</v>
      </c>
      <c r="Q266" s="81">
        <f t="shared" si="4"/>
        <v>0.38658396002849654</v>
      </c>
      <c r="R266" s="81">
        <f>P266/'סכום נכסי הקרן'!$C$42</f>
        <v>2.7892364242186257E-2</v>
      </c>
    </row>
    <row r="267" spans="2:18">
      <c r="B267" s="92" t="s">
        <v>37</v>
      </c>
      <c r="C267" s="71"/>
      <c r="D267" s="71"/>
      <c r="E267" s="71"/>
      <c r="F267" s="71"/>
      <c r="G267" s="71"/>
      <c r="H267" s="71"/>
      <c r="I267" s="80">
        <v>2.2192411806123191</v>
      </c>
      <c r="J267" s="71"/>
      <c r="K267" s="71"/>
      <c r="L267" s="71"/>
      <c r="M267" s="94">
        <v>0.40195901379738841</v>
      </c>
      <c r="N267" s="80"/>
      <c r="O267" s="82"/>
      <c r="P267" s="80">
        <v>80601.00771304204</v>
      </c>
      <c r="Q267" s="81">
        <f t="shared" si="4"/>
        <v>0.38658396002849671</v>
      </c>
      <c r="R267" s="81">
        <f>P267/'סכום נכסי הקרן'!$C$42</f>
        <v>2.7892364242186263E-2</v>
      </c>
    </row>
    <row r="268" spans="2:18">
      <c r="B268" s="76" t="s">
        <v>3512</v>
      </c>
      <c r="C268" s="86" t="s">
        <v>3114</v>
      </c>
      <c r="D268" s="73">
        <v>9645</v>
      </c>
      <c r="E268" s="73"/>
      <c r="F268" s="73" t="s">
        <v>3144</v>
      </c>
      <c r="G268" s="95">
        <v>45114</v>
      </c>
      <c r="H268" s="73" t="s">
        <v>3104</v>
      </c>
      <c r="I268" s="83">
        <v>2.5599999999910343</v>
      </c>
      <c r="J268" s="86" t="s">
        <v>800</v>
      </c>
      <c r="K268" s="86" t="s">
        <v>3096</v>
      </c>
      <c r="L268" s="87">
        <v>7.5800000000000006E-2</v>
      </c>
      <c r="M268" s="87">
        <v>8.3199999999778645E-2</v>
      </c>
      <c r="N268" s="83">
        <v>394028.76048700005</v>
      </c>
      <c r="O268" s="85">
        <v>100.65</v>
      </c>
      <c r="P268" s="83">
        <v>142.77238741300002</v>
      </c>
      <c r="Q268" s="84">
        <f t="shared" si="4"/>
        <v>6.8477450189384406E-4</v>
      </c>
      <c r="R268" s="84">
        <f>P268/'סכום נכסי הקרן'!$C$42</f>
        <v>4.9407067559597731E-5</v>
      </c>
    </row>
    <row r="269" spans="2:18">
      <c r="B269" s="76" t="s">
        <v>3512</v>
      </c>
      <c r="C269" s="86" t="s">
        <v>3114</v>
      </c>
      <c r="D269" s="73">
        <v>9722</v>
      </c>
      <c r="E269" s="73"/>
      <c r="F269" s="73" t="s">
        <v>3144</v>
      </c>
      <c r="G269" s="95">
        <v>45169</v>
      </c>
      <c r="H269" s="73" t="s">
        <v>3104</v>
      </c>
      <c r="I269" s="83">
        <v>2.5799999999840639</v>
      </c>
      <c r="J269" s="86" t="s">
        <v>800</v>
      </c>
      <c r="K269" s="86" t="s">
        <v>3096</v>
      </c>
      <c r="L269" s="87">
        <v>7.7300000000000008E-2</v>
      </c>
      <c r="M269" s="87">
        <v>8.1799999999309439E-2</v>
      </c>
      <c r="N269" s="83">
        <v>166718.26527900004</v>
      </c>
      <c r="O269" s="85">
        <v>100.37</v>
      </c>
      <c r="P269" s="83">
        <v>60.240643662000011</v>
      </c>
      <c r="Q269" s="84">
        <f t="shared" si="4"/>
        <v>2.8893021616345483E-4</v>
      </c>
      <c r="R269" s="84">
        <f>P269/'סכום נכסי הקרן'!$C$42</f>
        <v>2.0846562876562797E-5</v>
      </c>
    </row>
    <row r="270" spans="2:18">
      <c r="B270" s="76" t="s">
        <v>3512</v>
      </c>
      <c r="C270" s="86" t="s">
        <v>3114</v>
      </c>
      <c r="D270" s="73">
        <v>9788</v>
      </c>
      <c r="E270" s="73"/>
      <c r="F270" s="73" t="s">
        <v>3144</v>
      </c>
      <c r="G270" s="95">
        <v>45198</v>
      </c>
      <c r="H270" s="73" t="s">
        <v>3104</v>
      </c>
      <c r="I270" s="83">
        <v>2.599999999990382</v>
      </c>
      <c r="J270" s="86" t="s">
        <v>800</v>
      </c>
      <c r="K270" s="86" t="s">
        <v>3096</v>
      </c>
      <c r="L270" s="87">
        <v>7.7300000000000008E-2</v>
      </c>
      <c r="M270" s="87">
        <v>8.1699999999451781E-2</v>
      </c>
      <c r="N270" s="83">
        <v>115806.45104600002</v>
      </c>
      <c r="O270" s="85">
        <v>99.76</v>
      </c>
      <c r="P270" s="83">
        <v>41.590267484000009</v>
      </c>
      <c r="Q270" s="84">
        <f t="shared" si="4"/>
        <v>1.9947803084362114E-4</v>
      </c>
      <c r="R270" s="84">
        <f>P270/'סכום נכסי הקרן'!$C$42</f>
        <v>1.4392510993457174E-5</v>
      </c>
    </row>
    <row r="271" spans="2:18">
      <c r="B271" s="76" t="s">
        <v>3513</v>
      </c>
      <c r="C271" s="86" t="s">
        <v>3114</v>
      </c>
      <c r="D271" s="73">
        <v>8763</v>
      </c>
      <c r="E271" s="73"/>
      <c r="F271" s="73" t="s">
        <v>3144</v>
      </c>
      <c r="G271" s="95">
        <v>44529</v>
      </c>
      <c r="H271" s="73" t="s">
        <v>3104</v>
      </c>
      <c r="I271" s="83">
        <v>2.5599999999995973</v>
      </c>
      <c r="J271" s="86" t="s">
        <v>800</v>
      </c>
      <c r="K271" s="86" t="s">
        <v>3096</v>
      </c>
      <c r="L271" s="87">
        <v>7.6299999999999993E-2</v>
      </c>
      <c r="M271" s="87">
        <v>8.0699999999983285E-2</v>
      </c>
      <c r="N271" s="83">
        <v>3809438.7408560007</v>
      </c>
      <c r="O271" s="85">
        <v>101.27</v>
      </c>
      <c r="P271" s="83">
        <v>1388.8146396760003</v>
      </c>
      <c r="Q271" s="84">
        <f t="shared" si="4"/>
        <v>6.6611259385609802E-3</v>
      </c>
      <c r="R271" s="84">
        <f>P271/'סכום נכסי הקרן'!$C$42</f>
        <v>4.8060594890621434E-4</v>
      </c>
    </row>
    <row r="272" spans="2:18">
      <c r="B272" s="76" t="s">
        <v>3513</v>
      </c>
      <c r="C272" s="86" t="s">
        <v>3114</v>
      </c>
      <c r="D272" s="73">
        <v>9327</v>
      </c>
      <c r="E272" s="73"/>
      <c r="F272" s="73" t="s">
        <v>3144</v>
      </c>
      <c r="G272" s="95">
        <v>44880</v>
      </c>
      <c r="H272" s="73" t="s">
        <v>3104</v>
      </c>
      <c r="I272" s="83">
        <v>2.5900000000002681</v>
      </c>
      <c r="J272" s="86" t="s">
        <v>800</v>
      </c>
      <c r="K272" s="86" t="s">
        <v>139</v>
      </c>
      <c r="L272" s="87">
        <v>6.9459999999999994E-2</v>
      </c>
      <c r="M272" s="87">
        <v>7.3199999999592424E-2</v>
      </c>
      <c r="N272" s="83">
        <v>104422.99955200002</v>
      </c>
      <c r="O272" s="85">
        <v>101.26</v>
      </c>
      <c r="P272" s="83">
        <v>37.294048261000007</v>
      </c>
      <c r="Q272" s="84">
        <f t="shared" si="4"/>
        <v>1.7887221600950773E-4</v>
      </c>
      <c r="R272" s="84">
        <f>P272/'סכום נכסי הקרן'!$C$42</f>
        <v>1.2905783782070106E-5</v>
      </c>
    </row>
    <row r="273" spans="2:18">
      <c r="B273" s="76" t="s">
        <v>3513</v>
      </c>
      <c r="C273" s="86" t="s">
        <v>3114</v>
      </c>
      <c r="D273" s="73">
        <v>9474</v>
      </c>
      <c r="E273" s="73"/>
      <c r="F273" s="73" t="s">
        <v>3144</v>
      </c>
      <c r="G273" s="95">
        <v>44977</v>
      </c>
      <c r="H273" s="73" t="s">
        <v>3104</v>
      </c>
      <c r="I273" s="83">
        <v>2.590000000001385</v>
      </c>
      <c r="J273" s="86" t="s">
        <v>800</v>
      </c>
      <c r="K273" s="86" t="s">
        <v>139</v>
      </c>
      <c r="L273" s="87">
        <v>6.9459999999999994E-2</v>
      </c>
      <c r="M273" s="87">
        <v>7.3199999999279633E-2</v>
      </c>
      <c r="N273" s="83">
        <v>40424.697749000006</v>
      </c>
      <c r="O273" s="85">
        <v>101.26</v>
      </c>
      <c r="P273" s="83">
        <v>14.437438522000004</v>
      </c>
      <c r="Q273" s="84">
        <f t="shared" si="4"/>
        <v>6.9245811124016767E-5</v>
      </c>
      <c r="R273" s="84">
        <f>P273/'סכום נכסי הקרן'!$C$42</f>
        <v>4.9961446563233918E-6</v>
      </c>
    </row>
    <row r="274" spans="2:18">
      <c r="B274" s="76" t="s">
        <v>3513</v>
      </c>
      <c r="C274" s="86" t="s">
        <v>3114</v>
      </c>
      <c r="D274" s="73">
        <v>9571</v>
      </c>
      <c r="E274" s="73"/>
      <c r="F274" s="73" t="s">
        <v>3144</v>
      </c>
      <c r="G274" s="95">
        <v>45069</v>
      </c>
      <c r="H274" s="73" t="s">
        <v>3104</v>
      </c>
      <c r="I274" s="83">
        <v>2.59000000002955</v>
      </c>
      <c r="J274" s="86" t="s">
        <v>800</v>
      </c>
      <c r="K274" s="86" t="s">
        <v>139</v>
      </c>
      <c r="L274" s="87">
        <v>6.9459999999999994E-2</v>
      </c>
      <c r="M274" s="87">
        <v>7.3200000000253285E-2</v>
      </c>
      <c r="N274" s="83">
        <v>66328.772302000012</v>
      </c>
      <c r="O274" s="85">
        <v>101.26</v>
      </c>
      <c r="P274" s="83">
        <v>23.688923370000005</v>
      </c>
      <c r="Q274" s="84">
        <f t="shared" si="4"/>
        <v>1.1361840335532663E-4</v>
      </c>
      <c r="R274" s="84">
        <f>P274/'סכום נכסי הקרן'!$C$42</f>
        <v>8.1976652387978074E-6</v>
      </c>
    </row>
    <row r="275" spans="2:18">
      <c r="B275" s="76" t="s">
        <v>3514</v>
      </c>
      <c r="C275" s="86" t="s">
        <v>3114</v>
      </c>
      <c r="D275" s="73">
        <v>9382</v>
      </c>
      <c r="E275" s="73"/>
      <c r="F275" s="73" t="s">
        <v>3144</v>
      </c>
      <c r="G275" s="95">
        <v>44341</v>
      </c>
      <c r="H275" s="73" t="s">
        <v>3104</v>
      </c>
      <c r="I275" s="83">
        <v>0.47999999999981291</v>
      </c>
      <c r="J275" s="86" t="s">
        <v>800</v>
      </c>
      <c r="K275" s="86" t="s">
        <v>133</v>
      </c>
      <c r="L275" s="87">
        <v>7.9393000000000005E-2</v>
      </c>
      <c r="M275" s="87">
        <v>8.9699999999995533E-2</v>
      </c>
      <c r="N275" s="83">
        <v>391521.10846100008</v>
      </c>
      <c r="O275" s="85">
        <v>99.95</v>
      </c>
      <c r="P275" s="83">
        <v>1496.4281357110003</v>
      </c>
      <c r="Q275" s="84">
        <f t="shared" si="4"/>
        <v>7.1772690071170535E-3</v>
      </c>
      <c r="R275" s="84">
        <f>P275/'סכום נכסי הקרן'!$C$42</f>
        <v>5.1784611393578385E-4</v>
      </c>
    </row>
    <row r="276" spans="2:18">
      <c r="B276" s="76" t="s">
        <v>3514</v>
      </c>
      <c r="C276" s="86" t="s">
        <v>3114</v>
      </c>
      <c r="D276" s="73">
        <v>9410</v>
      </c>
      <c r="E276" s="73"/>
      <c r="F276" s="73" t="s">
        <v>3144</v>
      </c>
      <c r="G276" s="95">
        <v>44946</v>
      </c>
      <c r="H276" s="73" t="s">
        <v>3104</v>
      </c>
      <c r="I276" s="83">
        <v>0.48000000000958398</v>
      </c>
      <c r="J276" s="86" t="s">
        <v>800</v>
      </c>
      <c r="K276" s="86" t="s">
        <v>133</v>
      </c>
      <c r="L276" s="87">
        <v>7.9393000000000005E-2</v>
      </c>
      <c r="M276" s="87">
        <v>8.9700000004336755E-2</v>
      </c>
      <c r="N276" s="83">
        <v>1091.9734900000003</v>
      </c>
      <c r="O276" s="85">
        <v>99.95</v>
      </c>
      <c r="P276" s="83">
        <v>4.1736190270000009</v>
      </c>
      <c r="Q276" s="84">
        <f t="shared" si="4"/>
        <v>2.0017791549855136E-5</v>
      </c>
      <c r="R276" s="84">
        <f>P276/'סכום נכסי הקרן'!$C$42</f>
        <v>1.444300827151649E-6</v>
      </c>
    </row>
    <row r="277" spans="2:18">
      <c r="B277" s="76" t="s">
        <v>3514</v>
      </c>
      <c r="C277" s="86" t="s">
        <v>3114</v>
      </c>
      <c r="D277" s="73">
        <v>9460</v>
      </c>
      <c r="E277" s="73"/>
      <c r="F277" s="73" t="s">
        <v>3144</v>
      </c>
      <c r="G277" s="95">
        <v>44978</v>
      </c>
      <c r="H277" s="73" t="s">
        <v>3104</v>
      </c>
      <c r="I277" s="83">
        <v>0.47999999999298215</v>
      </c>
      <c r="J277" s="86" t="s">
        <v>800</v>
      </c>
      <c r="K277" s="86" t="s">
        <v>133</v>
      </c>
      <c r="L277" s="87">
        <v>7.9393000000000005E-2</v>
      </c>
      <c r="M277" s="87">
        <v>8.9700000004719532E-2</v>
      </c>
      <c r="N277" s="83">
        <v>1491.2617570000002</v>
      </c>
      <c r="O277" s="85">
        <v>99.95</v>
      </c>
      <c r="P277" s="83">
        <v>5.6997335229999999</v>
      </c>
      <c r="Q277" s="84">
        <f t="shared" si="4"/>
        <v>2.7337444269595385E-5</v>
      </c>
      <c r="R277" s="84">
        <f>P277/'סכום נכסי הקרן'!$C$42</f>
        <v>1.972420048058421E-6</v>
      </c>
    </row>
    <row r="278" spans="2:18">
      <c r="B278" s="76" t="s">
        <v>3514</v>
      </c>
      <c r="C278" s="86" t="s">
        <v>3114</v>
      </c>
      <c r="D278" s="73">
        <v>9511</v>
      </c>
      <c r="E278" s="73"/>
      <c r="F278" s="73" t="s">
        <v>3144</v>
      </c>
      <c r="G278" s="95">
        <v>45005</v>
      </c>
      <c r="H278" s="73" t="s">
        <v>3104</v>
      </c>
      <c r="I278" s="83">
        <v>0.47999999987836434</v>
      </c>
      <c r="J278" s="86" t="s">
        <v>800</v>
      </c>
      <c r="K278" s="86" t="s">
        <v>133</v>
      </c>
      <c r="L278" s="87">
        <v>7.9328999999999997E-2</v>
      </c>
      <c r="M278" s="87">
        <v>8.9599999987430984E-2</v>
      </c>
      <c r="N278" s="83">
        <v>774.35603000000015</v>
      </c>
      <c r="O278" s="85">
        <v>99.95</v>
      </c>
      <c r="P278" s="83">
        <v>2.9596570070000001</v>
      </c>
      <c r="Q278" s="84">
        <f t="shared" si="4"/>
        <v>1.4195305475157384E-5</v>
      </c>
      <c r="R278" s="84">
        <f>P278/'סכום נכסי הקרן'!$C$42</f>
        <v>1.0242034636227647E-6</v>
      </c>
    </row>
    <row r="279" spans="2:18">
      <c r="B279" s="76" t="s">
        <v>3514</v>
      </c>
      <c r="C279" s="86" t="s">
        <v>3114</v>
      </c>
      <c r="D279" s="73">
        <v>9540</v>
      </c>
      <c r="E279" s="73"/>
      <c r="F279" s="73" t="s">
        <v>3144</v>
      </c>
      <c r="G279" s="95">
        <v>45036</v>
      </c>
      <c r="H279" s="73" t="s">
        <v>3104</v>
      </c>
      <c r="I279" s="83">
        <v>0.48000000005178367</v>
      </c>
      <c r="J279" s="86" t="s">
        <v>800</v>
      </c>
      <c r="K279" s="86" t="s">
        <v>133</v>
      </c>
      <c r="L279" s="87">
        <v>7.9393000000000005E-2</v>
      </c>
      <c r="M279" s="87">
        <v>8.9700000001239108E-2</v>
      </c>
      <c r="N279" s="83">
        <v>2829.4004060000007</v>
      </c>
      <c r="O279" s="85">
        <v>99.95</v>
      </c>
      <c r="P279" s="83">
        <v>10.814217178000003</v>
      </c>
      <c r="Q279" s="84">
        <f t="shared" si="4"/>
        <v>5.1867873862859566E-5</v>
      </c>
      <c r="R279" s="84">
        <f>P279/'סכום נכסי הקרן'!$C$42</f>
        <v>3.7423115799838367E-6</v>
      </c>
    </row>
    <row r="280" spans="2:18">
      <c r="B280" s="76" t="s">
        <v>3514</v>
      </c>
      <c r="C280" s="86" t="s">
        <v>3114</v>
      </c>
      <c r="D280" s="73">
        <v>9562</v>
      </c>
      <c r="E280" s="73"/>
      <c r="F280" s="73" t="s">
        <v>3144</v>
      </c>
      <c r="G280" s="95">
        <v>45068</v>
      </c>
      <c r="H280" s="73" t="s">
        <v>3104</v>
      </c>
      <c r="I280" s="83">
        <v>0.47999999998631115</v>
      </c>
      <c r="J280" s="86" t="s">
        <v>800</v>
      </c>
      <c r="K280" s="86" t="s">
        <v>133</v>
      </c>
      <c r="L280" s="87">
        <v>7.9393000000000005E-2</v>
      </c>
      <c r="M280" s="87">
        <v>8.9700000001077987E-2</v>
      </c>
      <c r="N280" s="83">
        <v>1529.0627810000003</v>
      </c>
      <c r="O280" s="85">
        <v>99.95</v>
      </c>
      <c r="P280" s="83">
        <v>5.8442126210000005</v>
      </c>
      <c r="Q280" s="84">
        <f t="shared" si="4"/>
        <v>2.8030404611295282E-5</v>
      </c>
      <c r="R280" s="84">
        <f>P280/'סכום נכסי הקרן'!$C$42</f>
        <v>2.0224177309800265E-6</v>
      </c>
    </row>
    <row r="281" spans="2:18">
      <c r="B281" s="76" t="s">
        <v>3514</v>
      </c>
      <c r="C281" s="86" t="s">
        <v>3114</v>
      </c>
      <c r="D281" s="73">
        <v>9603</v>
      </c>
      <c r="E281" s="73"/>
      <c r="F281" s="73" t="s">
        <v>3144</v>
      </c>
      <c r="G281" s="95">
        <v>45097</v>
      </c>
      <c r="H281" s="73" t="s">
        <v>3104</v>
      </c>
      <c r="I281" s="83">
        <v>0.47999999998247084</v>
      </c>
      <c r="J281" s="86" t="s">
        <v>800</v>
      </c>
      <c r="K281" s="86" t="s">
        <v>133</v>
      </c>
      <c r="L281" s="87">
        <v>7.9393000000000005E-2</v>
      </c>
      <c r="M281" s="87">
        <v>8.9700000004119318E-2</v>
      </c>
      <c r="N281" s="83">
        <v>1194.0700960000001</v>
      </c>
      <c r="O281" s="85">
        <v>99.95</v>
      </c>
      <c r="P281" s="83">
        <v>4.5638406960000015</v>
      </c>
      <c r="Q281" s="84">
        <f t="shared" si="4"/>
        <v>2.1889398895361563E-5</v>
      </c>
      <c r="R281" s="84">
        <f>P281/'סכום נכסי הקרן'!$C$42</f>
        <v>1.5793389021803398E-6</v>
      </c>
    </row>
    <row r="282" spans="2:18">
      <c r="B282" s="76" t="s">
        <v>3514</v>
      </c>
      <c r="C282" s="86" t="s">
        <v>3114</v>
      </c>
      <c r="D282" s="73">
        <v>9659</v>
      </c>
      <c r="E282" s="73"/>
      <c r="F282" s="73" t="s">
        <v>3144</v>
      </c>
      <c r="G282" s="95">
        <v>45159</v>
      </c>
      <c r="H282" s="73" t="s">
        <v>3104</v>
      </c>
      <c r="I282" s="83">
        <v>0.47999999997142895</v>
      </c>
      <c r="J282" s="86" t="s">
        <v>800</v>
      </c>
      <c r="K282" s="86" t="s">
        <v>133</v>
      </c>
      <c r="L282" s="87">
        <v>7.9393000000000005E-2</v>
      </c>
      <c r="M282" s="87">
        <v>8.9700000000017863E-2</v>
      </c>
      <c r="N282" s="83">
        <v>2930.3723730000002</v>
      </c>
      <c r="O282" s="85">
        <v>99.95</v>
      </c>
      <c r="P282" s="83">
        <v>11.200141134000001</v>
      </c>
      <c r="Q282" s="84">
        <f t="shared" si="4"/>
        <v>5.3718868228978414E-5</v>
      </c>
      <c r="R282" s="84">
        <f>P282/'סכום נכסי הקרן'!$C$42</f>
        <v>3.8758624108724637E-6</v>
      </c>
    </row>
    <row r="283" spans="2:18">
      <c r="B283" s="76" t="s">
        <v>3514</v>
      </c>
      <c r="C283" s="86" t="s">
        <v>3114</v>
      </c>
      <c r="D283" s="73">
        <v>9749</v>
      </c>
      <c r="E283" s="73"/>
      <c r="F283" s="73" t="s">
        <v>3144</v>
      </c>
      <c r="G283" s="95">
        <v>45189</v>
      </c>
      <c r="H283" s="73" t="s">
        <v>3104</v>
      </c>
      <c r="I283" s="83">
        <v>0.48000000002123744</v>
      </c>
      <c r="J283" s="86" t="s">
        <v>800</v>
      </c>
      <c r="K283" s="86" t="s">
        <v>133</v>
      </c>
      <c r="L283" s="87">
        <v>7.9393000000000005E-2</v>
      </c>
      <c r="M283" s="87">
        <v>8.9900000002760869E-2</v>
      </c>
      <c r="N283" s="83">
        <v>1478.5009450000005</v>
      </c>
      <c r="O283" s="85">
        <v>99.94</v>
      </c>
      <c r="P283" s="83">
        <v>5.6503951560000001</v>
      </c>
      <c r="Q283" s="84">
        <f t="shared" si="4"/>
        <v>2.7100804284099114E-5</v>
      </c>
      <c r="R283" s="84">
        <f>P283/'סכום נכסי הקרן'!$C$42</f>
        <v>1.955346270167478E-6</v>
      </c>
    </row>
    <row r="284" spans="2:18">
      <c r="B284" s="76" t="s">
        <v>3515</v>
      </c>
      <c r="C284" s="86" t="s">
        <v>3105</v>
      </c>
      <c r="D284" s="73">
        <v>6211</v>
      </c>
      <c r="E284" s="73"/>
      <c r="F284" s="73" t="s">
        <v>415</v>
      </c>
      <c r="G284" s="95">
        <v>43186</v>
      </c>
      <c r="H284" s="73" t="s">
        <v>324</v>
      </c>
      <c r="I284" s="83">
        <v>3.57</v>
      </c>
      <c r="J284" s="86" t="s">
        <v>542</v>
      </c>
      <c r="K284" s="86" t="s">
        <v>133</v>
      </c>
      <c r="L284" s="87">
        <v>4.8000000000000001E-2</v>
      </c>
      <c r="M284" s="87">
        <v>6.3700000000000007E-2</v>
      </c>
      <c r="N284" s="83">
        <v>987773.59494400013</v>
      </c>
      <c r="O284" s="85">
        <v>95.14</v>
      </c>
      <c r="P284" s="83">
        <v>3593.6720967000006</v>
      </c>
      <c r="Q284" s="84">
        <f t="shared" si="4"/>
        <v>1.7236211179049585E-2</v>
      </c>
      <c r="R284" s="84">
        <f>P284/'סכום נכסי הקרן'!$C$42</f>
        <v>1.2436074179742354E-3</v>
      </c>
    </row>
    <row r="285" spans="2:18">
      <c r="B285" s="76" t="s">
        <v>3515</v>
      </c>
      <c r="C285" s="86" t="s">
        <v>3105</v>
      </c>
      <c r="D285" s="73">
        <v>6831</v>
      </c>
      <c r="E285" s="73"/>
      <c r="F285" s="73" t="s">
        <v>415</v>
      </c>
      <c r="G285" s="95">
        <v>43552</v>
      </c>
      <c r="H285" s="73" t="s">
        <v>324</v>
      </c>
      <c r="I285" s="83">
        <v>3.5600000000007985</v>
      </c>
      <c r="J285" s="86" t="s">
        <v>542</v>
      </c>
      <c r="K285" s="86" t="s">
        <v>133</v>
      </c>
      <c r="L285" s="87">
        <v>4.5999999999999999E-2</v>
      </c>
      <c r="M285" s="87">
        <v>6.8200000000013125E-2</v>
      </c>
      <c r="N285" s="83">
        <v>492629.57151900011</v>
      </c>
      <c r="O285" s="85">
        <v>93.06</v>
      </c>
      <c r="P285" s="83">
        <v>1753.0787591850003</v>
      </c>
      <c r="Q285" s="84">
        <f t="shared" si="4"/>
        <v>8.4082339439277287E-3</v>
      </c>
      <c r="R285" s="84">
        <f>P285/'סכום נכסי הקרן'!$C$42</f>
        <v>6.0666128977585813E-4</v>
      </c>
    </row>
    <row r="286" spans="2:18">
      <c r="B286" s="76" t="s">
        <v>3515</v>
      </c>
      <c r="C286" s="86" t="s">
        <v>3105</v>
      </c>
      <c r="D286" s="73">
        <v>7598</v>
      </c>
      <c r="E286" s="73"/>
      <c r="F286" s="73" t="s">
        <v>415</v>
      </c>
      <c r="G286" s="95">
        <v>43942</v>
      </c>
      <c r="H286" s="73" t="s">
        <v>324</v>
      </c>
      <c r="I286" s="83">
        <v>3.4899999999998248</v>
      </c>
      <c r="J286" s="86" t="s">
        <v>542</v>
      </c>
      <c r="K286" s="86" t="s">
        <v>133</v>
      </c>
      <c r="L286" s="87">
        <v>5.4400000000000004E-2</v>
      </c>
      <c r="M286" s="87">
        <v>7.9599999999992982E-2</v>
      </c>
      <c r="N286" s="83">
        <v>500596.16069400014</v>
      </c>
      <c r="O286" s="85">
        <v>92.39</v>
      </c>
      <c r="P286" s="83">
        <v>1768.6029505190002</v>
      </c>
      <c r="Q286" s="84">
        <f t="shared" si="4"/>
        <v>8.4826921117896505E-3</v>
      </c>
      <c r="R286" s="84">
        <f>P286/'סכום נכסי הקרן'!$C$42</f>
        <v>6.1203351044082687E-4</v>
      </c>
    </row>
    <row r="287" spans="2:18">
      <c r="B287" s="76" t="s">
        <v>3516</v>
      </c>
      <c r="C287" s="86" t="s">
        <v>3114</v>
      </c>
      <c r="D287" s="73">
        <v>9459</v>
      </c>
      <c r="E287" s="73"/>
      <c r="F287" s="73" t="s">
        <v>311</v>
      </c>
      <c r="G287" s="95">
        <v>44195</v>
      </c>
      <c r="H287" s="73" t="s">
        <v>3104</v>
      </c>
      <c r="I287" s="83">
        <v>2.8099999999999992</v>
      </c>
      <c r="J287" s="86" t="s">
        <v>800</v>
      </c>
      <c r="K287" s="86" t="s">
        <v>136</v>
      </c>
      <c r="L287" s="87">
        <v>7.5261999999999996E-2</v>
      </c>
      <c r="M287" s="87">
        <v>7.5499999999999984E-2</v>
      </c>
      <c r="N287" s="83">
        <v>131511.16000000003</v>
      </c>
      <c r="O287" s="85">
        <v>100.65</v>
      </c>
      <c r="P287" s="83">
        <v>619.19481000000019</v>
      </c>
      <c r="Q287" s="84">
        <f t="shared" si="4"/>
        <v>2.969823684228704E-3</v>
      </c>
      <c r="R287" s="84">
        <f>P287/'סכום נכסי הקרן'!$C$42</f>
        <v>2.142753256743307E-4</v>
      </c>
    </row>
    <row r="288" spans="2:18">
      <c r="B288" s="76" t="s">
        <v>3516</v>
      </c>
      <c r="C288" s="86" t="s">
        <v>3114</v>
      </c>
      <c r="D288" s="73">
        <v>9448</v>
      </c>
      <c r="E288" s="73"/>
      <c r="F288" s="73" t="s">
        <v>311</v>
      </c>
      <c r="G288" s="95">
        <v>43788</v>
      </c>
      <c r="H288" s="73" t="s">
        <v>3104</v>
      </c>
      <c r="I288" s="83">
        <v>2.89</v>
      </c>
      <c r="J288" s="86" t="s">
        <v>800</v>
      </c>
      <c r="K288" s="86" t="s">
        <v>135</v>
      </c>
      <c r="L288" s="87">
        <v>5.8159999999999996E-2</v>
      </c>
      <c r="M288" s="87">
        <v>5.8999999999999997E-2</v>
      </c>
      <c r="N288" s="83">
        <v>504721.72000000009</v>
      </c>
      <c r="O288" s="85">
        <v>100.39</v>
      </c>
      <c r="P288" s="83">
        <v>2053.6658100000004</v>
      </c>
      <c r="Q288" s="84">
        <f t="shared" si="4"/>
        <v>9.8499297208720533E-3</v>
      </c>
      <c r="R288" s="84">
        <f>P288/'סכום נכסי הקרן'!$C$42</f>
        <v>7.1068087644983349E-4</v>
      </c>
    </row>
    <row r="289" spans="2:18">
      <c r="B289" s="76" t="s">
        <v>3516</v>
      </c>
      <c r="C289" s="86" t="s">
        <v>3114</v>
      </c>
      <c r="D289" s="73">
        <v>9617</v>
      </c>
      <c r="E289" s="73"/>
      <c r="F289" s="73" t="s">
        <v>311</v>
      </c>
      <c r="G289" s="95">
        <v>45099</v>
      </c>
      <c r="H289" s="73" t="s">
        <v>3104</v>
      </c>
      <c r="I289" s="83">
        <v>2.8899999999999997</v>
      </c>
      <c r="J289" s="86" t="s">
        <v>800</v>
      </c>
      <c r="K289" s="86" t="s">
        <v>135</v>
      </c>
      <c r="L289" s="87">
        <v>5.8159999999999996E-2</v>
      </c>
      <c r="M289" s="87">
        <v>5.8999999999999997E-2</v>
      </c>
      <c r="N289" s="83">
        <v>8767.6400000000012</v>
      </c>
      <c r="O289" s="85">
        <v>100.41</v>
      </c>
      <c r="P289" s="83">
        <v>35.681790000000007</v>
      </c>
      <c r="Q289" s="84">
        <f t="shared" si="4"/>
        <v>1.7113939478542289E-4</v>
      </c>
      <c r="R289" s="84">
        <f>P289/'סכום נכסי הקרן'!$C$42</f>
        <v>1.2347854099250405E-5</v>
      </c>
    </row>
    <row r="290" spans="2:18">
      <c r="B290" s="76" t="s">
        <v>3517</v>
      </c>
      <c r="C290" s="86" t="s">
        <v>3114</v>
      </c>
      <c r="D290" s="73">
        <v>9047</v>
      </c>
      <c r="E290" s="73"/>
      <c r="F290" s="73" t="s">
        <v>311</v>
      </c>
      <c r="G290" s="95">
        <v>44677</v>
      </c>
      <c r="H290" s="73" t="s">
        <v>3104</v>
      </c>
      <c r="I290" s="83">
        <v>2.8100000000026304</v>
      </c>
      <c r="J290" s="86" t="s">
        <v>800</v>
      </c>
      <c r="K290" s="86" t="s">
        <v>3096</v>
      </c>
      <c r="L290" s="87">
        <v>0.1149</v>
      </c>
      <c r="M290" s="87">
        <v>0.12180000000011479</v>
      </c>
      <c r="N290" s="83">
        <v>1161565.7978060003</v>
      </c>
      <c r="O290" s="85">
        <v>100</v>
      </c>
      <c r="P290" s="83">
        <v>418.16370119000004</v>
      </c>
      <c r="Q290" s="84">
        <f t="shared" si="4"/>
        <v>2.0056247946890838E-3</v>
      </c>
      <c r="R290" s="84">
        <f>P290/'סכום נכסי הקרן'!$C$42</f>
        <v>1.447075489177158E-4</v>
      </c>
    </row>
    <row r="291" spans="2:18">
      <c r="B291" s="76" t="s">
        <v>3517</v>
      </c>
      <c r="C291" s="86" t="s">
        <v>3114</v>
      </c>
      <c r="D291" s="73">
        <v>9048</v>
      </c>
      <c r="E291" s="73"/>
      <c r="F291" s="73" t="s">
        <v>311</v>
      </c>
      <c r="G291" s="95">
        <v>44677</v>
      </c>
      <c r="H291" s="73" t="s">
        <v>3104</v>
      </c>
      <c r="I291" s="83">
        <v>2.980000000001326</v>
      </c>
      <c r="J291" s="86" t="s">
        <v>800</v>
      </c>
      <c r="K291" s="86" t="s">
        <v>3096</v>
      </c>
      <c r="L291" s="87">
        <v>7.5700000000000003E-2</v>
      </c>
      <c r="M291" s="87">
        <v>7.9100000000026149E-2</v>
      </c>
      <c r="N291" s="83">
        <v>3729012.0398210003</v>
      </c>
      <c r="O291" s="85">
        <v>100</v>
      </c>
      <c r="P291" s="83">
        <v>1342.4442745390002</v>
      </c>
      <c r="Q291" s="84">
        <f t="shared" si="4"/>
        <v>6.4387212826979958E-3</v>
      </c>
      <c r="R291" s="84">
        <f>P291/'סכום נכסי הקרן'!$C$42</f>
        <v>4.6455926225622723E-4</v>
      </c>
    </row>
    <row r="292" spans="2:18">
      <c r="B292" s="76" t="s">
        <v>3517</v>
      </c>
      <c r="C292" s="86" t="s">
        <v>3114</v>
      </c>
      <c r="D292" s="73">
        <v>9074</v>
      </c>
      <c r="E292" s="73"/>
      <c r="F292" s="73" t="s">
        <v>311</v>
      </c>
      <c r="G292" s="95">
        <v>44684</v>
      </c>
      <c r="H292" s="73" t="s">
        <v>3104</v>
      </c>
      <c r="I292" s="83">
        <v>2.9099999999802679</v>
      </c>
      <c r="J292" s="86" t="s">
        <v>800</v>
      </c>
      <c r="K292" s="86" t="s">
        <v>3096</v>
      </c>
      <c r="L292" s="87">
        <v>7.7699999999999991E-2</v>
      </c>
      <c r="M292" s="87">
        <v>8.8699999999502274E-2</v>
      </c>
      <c r="N292" s="83">
        <v>188639.28560500004</v>
      </c>
      <c r="O292" s="85">
        <v>100</v>
      </c>
      <c r="P292" s="83">
        <v>67.910142774000022</v>
      </c>
      <c r="Q292" s="84">
        <f t="shared" si="4"/>
        <v>3.2571518228581076E-4</v>
      </c>
      <c r="R292" s="84">
        <f>P292/'סכום נכסי הקרן'!$C$42</f>
        <v>2.3500629728290433E-5</v>
      </c>
    </row>
    <row r="293" spans="2:18">
      <c r="B293" s="76" t="s">
        <v>3517</v>
      </c>
      <c r="C293" s="86" t="s">
        <v>3114</v>
      </c>
      <c r="D293" s="73">
        <v>9220</v>
      </c>
      <c r="E293" s="73"/>
      <c r="F293" s="73" t="s">
        <v>311</v>
      </c>
      <c r="G293" s="95">
        <v>44811</v>
      </c>
      <c r="H293" s="73" t="s">
        <v>3104</v>
      </c>
      <c r="I293" s="83">
        <v>2.950000000003433</v>
      </c>
      <c r="J293" s="86" t="s">
        <v>800</v>
      </c>
      <c r="K293" s="86" t="s">
        <v>3096</v>
      </c>
      <c r="L293" s="87">
        <v>7.9600000000000004E-2</v>
      </c>
      <c r="M293" s="87">
        <v>7.9800000000111809E-2</v>
      </c>
      <c r="N293" s="83">
        <v>279148.96707400004</v>
      </c>
      <c r="O293" s="85">
        <v>101.46</v>
      </c>
      <c r="P293" s="83">
        <v>101.96083180700001</v>
      </c>
      <c r="Q293" s="84">
        <f t="shared" si="4"/>
        <v>4.8903138119663482E-4</v>
      </c>
      <c r="R293" s="84">
        <f>P293/'סכום נכסי הקרן'!$C$42</f>
        <v>3.5284033536183185E-5</v>
      </c>
    </row>
    <row r="294" spans="2:18">
      <c r="B294" s="76" t="s">
        <v>3517</v>
      </c>
      <c r="C294" s="86" t="s">
        <v>3114</v>
      </c>
      <c r="D294" s="73">
        <v>9599</v>
      </c>
      <c r="E294" s="73"/>
      <c r="F294" s="73" t="s">
        <v>311</v>
      </c>
      <c r="G294" s="95">
        <v>45089</v>
      </c>
      <c r="H294" s="73" t="s">
        <v>3104</v>
      </c>
      <c r="I294" s="83">
        <v>2.9500000000083135</v>
      </c>
      <c r="J294" s="86" t="s">
        <v>800</v>
      </c>
      <c r="K294" s="86" t="s">
        <v>3096</v>
      </c>
      <c r="L294" s="87">
        <v>0.08</v>
      </c>
      <c r="M294" s="87">
        <v>8.3000000000228627E-2</v>
      </c>
      <c r="N294" s="83">
        <v>265995.13750000001</v>
      </c>
      <c r="O294" s="85">
        <v>100.49</v>
      </c>
      <c r="P294" s="83">
        <v>96.227467076000011</v>
      </c>
      <c r="Q294" s="84">
        <f t="shared" si="4"/>
        <v>4.6153263267119854E-4</v>
      </c>
      <c r="R294" s="84">
        <f>P294/'סכום נכסי הקרן'!$C$42</f>
        <v>3.3299975247734763E-5</v>
      </c>
    </row>
    <row r="295" spans="2:18">
      <c r="B295" s="76" t="s">
        <v>3517</v>
      </c>
      <c r="C295" s="86" t="s">
        <v>3114</v>
      </c>
      <c r="D295" s="73">
        <v>9748</v>
      </c>
      <c r="E295" s="73"/>
      <c r="F295" s="73" t="s">
        <v>311</v>
      </c>
      <c r="G295" s="95">
        <v>45180</v>
      </c>
      <c r="H295" s="73" t="s">
        <v>3104</v>
      </c>
      <c r="I295" s="83">
        <v>2.9499999999920945</v>
      </c>
      <c r="J295" s="86" t="s">
        <v>800</v>
      </c>
      <c r="K295" s="86" t="s">
        <v>3096</v>
      </c>
      <c r="L295" s="87">
        <v>0.08</v>
      </c>
      <c r="M295" s="87">
        <v>8.3599999999821775E-2</v>
      </c>
      <c r="N295" s="83">
        <v>385174.31518200005</v>
      </c>
      <c r="O295" s="85">
        <v>100.35</v>
      </c>
      <c r="P295" s="83">
        <v>139.14807921800002</v>
      </c>
      <c r="Q295" s="84">
        <f t="shared" si="4"/>
        <v>6.6739135180501311E-4</v>
      </c>
      <c r="R295" s="84">
        <f>P295/'סכום נכסי הקרן'!$C$42</f>
        <v>4.8152858373271105E-5</v>
      </c>
    </row>
    <row r="296" spans="2:18">
      <c r="B296" s="76" t="s">
        <v>3518</v>
      </c>
      <c r="C296" s="86" t="s">
        <v>3114</v>
      </c>
      <c r="D296" s="73">
        <v>7088</v>
      </c>
      <c r="E296" s="73"/>
      <c r="F296" s="73" t="s">
        <v>669</v>
      </c>
      <c r="G296" s="95">
        <v>43684</v>
      </c>
      <c r="H296" s="73" t="s">
        <v>666</v>
      </c>
      <c r="I296" s="83">
        <v>7.21</v>
      </c>
      <c r="J296" s="86" t="s">
        <v>682</v>
      </c>
      <c r="K296" s="86" t="s">
        <v>133</v>
      </c>
      <c r="L296" s="87">
        <v>4.36E-2</v>
      </c>
      <c r="M296" s="87">
        <v>3.7900000000000003E-2</v>
      </c>
      <c r="N296" s="83">
        <v>288207.32000000007</v>
      </c>
      <c r="O296" s="85">
        <v>105.4</v>
      </c>
      <c r="P296" s="83">
        <v>1161.6184700000001</v>
      </c>
      <c r="Q296" s="84">
        <f t="shared" si="4"/>
        <v>5.5714324289047401E-3</v>
      </c>
      <c r="R296" s="84">
        <f>P296/'סכום נכסי הקרן'!$C$42</f>
        <v>4.0198362768668503E-4</v>
      </c>
    </row>
    <row r="297" spans="2:18">
      <c r="B297" s="76" t="s">
        <v>3519</v>
      </c>
      <c r="C297" s="86" t="s">
        <v>3114</v>
      </c>
      <c r="D297" s="73">
        <v>7310</v>
      </c>
      <c r="E297" s="73"/>
      <c r="F297" s="73" t="s">
        <v>793</v>
      </c>
      <c r="G297" s="95">
        <v>43811</v>
      </c>
      <c r="H297" s="73" t="s">
        <v>701</v>
      </c>
      <c r="I297" s="83">
        <v>7.07</v>
      </c>
      <c r="J297" s="86" t="s">
        <v>682</v>
      </c>
      <c r="K297" s="86" t="s">
        <v>133</v>
      </c>
      <c r="L297" s="87">
        <v>4.4800000000000006E-2</v>
      </c>
      <c r="M297" s="87">
        <v>7.0499999999999979E-2</v>
      </c>
      <c r="N297" s="83">
        <v>93797.060000000012</v>
      </c>
      <c r="O297" s="85">
        <v>84.28</v>
      </c>
      <c r="P297" s="83">
        <v>302.29458000000005</v>
      </c>
      <c r="Q297" s="84">
        <f t="shared" si="4"/>
        <v>1.4498855429650138E-3</v>
      </c>
      <c r="R297" s="84">
        <f>P297/'סכום נכסי הקרן'!$C$42</f>
        <v>1.046104853157361E-4</v>
      </c>
    </row>
    <row r="298" spans="2:18">
      <c r="B298" s="76" t="s">
        <v>3520</v>
      </c>
      <c r="C298" s="86" t="s">
        <v>3114</v>
      </c>
      <c r="D298" s="73" t="s">
        <v>3295</v>
      </c>
      <c r="E298" s="73"/>
      <c r="F298" s="73" t="s">
        <v>676</v>
      </c>
      <c r="G298" s="95">
        <v>43185</v>
      </c>
      <c r="H298" s="73" t="s">
        <v>312</v>
      </c>
      <c r="I298" s="83">
        <v>3.8000000000029535</v>
      </c>
      <c r="J298" s="86" t="s">
        <v>682</v>
      </c>
      <c r="K298" s="86" t="s">
        <v>141</v>
      </c>
      <c r="L298" s="87">
        <v>4.2199999999999994E-2</v>
      </c>
      <c r="M298" s="87">
        <v>7.9600000000041998E-2</v>
      </c>
      <c r="N298" s="83">
        <v>243144.42696000007</v>
      </c>
      <c r="O298" s="85">
        <v>88.19</v>
      </c>
      <c r="P298" s="83">
        <v>609.5146518140001</v>
      </c>
      <c r="Q298" s="84">
        <f t="shared" si="4"/>
        <v>2.9233950601776342E-3</v>
      </c>
      <c r="R298" s="84">
        <f>P298/'סכום נכסי הקרן'!$C$42</f>
        <v>2.1092546063285173E-4</v>
      </c>
    </row>
    <row r="299" spans="2:18">
      <c r="B299" s="76" t="s">
        <v>3521</v>
      </c>
      <c r="C299" s="86" t="s">
        <v>3114</v>
      </c>
      <c r="D299" s="73">
        <v>6812</v>
      </c>
      <c r="E299" s="73"/>
      <c r="F299" s="73" t="s">
        <v>535</v>
      </c>
      <c r="G299" s="95">
        <v>43536</v>
      </c>
      <c r="H299" s="73"/>
      <c r="I299" s="83">
        <v>2.4800000000015827</v>
      </c>
      <c r="J299" s="86" t="s">
        <v>682</v>
      </c>
      <c r="K299" s="86" t="s">
        <v>133</v>
      </c>
      <c r="L299" s="87">
        <v>7.6661000000000007E-2</v>
      </c>
      <c r="M299" s="87">
        <v>7.5300000000038073E-2</v>
      </c>
      <c r="N299" s="83">
        <v>207960.33536200004</v>
      </c>
      <c r="O299" s="85">
        <v>101.68</v>
      </c>
      <c r="P299" s="83">
        <v>808.60035456400033</v>
      </c>
      <c r="Q299" s="84">
        <f t="shared" si="4"/>
        <v>3.8782632626715571E-3</v>
      </c>
      <c r="R299" s="84">
        <f>P299/'סכום נכסי הקרן'!$C$42</f>
        <v>2.7982002031732211E-4</v>
      </c>
    </row>
    <row r="300" spans="2:18">
      <c r="B300" s="76" t="s">
        <v>3521</v>
      </c>
      <c r="C300" s="86" t="s">
        <v>3114</v>
      </c>
      <c r="D300" s="73">
        <v>6872</v>
      </c>
      <c r="E300" s="73"/>
      <c r="F300" s="73" t="s">
        <v>535</v>
      </c>
      <c r="G300" s="95">
        <v>43570</v>
      </c>
      <c r="H300" s="73"/>
      <c r="I300" s="83">
        <v>2.4799999999993259</v>
      </c>
      <c r="J300" s="86" t="s">
        <v>682</v>
      </c>
      <c r="K300" s="86" t="s">
        <v>133</v>
      </c>
      <c r="L300" s="87">
        <v>7.6661000000000007E-2</v>
      </c>
      <c r="M300" s="87">
        <v>7.5199999999991413E-2</v>
      </c>
      <c r="N300" s="83">
        <v>167796.872382</v>
      </c>
      <c r="O300" s="85">
        <v>101.69</v>
      </c>
      <c r="P300" s="83">
        <v>652.49920892800003</v>
      </c>
      <c r="Q300" s="84">
        <f t="shared" si="4"/>
        <v>3.1295604764756783E-3</v>
      </c>
      <c r="R300" s="84">
        <f>P300/'סכום נכסי הקרן'!$C$42</f>
        <v>2.2580047222180418E-4</v>
      </c>
    </row>
    <row r="301" spans="2:18">
      <c r="B301" s="76" t="s">
        <v>3521</v>
      </c>
      <c r="C301" s="86" t="s">
        <v>3114</v>
      </c>
      <c r="D301" s="73">
        <v>7258</v>
      </c>
      <c r="E301" s="73"/>
      <c r="F301" s="73" t="s">
        <v>535</v>
      </c>
      <c r="G301" s="95">
        <v>43774</v>
      </c>
      <c r="H301" s="73"/>
      <c r="I301" s="83">
        <v>2.4800000000008051</v>
      </c>
      <c r="J301" s="86" t="s">
        <v>682</v>
      </c>
      <c r="K301" s="86" t="s">
        <v>133</v>
      </c>
      <c r="L301" s="87">
        <v>7.6661000000000007E-2</v>
      </c>
      <c r="M301" s="87">
        <v>7.3500000000018439E-2</v>
      </c>
      <c r="N301" s="83">
        <v>153242.06250900004</v>
      </c>
      <c r="O301" s="85">
        <v>101.69</v>
      </c>
      <c r="P301" s="83">
        <v>595.90100347400016</v>
      </c>
      <c r="Q301" s="84">
        <f t="shared" si="4"/>
        <v>2.8581003667855942E-3</v>
      </c>
      <c r="R301" s="84">
        <f>P301/'סכום נכסי הקרן'!$C$42</f>
        <v>2.0621439250928446E-4</v>
      </c>
    </row>
    <row r="302" spans="2:18">
      <c r="B302" s="76" t="s">
        <v>3522</v>
      </c>
      <c r="C302" s="86" t="s">
        <v>3114</v>
      </c>
      <c r="D302" s="73">
        <v>6861</v>
      </c>
      <c r="E302" s="73"/>
      <c r="F302" s="73" t="s">
        <v>535</v>
      </c>
      <c r="G302" s="95">
        <v>43563</v>
      </c>
      <c r="H302" s="73"/>
      <c r="I302" s="83">
        <v>0.51000000000000223</v>
      </c>
      <c r="J302" s="86" t="s">
        <v>722</v>
      </c>
      <c r="K302" s="86" t="s">
        <v>133</v>
      </c>
      <c r="L302" s="87">
        <v>8.0297000000000007E-2</v>
      </c>
      <c r="M302" s="87">
        <v>8.9899999999996608E-2</v>
      </c>
      <c r="N302" s="83">
        <v>1160997.7765780003</v>
      </c>
      <c r="O302" s="85">
        <v>100.39</v>
      </c>
      <c r="P302" s="83">
        <v>4456.9701539490006</v>
      </c>
      <c r="Q302" s="84">
        <f t="shared" si="4"/>
        <v>2.1376819232542001E-2</v>
      </c>
      <c r="R302" s="84">
        <f>P302/'סכום נכסי הקרן'!$C$42</f>
        <v>1.5423558399305602E-3</v>
      </c>
    </row>
    <row r="303" spans="2:18">
      <c r="B303" s="76" t="s">
        <v>3523</v>
      </c>
      <c r="C303" s="86" t="s">
        <v>3114</v>
      </c>
      <c r="D303" s="73">
        <v>6932</v>
      </c>
      <c r="E303" s="73"/>
      <c r="F303" s="73" t="s">
        <v>535</v>
      </c>
      <c r="G303" s="95">
        <v>43098</v>
      </c>
      <c r="H303" s="73"/>
      <c r="I303" s="83">
        <v>1.580000000000402</v>
      </c>
      <c r="J303" s="86" t="s">
        <v>682</v>
      </c>
      <c r="K303" s="86" t="s">
        <v>133</v>
      </c>
      <c r="L303" s="87">
        <v>8.1652000000000002E-2</v>
      </c>
      <c r="M303" s="87">
        <v>7.0700000000023258E-2</v>
      </c>
      <c r="N303" s="83">
        <v>268708.74949400005</v>
      </c>
      <c r="O303" s="85">
        <v>101.72</v>
      </c>
      <c r="P303" s="83">
        <v>1045.2160047510001</v>
      </c>
      <c r="Q303" s="84">
        <f t="shared" si="4"/>
        <v>5.0131351166273833E-3</v>
      </c>
      <c r="R303" s="84">
        <f>P303/'סכום נכסי הקרן'!$C$42</f>
        <v>3.6170199782204772E-4</v>
      </c>
    </row>
    <row r="304" spans="2:18">
      <c r="B304" s="76" t="s">
        <v>3523</v>
      </c>
      <c r="C304" s="86" t="s">
        <v>3114</v>
      </c>
      <c r="D304" s="73">
        <v>9335</v>
      </c>
      <c r="E304" s="73"/>
      <c r="F304" s="73" t="s">
        <v>535</v>
      </c>
      <c r="G304" s="95">
        <v>44064</v>
      </c>
      <c r="H304" s="73"/>
      <c r="I304" s="83">
        <v>2.4399999999998712</v>
      </c>
      <c r="J304" s="86" t="s">
        <v>682</v>
      </c>
      <c r="K304" s="86" t="s">
        <v>133</v>
      </c>
      <c r="L304" s="87">
        <v>8.9152000000000009E-2</v>
      </c>
      <c r="M304" s="87">
        <v>0.10159999999999</v>
      </c>
      <c r="N304" s="83">
        <v>990546.25415800023</v>
      </c>
      <c r="O304" s="85">
        <v>98.17</v>
      </c>
      <c r="P304" s="83">
        <v>3718.5311893420007</v>
      </c>
      <c r="Q304" s="84">
        <f t="shared" si="4"/>
        <v>1.7835068734912363E-2</v>
      </c>
      <c r="R304" s="84">
        <f>P304/'סכום נכסי הקרן'!$C$42</f>
        <v>1.2868155041971577E-3</v>
      </c>
    </row>
    <row r="305" spans="2:18">
      <c r="B305" s="76" t="s">
        <v>3523</v>
      </c>
      <c r="C305" s="86" t="s">
        <v>3114</v>
      </c>
      <c r="D305" s="73" t="s">
        <v>3296</v>
      </c>
      <c r="E305" s="73"/>
      <c r="F305" s="73" t="s">
        <v>535</v>
      </c>
      <c r="G305" s="95">
        <v>42817</v>
      </c>
      <c r="H305" s="73"/>
      <c r="I305" s="83">
        <v>1.6400000000015769</v>
      </c>
      <c r="J305" s="86" t="s">
        <v>682</v>
      </c>
      <c r="K305" s="86" t="s">
        <v>133</v>
      </c>
      <c r="L305" s="87">
        <v>5.7820000000000003E-2</v>
      </c>
      <c r="M305" s="87">
        <v>8.6300000000064381E-2</v>
      </c>
      <c r="N305" s="83">
        <v>103681.41986500002</v>
      </c>
      <c r="O305" s="85">
        <v>95.95</v>
      </c>
      <c r="P305" s="83">
        <v>380.42040978500006</v>
      </c>
      <c r="Q305" s="84">
        <f t="shared" si="4"/>
        <v>1.8245978885764269E-3</v>
      </c>
      <c r="R305" s="84">
        <f>P305/'סכום נכסי הקרן'!$C$42</f>
        <v>1.3164630239688734E-4</v>
      </c>
    </row>
    <row r="306" spans="2:18">
      <c r="B306" s="76" t="s">
        <v>3523</v>
      </c>
      <c r="C306" s="86" t="s">
        <v>3114</v>
      </c>
      <c r="D306" s="73">
        <v>7291</v>
      </c>
      <c r="E306" s="73"/>
      <c r="F306" s="73" t="s">
        <v>535</v>
      </c>
      <c r="G306" s="95">
        <v>43798</v>
      </c>
      <c r="H306" s="73"/>
      <c r="I306" s="83">
        <v>1.5899999999950851</v>
      </c>
      <c r="J306" s="86" t="s">
        <v>682</v>
      </c>
      <c r="K306" s="86" t="s">
        <v>133</v>
      </c>
      <c r="L306" s="87">
        <v>8.1652000000000002E-2</v>
      </c>
      <c r="M306" s="87">
        <v>7.9400000000196591E-2</v>
      </c>
      <c r="N306" s="83">
        <v>15806.397404000003</v>
      </c>
      <c r="O306" s="85">
        <v>100.99</v>
      </c>
      <c r="P306" s="83">
        <v>61.04205747000001</v>
      </c>
      <c r="Q306" s="84">
        <f t="shared" si="4"/>
        <v>2.927740108294119E-4</v>
      </c>
      <c r="R306" s="84">
        <f>P306/'סכום נכסי הקרן'!$C$42</f>
        <v>2.1123895958067639E-5</v>
      </c>
    </row>
    <row r="307" spans="2:18">
      <c r="B307" s="76" t="s">
        <v>3524</v>
      </c>
      <c r="C307" s="86" t="s">
        <v>3114</v>
      </c>
      <c r="D307" s="73" t="s">
        <v>3297</v>
      </c>
      <c r="E307" s="73"/>
      <c r="F307" s="73" t="s">
        <v>535</v>
      </c>
      <c r="G307" s="95">
        <v>43083</v>
      </c>
      <c r="H307" s="73"/>
      <c r="I307" s="83">
        <v>0.51999999999999991</v>
      </c>
      <c r="J307" s="86" t="s">
        <v>682</v>
      </c>
      <c r="K307" s="86" t="s">
        <v>141</v>
      </c>
      <c r="L307" s="87">
        <v>7.0540000000000005E-2</v>
      </c>
      <c r="M307" s="87">
        <v>7.8000000000121736E-2</v>
      </c>
      <c r="N307" s="83">
        <v>28441.652636000003</v>
      </c>
      <c r="O307" s="85">
        <v>101.61</v>
      </c>
      <c r="P307" s="83">
        <v>82.147009075000014</v>
      </c>
      <c r="Q307" s="84">
        <f t="shared" si="4"/>
        <v>3.9399899546878504E-4</v>
      </c>
      <c r="R307" s="84">
        <f>P307/'סכום נכסי הקרן'!$C$42</f>
        <v>2.8427365408178763E-5</v>
      </c>
    </row>
    <row r="308" spans="2:18">
      <c r="B308" s="76" t="s">
        <v>3524</v>
      </c>
      <c r="C308" s="86" t="s">
        <v>3114</v>
      </c>
      <c r="D308" s="73" t="s">
        <v>3298</v>
      </c>
      <c r="E308" s="73"/>
      <c r="F308" s="73" t="s">
        <v>535</v>
      </c>
      <c r="G308" s="95">
        <v>43083</v>
      </c>
      <c r="H308" s="73"/>
      <c r="I308" s="83">
        <v>4.9599999999984332</v>
      </c>
      <c r="J308" s="86" t="s">
        <v>682</v>
      </c>
      <c r="K308" s="86" t="s">
        <v>141</v>
      </c>
      <c r="L308" s="87">
        <v>7.195E-2</v>
      </c>
      <c r="M308" s="87">
        <v>7.4700000000030201E-2</v>
      </c>
      <c r="N308" s="83">
        <v>61658.062377000017</v>
      </c>
      <c r="O308" s="85">
        <v>102.01</v>
      </c>
      <c r="P308" s="83">
        <v>178.78582331800004</v>
      </c>
      <c r="Q308" s="84">
        <f t="shared" si="4"/>
        <v>8.5750455901612748E-4</v>
      </c>
      <c r="R308" s="84">
        <f>P308/'סכום נכסי הקרן'!$C$42</f>
        <v>6.1869689310570605E-5</v>
      </c>
    </row>
    <row r="309" spans="2:18">
      <c r="B309" s="76" t="s">
        <v>3524</v>
      </c>
      <c r="C309" s="86" t="s">
        <v>3114</v>
      </c>
      <c r="D309" s="73" t="s">
        <v>3299</v>
      </c>
      <c r="E309" s="73"/>
      <c r="F309" s="73" t="s">
        <v>535</v>
      </c>
      <c r="G309" s="95">
        <v>43083</v>
      </c>
      <c r="H309" s="73"/>
      <c r="I309" s="83">
        <v>5.209999999996664</v>
      </c>
      <c r="J309" s="86" t="s">
        <v>682</v>
      </c>
      <c r="K309" s="86" t="s">
        <v>141</v>
      </c>
      <c r="L309" s="87">
        <v>4.4999999999999998E-2</v>
      </c>
      <c r="M309" s="87">
        <v>7.5099999999963377E-2</v>
      </c>
      <c r="N309" s="83">
        <v>246632.24923100002</v>
      </c>
      <c r="O309" s="85">
        <v>87.24</v>
      </c>
      <c r="P309" s="83">
        <v>611.59787902400012</v>
      </c>
      <c r="Q309" s="84">
        <f t="shared" si="4"/>
        <v>2.9333867742682091E-3</v>
      </c>
      <c r="R309" s="84">
        <f>P309/'סכום נכסי הקרן'!$C$42</f>
        <v>2.1164637137316685E-4</v>
      </c>
    </row>
    <row r="310" spans="2:18">
      <c r="B310" s="76" t="s">
        <v>3525</v>
      </c>
      <c r="C310" s="86" t="s">
        <v>3114</v>
      </c>
      <c r="D310" s="73">
        <v>9186</v>
      </c>
      <c r="E310" s="73"/>
      <c r="F310" s="73" t="s">
        <v>535</v>
      </c>
      <c r="G310" s="95">
        <v>44778</v>
      </c>
      <c r="H310" s="73"/>
      <c r="I310" s="83">
        <v>3.3799999999993613</v>
      </c>
      <c r="J310" s="86" t="s">
        <v>712</v>
      </c>
      <c r="K310" s="86" t="s">
        <v>135</v>
      </c>
      <c r="L310" s="87">
        <v>7.1870000000000003E-2</v>
      </c>
      <c r="M310" s="87">
        <v>7.3099999999991783E-2</v>
      </c>
      <c r="N310" s="83">
        <v>414480.20071300009</v>
      </c>
      <c r="O310" s="85">
        <v>104.4</v>
      </c>
      <c r="P310" s="83">
        <v>1753.8466644240002</v>
      </c>
      <c r="Q310" s="84">
        <f t="shared" si="4"/>
        <v>8.4119170225472432E-3</v>
      </c>
      <c r="R310" s="84">
        <f>P310/'סכום נכסי הקרן'!$C$42</f>
        <v>6.0692702705678547E-4</v>
      </c>
    </row>
    <row r="311" spans="2:18">
      <c r="B311" s="76" t="s">
        <v>3525</v>
      </c>
      <c r="C311" s="86" t="s">
        <v>3114</v>
      </c>
      <c r="D311" s="73">
        <v>9187</v>
      </c>
      <c r="E311" s="73"/>
      <c r="F311" s="73" t="s">
        <v>535</v>
      </c>
      <c r="G311" s="95">
        <v>44778</v>
      </c>
      <c r="H311" s="73"/>
      <c r="I311" s="83">
        <v>3.2999999999998018</v>
      </c>
      <c r="J311" s="86" t="s">
        <v>712</v>
      </c>
      <c r="K311" s="86" t="s">
        <v>133</v>
      </c>
      <c r="L311" s="87">
        <v>8.2722999999999991E-2</v>
      </c>
      <c r="M311" s="87">
        <v>8.9099999999992005E-2</v>
      </c>
      <c r="N311" s="83">
        <v>1141345.6989570002</v>
      </c>
      <c r="O311" s="85">
        <v>103.96</v>
      </c>
      <c r="P311" s="83">
        <v>4537.340519493001</v>
      </c>
      <c r="Q311" s="84">
        <f t="shared" ref="Q311:Q357" si="5">IFERROR(P311/$P$10,0)</f>
        <v>2.1762296971127523E-2</v>
      </c>
      <c r="R311" s="84">
        <f>P311/'סכום נכסי הקרן'!$C$42</f>
        <v>1.570168389346964E-3</v>
      </c>
    </row>
    <row r="312" spans="2:18">
      <c r="B312" s="76" t="s">
        <v>3526</v>
      </c>
      <c r="C312" s="86" t="s">
        <v>3114</v>
      </c>
      <c r="D312" s="73" t="s">
        <v>3300</v>
      </c>
      <c r="E312" s="73"/>
      <c r="F312" s="73" t="s">
        <v>535</v>
      </c>
      <c r="G312" s="95">
        <v>45116</v>
      </c>
      <c r="H312" s="73"/>
      <c r="I312" s="83">
        <v>0.73000000000218845</v>
      </c>
      <c r="J312" s="86" t="s">
        <v>682</v>
      </c>
      <c r="K312" s="86" t="s">
        <v>133</v>
      </c>
      <c r="L312" s="87">
        <v>8.1645999999999996E-2</v>
      </c>
      <c r="M312" s="87">
        <v>8.6000000000158311E-2</v>
      </c>
      <c r="N312" s="83">
        <v>56508.119993000015</v>
      </c>
      <c r="O312" s="85">
        <v>99.39</v>
      </c>
      <c r="P312" s="83">
        <v>214.76891376100002</v>
      </c>
      <c r="Q312" s="84">
        <f t="shared" si="5"/>
        <v>1.0300890711979476E-3</v>
      </c>
      <c r="R312" s="84">
        <f>P312/'סכום נכסי הקרן'!$C$42</f>
        <v>7.4321809869272822E-5</v>
      </c>
    </row>
    <row r="313" spans="2:18">
      <c r="B313" s="76" t="s">
        <v>3527</v>
      </c>
      <c r="C313" s="86" t="s">
        <v>3114</v>
      </c>
      <c r="D313" s="73">
        <v>8706</v>
      </c>
      <c r="E313" s="73"/>
      <c r="F313" s="73" t="s">
        <v>535</v>
      </c>
      <c r="G313" s="95">
        <v>44498</v>
      </c>
      <c r="H313" s="73"/>
      <c r="I313" s="83">
        <v>3.09</v>
      </c>
      <c r="J313" s="86" t="s">
        <v>682</v>
      </c>
      <c r="K313" s="86" t="s">
        <v>133</v>
      </c>
      <c r="L313" s="87">
        <v>8.6401000000000006E-2</v>
      </c>
      <c r="M313" s="87">
        <v>8.900000000000001E-2</v>
      </c>
      <c r="N313" s="83">
        <v>431361.5400000001</v>
      </c>
      <c r="O313" s="85">
        <v>100.47</v>
      </c>
      <c r="P313" s="83">
        <v>1657.2793400000003</v>
      </c>
      <c r="Q313" s="84">
        <f t="shared" si="5"/>
        <v>7.9487543432654323E-3</v>
      </c>
      <c r="R313" s="84">
        <f>P313/'סכום נכסי הקרן'!$C$42</f>
        <v>5.735094425482019E-4</v>
      </c>
    </row>
    <row r="314" spans="2:18">
      <c r="B314" s="76" t="s">
        <v>3528</v>
      </c>
      <c r="C314" s="86" t="s">
        <v>3114</v>
      </c>
      <c r="D314" s="73">
        <v>8702</v>
      </c>
      <c r="E314" s="73"/>
      <c r="F314" s="73" t="s">
        <v>535</v>
      </c>
      <c r="G314" s="95">
        <v>44497</v>
      </c>
      <c r="H314" s="73"/>
      <c r="I314" s="83">
        <v>0.11000000008795467</v>
      </c>
      <c r="J314" s="86" t="s">
        <v>722</v>
      </c>
      <c r="K314" s="86" t="s">
        <v>133</v>
      </c>
      <c r="L314" s="87">
        <v>7.2742000000000001E-2</v>
      </c>
      <c r="M314" s="87">
        <v>7.950000001120712E-2</v>
      </c>
      <c r="N314" s="83">
        <v>919.20802300000014</v>
      </c>
      <c r="O314" s="85">
        <v>100.27</v>
      </c>
      <c r="P314" s="83">
        <v>3.5245419790000012</v>
      </c>
      <c r="Q314" s="84">
        <f t="shared" si="5"/>
        <v>1.6904644671185968E-5</v>
      </c>
      <c r="R314" s="84">
        <f>P314/'סכום נכסי הקרן'!$C$42</f>
        <v>1.2196846100875345E-6</v>
      </c>
    </row>
    <row r="315" spans="2:18">
      <c r="B315" s="76" t="s">
        <v>3528</v>
      </c>
      <c r="C315" s="86" t="s">
        <v>3114</v>
      </c>
      <c r="D315" s="73">
        <v>9118</v>
      </c>
      <c r="E315" s="73"/>
      <c r="F315" s="73" t="s">
        <v>535</v>
      </c>
      <c r="G315" s="95">
        <v>44733</v>
      </c>
      <c r="H315" s="73"/>
      <c r="I315" s="83">
        <v>0.10999999998575016</v>
      </c>
      <c r="J315" s="86" t="s">
        <v>722</v>
      </c>
      <c r="K315" s="86" t="s">
        <v>133</v>
      </c>
      <c r="L315" s="87">
        <v>7.2742000000000001E-2</v>
      </c>
      <c r="M315" s="87">
        <v>7.9499999999287516E-2</v>
      </c>
      <c r="N315" s="83">
        <v>3660.4262050000007</v>
      </c>
      <c r="O315" s="85">
        <v>100.27</v>
      </c>
      <c r="P315" s="83">
        <v>14.035262320000001</v>
      </c>
      <c r="Q315" s="84">
        <f t="shared" si="5"/>
        <v>6.7316866645407921E-5</v>
      </c>
      <c r="R315" s="84">
        <f>P315/'סכום נכסי הקרן'!$C$42</f>
        <v>4.8569696579702625E-6</v>
      </c>
    </row>
    <row r="316" spans="2:18">
      <c r="B316" s="76" t="s">
        <v>3528</v>
      </c>
      <c r="C316" s="86" t="s">
        <v>3114</v>
      </c>
      <c r="D316" s="73">
        <v>9233</v>
      </c>
      <c r="E316" s="73"/>
      <c r="F316" s="73" t="s">
        <v>535</v>
      </c>
      <c r="G316" s="95">
        <v>44819</v>
      </c>
      <c r="H316" s="73"/>
      <c r="I316" s="83">
        <v>0.11000000014156447</v>
      </c>
      <c r="J316" s="86" t="s">
        <v>722</v>
      </c>
      <c r="K316" s="86" t="s">
        <v>133</v>
      </c>
      <c r="L316" s="87">
        <v>7.2742000000000001E-2</v>
      </c>
      <c r="M316" s="87">
        <v>7.9499999987476991E-2</v>
      </c>
      <c r="N316" s="83">
        <v>718.49143400000014</v>
      </c>
      <c r="O316" s="85">
        <v>100.27</v>
      </c>
      <c r="P316" s="83">
        <v>2.7549289510000001</v>
      </c>
      <c r="Q316" s="84">
        <f t="shared" si="5"/>
        <v>1.3213375039508384E-5</v>
      </c>
      <c r="R316" s="84">
        <f>P316/'סכום נכסי הקרן'!$C$42</f>
        <v>9.5335634060816348E-7</v>
      </c>
    </row>
    <row r="317" spans="2:18">
      <c r="B317" s="76" t="s">
        <v>3528</v>
      </c>
      <c r="C317" s="86" t="s">
        <v>3114</v>
      </c>
      <c r="D317" s="73">
        <v>9276</v>
      </c>
      <c r="E317" s="73"/>
      <c r="F317" s="73" t="s">
        <v>535</v>
      </c>
      <c r="G317" s="95">
        <v>44854</v>
      </c>
      <c r="H317" s="73"/>
      <c r="I317" s="83">
        <v>0.10999999965203912</v>
      </c>
      <c r="J317" s="86" t="s">
        <v>722</v>
      </c>
      <c r="K317" s="86" t="s">
        <v>133</v>
      </c>
      <c r="L317" s="87">
        <v>7.2742000000000001E-2</v>
      </c>
      <c r="M317" s="87">
        <v>7.9499999979576214E-2</v>
      </c>
      <c r="N317" s="83">
        <v>172.38855699999999</v>
      </c>
      <c r="O317" s="85">
        <v>100.27</v>
      </c>
      <c r="P317" s="83">
        <v>0.66099379299999994</v>
      </c>
      <c r="Q317" s="84">
        <f t="shared" si="5"/>
        <v>3.1703027704311093E-6</v>
      </c>
      <c r="R317" s="84">
        <f>P317/'סכום נכסי הקרן'!$C$42</f>
        <v>2.2874006367040782E-7</v>
      </c>
    </row>
    <row r="318" spans="2:18">
      <c r="B318" s="76" t="s">
        <v>3528</v>
      </c>
      <c r="C318" s="86" t="s">
        <v>3114</v>
      </c>
      <c r="D318" s="73">
        <v>9430</v>
      </c>
      <c r="E318" s="73"/>
      <c r="F318" s="73" t="s">
        <v>535</v>
      </c>
      <c r="G318" s="95">
        <v>44950</v>
      </c>
      <c r="H318" s="73"/>
      <c r="I318" s="83">
        <v>0.10999999997785249</v>
      </c>
      <c r="J318" s="86" t="s">
        <v>722</v>
      </c>
      <c r="K318" s="86" t="s">
        <v>133</v>
      </c>
      <c r="L318" s="87">
        <v>7.2742000000000001E-2</v>
      </c>
      <c r="M318" s="87">
        <v>7.9499999995570503E-2</v>
      </c>
      <c r="N318" s="83">
        <v>942.05612200000007</v>
      </c>
      <c r="O318" s="85">
        <v>100.27</v>
      </c>
      <c r="P318" s="83">
        <v>3.6121485280000005</v>
      </c>
      <c r="Q318" s="84">
        <f t="shared" si="5"/>
        <v>1.7324829078277072E-5</v>
      </c>
      <c r="R318" s="84">
        <f>P318/'סכום נכסי הקרן'!$C$42</f>
        <v>1.2500012754003124E-6</v>
      </c>
    </row>
    <row r="319" spans="2:18">
      <c r="B319" s="76" t="s">
        <v>3528</v>
      </c>
      <c r="C319" s="86" t="s">
        <v>3114</v>
      </c>
      <c r="D319" s="73">
        <v>9539</v>
      </c>
      <c r="E319" s="73"/>
      <c r="F319" s="73" t="s">
        <v>535</v>
      </c>
      <c r="G319" s="95">
        <v>45029</v>
      </c>
      <c r="H319" s="73"/>
      <c r="I319" s="83">
        <v>0.10999999971761963</v>
      </c>
      <c r="J319" s="86" t="s">
        <v>722</v>
      </c>
      <c r="K319" s="86" t="s">
        <v>133</v>
      </c>
      <c r="L319" s="87">
        <v>7.2742000000000001E-2</v>
      </c>
      <c r="M319" s="87">
        <v>7.9499999989203096E-2</v>
      </c>
      <c r="N319" s="83">
        <v>314.01875400000006</v>
      </c>
      <c r="O319" s="85">
        <v>100.27</v>
      </c>
      <c r="P319" s="83">
        <v>1.2040496940000003</v>
      </c>
      <c r="Q319" s="84">
        <f t="shared" si="5"/>
        <v>5.7749439118030128E-6</v>
      </c>
      <c r="R319" s="84">
        <f>P319/'סכום נכסי הקרן'!$C$42</f>
        <v>4.1666715570488747E-7</v>
      </c>
    </row>
    <row r="320" spans="2:18">
      <c r="B320" s="76" t="s">
        <v>3528</v>
      </c>
      <c r="C320" s="86" t="s">
        <v>3114</v>
      </c>
      <c r="D320" s="73">
        <v>8060</v>
      </c>
      <c r="E320" s="73"/>
      <c r="F320" s="73" t="s">
        <v>535</v>
      </c>
      <c r="G320" s="95">
        <v>44150</v>
      </c>
      <c r="H320" s="73"/>
      <c r="I320" s="83">
        <v>0.11000000000006556</v>
      </c>
      <c r="J320" s="86" t="s">
        <v>722</v>
      </c>
      <c r="K320" s="86" t="s">
        <v>133</v>
      </c>
      <c r="L320" s="87">
        <v>7.2742000000000001E-2</v>
      </c>
      <c r="M320" s="87">
        <v>7.9500000000004137E-2</v>
      </c>
      <c r="N320" s="83">
        <v>1233219.412489</v>
      </c>
      <c r="O320" s="85">
        <v>100.27</v>
      </c>
      <c r="P320" s="83">
        <v>4728.5636302790008</v>
      </c>
      <c r="Q320" s="84">
        <f t="shared" si="5"/>
        <v>2.2679454082609369E-2</v>
      </c>
      <c r="R320" s="84">
        <f>P320/'סכום נכסי הקרן'!$C$42</f>
        <v>1.6363420614746885E-3</v>
      </c>
    </row>
    <row r="321" spans="2:18">
      <c r="B321" s="76" t="s">
        <v>3528</v>
      </c>
      <c r="C321" s="86" t="s">
        <v>3114</v>
      </c>
      <c r="D321" s="73">
        <v>8119</v>
      </c>
      <c r="E321" s="73"/>
      <c r="F321" s="73" t="s">
        <v>535</v>
      </c>
      <c r="G321" s="95">
        <v>44169</v>
      </c>
      <c r="H321" s="73"/>
      <c r="I321" s="83">
        <v>0.11000000001783979</v>
      </c>
      <c r="J321" s="86" t="s">
        <v>722</v>
      </c>
      <c r="K321" s="86" t="s">
        <v>133</v>
      </c>
      <c r="L321" s="87">
        <v>7.2742000000000001E-2</v>
      </c>
      <c r="M321" s="87">
        <v>7.9499999998216039E-2</v>
      </c>
      <c r="N321" s="83">
        <v>2923.8278730000006</v>
      </c>
      <c r="O321" s="85">
        <v>100.27</v>
      </c>
      <c r="P321" s="83">
        <v>11.21090528</v>
      </c>
      <c r="Q321" s="84">
        <f t="shared" si="5"/>
        <v>5.3770495948098495E-5</v>
      </c>
      <c r="R321" s="84">
        <f>P321/'סכום נכסי הקרן'!$C$42</f>
        <v>3.879587395081805E-6</v>
      </c>
    </row>
    <row r="322" spans="2:18">
      <c r="B322" s="76" t="s">
        <v>3528</v>
      </c>
      <c r="C322" s="86" t="s">
        <v>3114</v>
      </c>
      <c r="D322" s="73">
        <v>8418</v>
      </c>
      <c r="E322" s="73"/>
      <c r="F322" s="73" t="s">
        <v>535</v>
      </c>
      <c r="G322" s="95">
        <v>44326</v>
      </c>
      <c r="H322" s="73"/>
      <c r="I322" s="83">
        <v>0.11000000012646875</v>
      </c>
      <c r="J322" s="86" t="s">
        <v>722</v>
      </c>
      <c r="K322" s="86" t="s">
        <v>133</v>
      </c>
      <c r="L322" s="87">
        <v>7.2742000000000001E-2</v>
      </c>
      <c r="M322" s="87">
        <v>7.9499999989460945E-2</v>
      </c>
      <c r="N322" s="83">
        <v>618.65573300000005</v>
      </c>
      <c r="O322" s="85">
        <v>100.27</v>
      </c>
      <c r="P322" s="83">
        <v>2.3721272700000005</v>
      </c>
      <c r="Q322" s="84">
        <f t="shared" si="5"/>
        <v>1.1377355938191369E-5</v>
      </c>
      <c r="R322" s="84">
        <f>P322/'סכום נכסי הקרן'!$C$42</f>
        <v>8.208859879174551E-7</v>
      </c>
    </row>
    <row r="323" spans="2:18">
      <c r="B323" s="76" t="s">
        <v>3529</v>
      </c>
      <c r="C323" s="86" t="s">
        <v>3114</v>
      </c>
      <c r="D323" s="73">
        <v>8718</v>
      </c>
      <c r="E323" s="73"/>
      <c r="F323" s="73" t="s">
        <v>535</v>
      </c>
      <c r="G323" s="95">
        <v>44508</v>
      </c>
      <c r="H323" s="73"/>
      <c r="I323" s="83">
        <v>3.0100000000001472</v>
      </c>
      <c r="J323" s="86" t="s">
        <v>682</v>
      </c>
      <c r="K323" s="86" t="s">
        <v>133</v>
      </c>
      <c r="L323" s="87">
        <v>8.7911000000000003E-2</v>
      </c>
      <c r="M323" s="87">
        <v>9.0100000000006564E-2</v>
      </c>
      <c r="N323" s="83">
        <v>1022963.8703270002</v>
      </c>
      <c r="O323" s="85">
        <v>100.63</v>
      </c>
      <c r="P323" s="83">
        <v>3936.4582325420001</v>
      </c>
      <c r="Q323" s="84">
        <f t="shared" si="5"/>
        <v>1.8880305038377648E-2</v>
      </c>
      <c r="R323" s="84">
        <f>P323/'סכום נכסי הקרן'!$C$42</f>
        <v>1.3622301998644612E-3</v>
      </c>
    </row>
    <row r="324" spans="2:18">
      <c r="B324" s="76" t="s">
        <v>3530</v>
      </c>
      <c r="C324" s="86" t="s">
        <v>3114</v>
      </c>
      <c r="D324" s="73">
        <v>8806</v>
      </c>
      <c r="E324" s="73"/>
      <c r="F324" s="73" t="s">
        <v>535</v>
      </c>
      <c r="G324" s="95">
        <v>44137</v>
      </c>
      <c r="H324" s="73"/>
      <c r="I324" s="83">
        <v>0.92999999999999261</v>
      </c>
      <c r="J324" s="86" t="s">
        <v>722</v>
      </c>
      <c r="K324" s="86" t="s">
        <v>133</v>
      </c>
      <c r="L324" s="87">
        <v>7.4443999999999996E-2</v>
      </c>
      <c r="M324" s="87">
        <v>8.830000000000697E-2</v>
      </c>
      <c r="N324" s="83">
        <v>1415453.9539950003</v>
      </c>
      <c r="O324" s="85">
        <v>99.72</v>
      </c>
      <c r="P324" s="83">
        <v>5397.5401009280013</v>
      </c>
      <c r="Q324" s="84">
        <f t="shared" si="5"/>
        <v>2.5888043907070477E-2</v>
      </c>
      <c r="R324" s="84">
        <f>P324/'סכום נכסי הקרן'!$C$42</f>
        <v>1.8678445689275188E-3</v>
      </c>
    </row>
    <row r="325" spans="2:18">
      <c r="B325" s="76" t="s">
        <v>3530</v>
      </c>
      <c r="C325" s="86" t="s">
        <v>3114</v>
      </c>
      <c r="D325" s="73">
        <v>9044</v>
      </c>
      <c r="E325" s="73"/>
      <c r="F325" s="73" t="s">
        <v>535</v>
      </c>
      <c r="G325" s="95">
        <v>44679</v>
      </c>
      <c r="H325" s="73"/>
      <c r="I325" s="83">
        <v>0.9300000000049482</v>
      </c>
      <c r="J325" s="86" t="s">
        <v>722</v>
      </c>
      <c r="K325" s="86" t="s">
        <v>133</v>
      </c>
      <c r="L325" s="87">
        <v>7.4450000000000002E-2</v>
      </c>
      <c r="M325" s="87">
        <v>8.8299999999597673E-2</v>
      </c>
      <c r="N325" s="83">
        <v>12188.825001000001</v>
      </c>
      <c r="O325" s="85">
        <v>99.72</v>
      </c>
      <c r="P325" s="83">
        <v>46.479556589000012</v>
      </c>
      <c r="Q325" s="84">
        <f t="shared" si="5"/>
        <v>2.2292836722979074E-4</v>
      </c>
      <c r="R325" s="84">
        <f>P325/'סכום נכסי הקרן'!$C$42</f>
        <v>1.6084472874225895E-5</v>
      </c>
    </row>
    <row r="326" spans="2:18">
      <c r="B326" s="76" t="s">
        <v>3530</v>
      </c>
      <c r="C326" s="86" t="s">
        <v>3114</v>
      </c>
      <c r="D326" s="73">
        <v>9224</v>
      </c>
      <c r="E326" s="73"/>
      <c r="F326" s="73" t="s">
        <v>535</v>
      </c>
      <c r="G326" s="95">
        <v>44810</v>
      </c>
      <c r="H326" s="73"/>
      <c r="I326" s="83">
        <v>0.92999999999476879</v>
      </c>
      <c r="J326" s="86" t="s">
        <v>722</v>
      </c>
      <c r="K326" s="86" t="s">
        <v>133</v>
      </c>
      <c r="L326" s="87">
        <v>7.4450000000000002E-2</v>
      </c>
      <c r="M326" s="87">
        <v>8.829999999968613E-2</v>
      </c>
      <c r="N326" s="83">
        <v>22056.612905999998</v>
      </c>
      <c r="O326" s="85">
        <v>99.72</v>
      </c>
      <c r="P326" s="83">
        <v>84.108320008000007</v>
      </c>
      <c r="Q326" s="84">
        <f t="shared" si="5"/>
        <v>4.0340596653328751E-4</v>
      </c>
      <c r="R326" s="84">
        <f>P326/'סכום נכסי הקרן'!$C$42</f>
        <v>2.9106086437699665E-5</v>
      </c>
    </row>
    <row r="327" spans="2:18">
      <c r="B327" s="76" t="s">
        <v>3531</v>
      </c>
      <c r="C327" s="86" t="s">
        <v>3114</v>
      </c>
      <c r="D327" s="73" t="s">
        <v>3301</v>
      </c>
      <c r="E327" s="73"/>
      <c r="F327" s="73" t="s">
        <v>535</v>
      </c>
      <c r="G327" s="95">
        <v>42921</v>
      </c>
      <c r="H327" s="73"/>
      <c r="I327" s="83">
        <v>5.390000000017614</v>
      </c>
      <c r="J327" s="86" t="s">
        <v>682</v>
      </c>
      <c r="K327" s="86" t="s">
        <v>133</v>
      </c>
      <c r="L327" s="87">
        <v>7.8939999999999996E-2</v>
      </c>
      <c r="M327" s="102">
        <v>0</v>
      </c>
      <c r="N327" s="83">
        <v>158021.023896</v>
      </c>
      <c r="O327" s="85">
        <v>14.656955999999999</v>
      </c>
      <c r="P327" s="83">
        <v>88.567935796000015</v>
      </c>
      <c r="Q327" s="84">
        <f t="shared" si="5"/>
        <v>4.2479547493333799E-4</v>
      </c>
      <c r="R327" s="84">
        <f>P327/'סכום נכסי הקרן'!$C$42</f>
        <v>3.0649357811947922E-5</v>
      </c>
    </row>
    <row r="328" spans="2:18">
      <c r="B328" s="76" t="s">
        <v>3531</v>
      </c>
      <c r="C328" s="86" t="s">
        <v>3114</v>
      </c>
      <c r="D328" s="73">
        <v>6497</v>
      </c>
      <c r="E328" s="73"/>
      <c r="F328" s="73" t="s">
        <v>535</v>
      </c>
      <c r="G328" s="95">
        <v>43342</v>
      </c>
      <c r="H328" s="73"/>
      <c r="I328" s="83">
        <v>1.0499999999821539</v>
      </c>
      <c r="J328" s="86" t="s">
        <v>682</v>
      </c>
      <c r="K328" s="86" t="s">
        <v>133</v>
      </c>
      <c r="L328" s="87">
        <v>7.8939999999999996E-2</v>
      </c>
      <c r="M328" s="102">
        <v>0</v>
      </c>
      <c r="N328" s="83">
        <v>29992.814264000008</v>
      </c>
      <c r="O328" s="85">
        <v>14.656955999999999</v>
      </c>
      <c r="P328" s="83">
        <v>16.810432006000003</v>
      </c>
      <c r="Q328" s="84">
        <f t="shared" si="5"/>
        <v>8.062732165590185E-5</v>
      </c>
      <c r="R328" s="84">
        <f>P328/'סכום נכסי הקרן'!$C$42</f>
        <v>5.8173304017387388E-6</v>
      </c>
    </row>
    <row r="329" spans="2:18">
      <c r="B329" s="76" t="s">
        <v>3532</v>
      </c>
      <c r="C329" s="86" t="s">
        <v>3114</v>
      </c>
      <c r="D329" s="73">
        <v>9405</v>
      </c>
      <c r="E329" s="73"/>
      <c r="F329" s="73" t="s">
        <v>535</v>
      </c>
      <c r="G329" s="95">
        <v>43866</v>
      </c>
      <c r="H329" s="73"/>
      <c r="I329" s="83">
        <v>1.0599999999999168</v>
      </c>
      <c r="J329" s="86" t="s">
        <v>722</v>
      </c>
      <c r="K329" s="86" t="s">
        <v>133</v>
      </c>
      <c r="L329" s="87">
        <v>7.6938000000000006E-2</v>
      </c>
      <c r="M329" s="87">
        <v>9.5999999999991648E-2</v>
      </c>
      <c r="N329" s="83">
        <v>1205735.7267460001</v>
      </c>
      <c r="O329" s="85">
        <v>98.98</v>
      </c>
      <c r="P329" s="83">
        <v>4563.7038127730011</v>
      </c>
      <c r="Q329" s="84">
        <f t="shared" si="5"/>
        <v>2.1888742366845893E-2</v>
      </c>
      <c r="R329" s="84">
        <f>P329/'סכום נכסי הקרן'!$C$42</f>
        <v>1.5792915330849096E-3</v>
      </c>
    </row>
    <row r="330" spans="2:18">
      <c r="B330" s="76" t="s">
        <v>3532</v>
      </c>
      <c r="C330" s="86" t="s">
        <v>3114</v>
      </c>
      <c r="D330" s="73">
        <v>9439</v>
      </c>
      <c r="E330" s="73"/>
      <c r="F330" s="73" t="s">
        <v>535</v>
      </c>
      <c r="G330" s="95">
        <v>44953</v>
      </c>
      <c r="H330" s="73"/>
      <c r="I330" s="83">
        <v>1.0599999999969481</v>
      </c>
      <c r="J330" s="86" t="s">
        <v>722</v>
      </c>
      <c r="K330" s="86" t="s">
        <v>133</v>
      </c>
      <c r="L330" s="87">
        <v>7.6938000000000006E-2</v>
      </c>
      <c r="M330" s="87">
        <v>9.5999999998168856E-2</v>
      </c>
      <c r="N330" s="83">
        <v>3462.7758310000004</v>
      </c>
      <c r="O330" s="85">
        <v>98.98</v>
      </c>
      <c r="P330" s="83">
        <v>13.106589334000002</v>
      </c>
      <c r="Q330" s="84">
        <f t="shared" si="5"/>
        <v>6.2862702973192727E-5</v>
      </c>
      <c r="R330" s="84">
        <f>P330/'סכום נכסי הקרן'!$C$42</f>
        <v>4.5355979292245017E-6</v>
      </c>
    </row>
    <row r="331" spans="2:18">
      <c r="B331" s="76" t="s">
        <v>3532</v>
      </c>
      <c r="C331" s="86" t="s">
        <v>3114</v>
      </c>
      <c r="D331" s="73">
        <v>9447</v>
      </c>
      <c r="E331" s="73"/>
      <c r="F331" s="73" t="s">
        <v>535</v>
      </c>
      <c r="G331" s="95">
        <v>44959</v>
      </c>
      <c r="H331" s="73"/>
      <c r="I331" s="83">
        <v>1.0599999999267073</v>
      </c>
      <c r="J331" s="86" t="s">
        <v>722</v>
      </c>
      <c r="K331" s="86" t="s">
        <v>133</v>
      </c>
      <c r="L331" s="87">
        <v>7.6938000000000006E-2</v>
      </c>
      <c r="M331" s="87">
        <v>9.5999999996742552E-2</v>
      </c>
      <c r="N331" s="83">
        <v>1946.5591280000006</v>
      </c>
      <c r="O331" s="85">
        <v>98.98</v>
      </c>
      <c r="P331" s="83">
        <v>7.3677167090000015</v>
      </c>
      <c r="Q331" s="84">
        <f t="shared" si="5"/>
        <v>3.5337537117075897E-5</v>
      </c>
      <c r="R331" s="84">
        <f>P331/'סכום נכסי הקרן'!$C$42</f>
        <v>2.5496336077125433E-6</v>
      </c>
    </row>
    <row r="332" spans="2:18">
      <c r="B332" s="76" t="s">
        <v>3532</v>
      </c>
      <c r="C332" s="86" t="s">
        <v>3114</v>
      </c>
      <c r="D332" s="73">
        <v>9467</v>
      </c>
      <c r="E332" s="73"/>
      <c r="F332" s="73" t="s">
        <v>535</v>
      </c>
      <c r="G332" s="95">
        <v>44966</v>
      </c>
      <c r="H332" s="73"/>
      <c r="I332" s="83">
        <v>1.0599999999383587</v>
      </c>
      <c r="J332" s="86" t="s">
        <v>722</v>
      </c>
      <c r="K332" s="86" t="s">
        <v>133</v>
      </c>
      <c r="L332" s="87">
        <v>7.6938000000000006E-2</v>
      </c>
      <c r="M332" s="87">
        <v>9.6699999998857825E-2</v>
      </c>
      <c r="N332" s="83">
        <v>2916.6138500000006</v>
      </c>
      <c r="O332" s="85">
        <v>98.91</v>
      </c>
      <c r="P332" s="83">
        <v>11.031561678000001</v>
      </c>
      <c r="Q332" s="84">
        <f t="shared" si="5"/>
        <v>5.291031613355114E-5</v>
      </c>
      <c r="R332" s="84">
        <f>P332/'סכום נכסי הקרן'!$C$42</f>
        <v>3.817524683790414E-6</v>
      </c>
    </row>
    <row r="333" spans="2:18">
      <c r="B333" s="76" t="s">
        <v>3532</v>
      </c>
      <c r="C333" s="86" t="s">
        <v>3114</v>
      </c>
      <c r="D333" s="73">
        <v>9491</v>
      </c>
      <c r="E333" s="73"/>
      <c r="F333" s="73" t="s">
        <v>535</v>
      </c>
      <c r="G333" s="95">
        <v>44986</v>
      </c>
      <c r="H333" s="73"/>
      <c r="I333" s="83">
        <v>1.0599999999986018</v>
      </c>
      <c r="J333" s="86" t="s">
        <v>722</v>
      </c>
      <c r="K333" s="86" t="s">
        <v>133</v>
      </c>
      <c r="L333" s="87">
        <v>7.6938000000000006E-2</v>
      </c>
      <c r="M333" s="87">
        <v>9.6699999999960387E-2</v>
      </c>
      <c r="N333" s="83">
        <v>11345.632061000004</v>
      </c>
      <c r="O333" s="85">
        <v>98.91</v>
      </c>
      <c r="P333" s="83">
        <v>42.912791851000001</v>
      </c>
      <c r="Q333" s="84">
        <f t="shared" si="5"/>
        <v>2.058212109295236E-4</v>
      </c>
      <c r="R333" s="84">
        <f>P333/'סכום נכסי הקרן'!$C$42</f>
        <v>1.4850176876430516E-5</v>
      </c>
    </row>
    <row r="334" spans="2:18">
      <c r="B334" s="76" t="s">
        <v>3532</v>
      </c>
      <c r="C334" s="86" t="s">
        <v>3114</v>
      </c>
      <c r="D334" s="73">
        <v>9510</v>
      </c>
      <c r="E334" s="73"/>
      <c r="F334" s="73" t="s">
        <v>535</v>
      </c>
      <c r="G334" s="95">
        <v>44994</v>
      </c>
      <c r="H334" s="73"/>
      <c r="I334" s="83">
        <v>1.0599999999355301</v>
      </c>
      <c r="J334" s="86" t="s">
        <v>722</v>
      </c>
      <c r="K334" s="86" t="s">
        <v>133</v>
      </c>
      <c r="L334" s="87">
        <v>7.6938000000000006E-2</v>
      </c>
      <c r="M334" s="87">
        <v>9.6699999994591682E-2</v>
      </c>
      <c r="N334" s="83">
        <v>2214.5122490000003</v>
      </c>
      <c r="O334" s="85">
        <v>98.91</v>
      </c>
      <c r="P334" s="83">
        <v>8.3759900590000012</v>
      </c>
      <c r="Q334" s="84">
        <f t="shared" si="5"/>
        <v>4.0173485394818431E-5</v>
      </c>
      <c r="R334" s="84">
        <f>P334/'סכום נכסי הקרן'!$C$42</f>
        <v>2.8985514231574085E-6</v>
      </c>
    </row>
    <row r="335" spans="2:18">
      <c r="B335" s="76" t="s">
        <v>3532</v>
      </c>
      <c r="C335" s="86" t="s">
        <v>3114</v>
      </c>
      <c r="D335" s="73">
        <v>9560</v>
      </c>
      <c r="E335" s="73"/>
      <c r="F335" s="73" t="s">
        <v>535</v>
      </c>
      <c r="G335" s="95">
        <v>45058</v>
      </c>
      <c r="H335" s="73"/>
      <c r="I335" s="83">
        <v>1.0600000000216401</v>
      </c>
      <c r="J335" s="86" t="s">
        <v>722</v>
      </c>
      <c r="K335" s="86" t="s">
        <v>133</v>
      </c>
      <c r="L335" s="87">
        <v>7.6938000000000006E-2</v>
      </c>
      <c r="M335" s="87">
        <v>9.670000000090756E-2</v>
      </c>
      <c r="N335" s="83">
        <v>11973.186769</v>
      </c>
      <c r="O335" s="85">
        <v>98.91</v>
      </c>
      <c r="P335" s="83">
        <v>45.286403367000005</v>
      </c>
      <c r="Q335" s="84">
        <f t="shared" si="5"/>
        <v>2.172056857079456E-4</v>
      </c>
      <c r="R335" s="84">
        <f>P335/'סכום נכסי הקרן'!$C$42</f>
        <v>1.5671576494775579E-5</v>
      </c>
    </row>
    <row r="336" spans="2:18">
      <c r="B336" s="76" t="s">
        <v>3533</v>
      </c>
      <c r="C336" s="86" t="s">
        <v>3114</v>
      </c>
      <c r="D336" s="73">
        <v>9606</v>
      </c>
      <c r="E336" s="73"/>
      <c r="F336" s="73" t="s">
        <v>535</v>
      </c>
      <c r="G336" s="95">
        <v>44136</v>
      </c>
      <c r="H336" s="73"/>
      <c r="I336" s="83">
        <v>9.0000000000176383E-2</v>
      </c>
      <c r="J336" s="86" t="s">
        <v>722</v>
      </c>
      <c r="K336" s="86" t="s">
        <v>133</v>
      </c>
      <c r="L336" s="87">
        <v>7.0095999999999992E-2</v>
      </c>
      <c r="M336" s="102">
        <v>0</v>
      </c>
      <c r="N336" s="83">
        <v>822841.17599700007</v>
      </c>
      <c r="O336" s="85">
        <v>86.502415999999997</v>
      </c>
      <c r="P336" s="83">
        <v>2721.8370942279998</v>
      </c>
      <c r="Q336" s="84">
        <f t="shared" si="5"/>
        <v>1.3054657656207657E-2</v>
      </c>
      <c r="R336" s="84">
        <f>P336/'סכום נכסי הקרן'!$C$42</f>
        <v>9.419047452903851E-4</v>
      </c>
    </row>
    <row r="337" spans="2:18">
      <c r="B337" s="76" t="s">
        <v>3534</v>
      </c>
      <c r="C337" s="86" t="s">
        <v>3114</v>
      </c>
      <c r="D337" s="73">
        <v>6588</v>
      </c>
      <c r="E337" s="73"/>
      <c r="F337" s="73" t="s">
        <v>535</v>
      </c>
      <c r="G337" s="95">
        <v>43397</v>
      </c>
      <c r="H337" s="73"/>
      <c r="I337" s="83">
        <v>0.75000000000017497</v>
      </c>
      <c r="J337" s="86" t="s">
        <v>722</v>
      </c>
      <c r="K337" s="86" t="s">
        <v>133</v>
      </c>
      <c r="L337" s="87">
        <v>7.6938000000000006E-2</v>
      </c>
      <c r="M337" s="87">
        <v>8.8300000000011133E-2</v>
      </c>
      <c r="N337" s="83">
        <v>747699.62125099998</v>
      </c>
      <c r="O337" s="85">
        <v>99.93</v>
      </c>
      <c r="P337" s="83">
        <v>2857.2018314540005</v>
      </c>
      <c r="Q337" s="84">
        <f t="shared" si="5"/>
        <v>1.3703903089358448E-2</v>
      </c>
      <c r="R337" s="84">
        <f>P337/'סכום נכסי הקרן'!$C$42</f>
        <v>9.8874836007120269E-4</v>
      </c>
    </row>
    <row r="338" spans="2:18">
      <c r="B338" s="76" t="s">
        <v>3535</v>
      </c>
      <c r="C338" s="86" t="s">
        <v>3114</v>
      </c>
      <c r="D338" s="73" t="s">
        <v>3302</v>
      </c>
      <c r="E338" s="73"/>
      <c r="F338" s="73" t="s">
        <v>535</v>
      </c>
      <c r="G338" s="95">
        <v>44144</v>
      </c>
      <c r="H338" s="73"/>
      <c r="I338" s="83">
        <v>0.25000000000009148</v>
      </c>
      <c r="J338" s="86" t="s">
        <v>722</v>
      </c>
      <c r="K338" s="86" t="s">
        <v>133</v>
      </c>
      <c r="L338" s="87">
        <v>7.8763E-2</v>
      </c>
      <c r="M338" s="102">
        <v>0</v>
      </c>
      <c r="N338" s="83">
        <v>930922.32686800021</v>
      </c>
      <c r="O338" s="85">
        <v>76.690121000000005</v>
      </c>
      <c r="P338" s="83">
        <v>2730.0509226790005</v>
      </c>
      <c r="Q338" s="84">
        <f t="shared" si="5"/>
        <v>1.3094053371220148E-2</v>
      </c>
      <c r="R338" s="84">
        <f>P338/'סכום נכסי הקרן'!$C$42</f>
        <v>9.4474717991345838E-4</v>
      </c>
    </row>
    <row r="339" spans="2:18">
      <c r="B339" s="76" t="s">
        <v>3536</v>
      </c>
      <c r="C339" s="86" t="s">
        <v>3114</v>
      </c>
      <c r="D339" s="73">
        <v>6826</v>
      </c>
      <c r="E339" s="73"/>
      <c r="F339" s="73" t="s">
        <v>535</v>
      </c>
      <c r="G339" s="95">
        <v>43550</v>
      </c>
      <c r="H339" s="73"/>
      <c r="I339" s="83">
        <v>1.959999999999616</v>
      </c>
      <c r="J339" s="86" t="s">
        <v>682</v>
      </c>
      <c r="K339" s="86" t="s">
        <v>133</v>
      </c>
      <c r="L339" s="87">
        <v>8.4161E-2</v>
      </c>
      <c r="M339" s="87">
        <v>8.5499999999973944E-2</v>
      </c>
      <c r="N339" s="83">
        <v>379094.13625200005</v>
      </c>
      <c r="O339" s="85">
        <v>100.62</v>
      </c>
      <c r="P339" s="83">
        <v>1458.6437856360003</v>
      </c>
      <c r="Q339" s="84">
        <f t="shared" si="5"/>
        <v>6.9960451726570651E-3</v>
      </c>
      <c r="R339" s="84">
        <f>P339/'סכום נכסי הקרן'!$C$42</f>
        <v>5.0477065886581399E-4</v>
      </c>
    </row>
    <row r="340" spans="2:18">
      <c r="B340" s="76" t="s">
        <v>3537</v>
      </c>
      <c r="C340" s="86" t="s">
        <v>3114</v>
      </c>
      <c r="D340" s="73">
        <v>6528</v>
      </c>
      <c r="E340" s="73"/>
      <c r="F340" s="73" t="s">
        <v>535</v>
      </c>
      <c r="G340" s="95">
        <v>43373</v>
      </c>
      <c r="H340" s="73"/>
      <c r="I340" s="83">
        <v>4.2999999999999607</v>
      </c>
      <c r="J340" s="86" t="s">
        <v>682</v>
      </c>
      <c r="K340" s="86" t="s">
        <v>136</v>
      </c>
      <c r="L340" s="87">
        <v>3.032E-2</v>
      </c>
      <c r="M340" s="87">
        <v>7.5500000000002579E-2</v>
      </c>
      <c r="N340" s="83">
        <v>648610.06282800017</v>
      </c>
      <c r="O340" s="85">
        <v>82.78</v>
      </c>
      <c r="P340" s="83">
        <v>2511.6554205770003</v>
      </c>
      <c r="Q340" s="84">
        <f t="shared" si="5"/>
        <v>1.2046570213744168E-2</v>
      </c>
      <c r="R340" s="84">
        <f>P340/'סכום נכסי הקרן'!$C$42</f>
        <v>8.6917037180242939E-4</v>
      </c>
    </row>
    <row r="341" spans="2:18">
      <c r="B341" s="76" t="s">
        <v>3538</v>
      </c>
      <c r="C341" s="86" t="s">
        <v>3114</v>
      </c>
      <c r="D341" s="73">
        <v>8860</v>
      </c>
      <c r="E341" s="73"/>
      <c r="F341" s="73" t="s">
        <v>535</v>
      </c>
      <c r="G341" s="95">
        <v>44585</v>
      </c>
      <c r="H341" s="73"/>
      <c r="I341" s="83">
        <v>2.3399999999964871</v>
      </c>
      <c r="J341" s="86" t="s">
        <v>800</v>
      </c>
      <c r="K341" s="86" t="s">
        <v>135</v>
      </c>
      <c r="L341" s="87">
        <v>6.1120000000000001E-2</v>
      </c>
      <c r="M341" s="87">
        <v>7.0199999999894624E-2</v>
      </c>
      <c r="N341" s="83">
        <v>39847.352744000011</v>
      </c>
      <c r="O341" s="85">
        <v>102.24</v>
      </c>
      <c r="P341" s="83">
        <v>165.12303108700004</v>
      </c>
      <c r="Q341" s="84">
        <f t="shared" si="5"/>
        <v>7.9197415839742764E-4</v>
      </c>
      <c r="R341" s="84">
        <f>P341/'סכום נכסי הקרן'!$C$42</f>
        <v>5.7141614708462362E-5</v>
      </c>
    </row>
    <row r="342" spans="2:18">
      <c r="B342" s="76" t="s">
        <v>3538</v>
      </c>
      <c r="C342" s="86" t="s">
        <v>3114</v>
      </c>
      <c r="D342" s="73">
        <v>8977</v>
      </c>
      <c r="E342" s="73"/>
      <c r="F342" s="73" t="s">
        <v>535</v>
      </c>
      <c r="G342" s="95">
        <v>44553</v>
      </c>
      <c r="H342" s="73"/>
      <c r="I342" s="83">
        <v>2.3400000000156194</v>
      </c>
      <c r="J342" s="86" t="s">
        <v>800</v>
      </c>
      <c r="K342" s="86" t="s">
        <v>135</v>
      </c>
      <c r="L342" s="87">
        <v>6.1120000000000001E-2</v>
      </c>
      <c r="M342" s="87">
        <v>7.030000000049734E-2</v>
      </c>
      <c r="N342" s="83">
        <v>5872.2413960000013</v>
      </c>
      <c r="O342" s="85">
        <v>102.22</v>
      </c>
      <c r="P342" s="83">
        <v>24.329159993000001</v>
      </c>
      <c r="Q342" s="84">
        <f t="shared" si="5"/>
        <v>1.1668914919458195E-4</v>
      </c>
      <c r="R342" s="84">
        <f>P342/'סכום נכסי הקרן'!$C$42</f>
        <v>8.4192221845059893E-6</v>
      </c>
    </row>
    <row r="343" spans="2:18">
      <c r="B343" s="76" t="s">
        <v>3538</v>
      </c>
      <c r="C343" s="86" t="s">
        <v>3114</v>
      </c>
      <c r="D343" s="73">
        <v>8978</v>
      </c>
      <c r="E343" s="73"/>
      <c r="F343" s="73" t="s">
        <v>535</v>
      </c>
      <c r="G343" s="95">
        <v>44553</v>
      </c>
      <c r="H343" s="73"/>
      <c r="I343" s="83">
        <v>2.3400000000032044</v>
      </c>
      <c r="J343" s="86" t="s">
        <v>800</v>
      </c>
      <c r="K343" s="86" t="s">
        <v>135</v>
      </c>
      <c r="L343" s="87">
        <v>6.1120000000000001E-2</v>
      </c>
      <c r="M343" s="87">
        <v>7.1299999999503316E-2</v>
      </c>
      <c r="N343" s="83">
        <v>7550.0247900000013</v>
      </c>
      <c r="O343" s="85">
        <v>101.98</v>
      </c>
      <c r="P343" s="83">
        <v>31.206906535000005</v>
      </c>
      <c r="Q343" s="84">
        <f t="shared" si="5"/>
        <v>1.4967665852876657E-4</v>
      </c>
      <c r="R343" s="84">
        <f>P343/'סכום נכסי הקרן'!$C$42</f>
        <v>1.0799299272349396E-5</v>
      </c>
    </row>
    <row r="344" spans="2:18">
      <c r="B344" s="76" t="s">
        <v>3538</v>
      </c>
      <c r="C344" s="86" t="s">
        <v>3114</v>
      </c>
      <c r="D344" s="73">
        <v>8979</v>
      </c>
      <c r="E344" s="73"/>
      <c r="F344" s="73" t="s">
        <v>535</v>
      </c>
      <c r="G344" s="95">
        <v>44553</v>
      </c>
      <c r="H344" s="73"/>
      <c r="I344" s="83">
        <v>2.3400000000034251</v>
      </c>
      <c r="J344" s="86" t="s">
        <v>800</v>
      </c>
      <c r="K344" s="86" t="s">
        <v>135</v>
      </c>
      <c r="L344" s="87">
        <v>6.1120000000000001E-2</v>
      </c>
      <c r="M344" s="87">
        <v>7.0299999999982876E-2</v>
      </c>
      <c r="N344" s="83">
        <v>35233.448098000001</v>
      </c>
      <c r="O344" s="85">
        <v>102.22</v>
      </c>
      <c r="P344" s="83">
        <v>145.97495857500002</v>
      </c>
      <c r="Q344" s="84">
        <f t="shared" si="5"/>
        <v>7.0013488853425435E-4</v>
      </c>
      <c r="R344" s="84">
        <f>P344/'סכום נכסי הקרן'!$C$42</f>
        <v>5.0515332628442172E-5</v>
      </c>
    </row>
    <row r="345" spans="2:18">
      <c r="B345" s="76" t="s">
        <v>3538</v>
      </c>
      <c r="C345" s="86" t="s">
        <v>3114</v>
      </c>
      <c r="D345" s="73">
        <v>8918</v>
      </c>
      <c r="E345" s="73"/>
      <c r="F345" s="73" t="s">
        <v>535</v>
      </c>
      <c r="G345" s="95">
        <v>44553</v>
      </c>
      <c r="H345" s="73"/>
      <c r="I345" s="83">
        <v>2.3399999999568331</v>
      </c>
      <c r="J345" s="86" t="s">
        <v>800</v>
      </c>
      <c r="K345" s="86" t="s">
        <v>135</v>
      </c>
      <c r="L345" s="87">
        <v>6.1120000000000001E-2</v>
      </c>
      <c r="M345" s="87">
        <v>7.0399999999328514E-2</v>
      </c>
      <c r="N345" s="83">
        <v>5033.3497680000009</v>
      </c>
      <c r="O345" s="85">
        <v>102.2</v>
      </c>
      <c r="P345" s="83">
        <v>20.849485785000006</v>
      </c>
      <c r="Q345" s="84">
        <f t="shared" si="5"/>
        <v>9.9999702336462875E-5</v>
      </c>
      <c r="R345" s="84">
        <f>P345/'סכום נכסי הקרן'!$C$42</f>
        <v>7.215064281180269E-6</v>
      </c>
    </row>
    <row r="346" spans="2:18">
      <c r="B346" s="76" t="s">
        <v>3538</v>
      </c>
      <c r="C346" s="86" t="s">
        <v>3114</v>
      </c>
      <c r="D346" s="73">
        <v>9037</v>
      </c>
      <c r="E346" s="73"/>
      <c r="F346" s="73" t="s">
        <v>535</v>
      </c>
      <c r="G346" s="95">
        <v>44671</v>
      </c>
      <c r="H346" s="73"/>
      <c r="I346" s="83">
        <v>2.3400000000552312</v>
      </c>
      <c r="J346" s="86" t="s">
        <v>800</v>
      </c>
      <c r="K346" s="86" t="s">
        <v>135</v>
      </c>
      <c r="L346" s="87">
        <v>6.1120000000000001E-2</v>
      </c>
      <c r="M346" s="87">
        <v>7.0200000000889828E-2</v>
      </c>
      <c r="N346" s="83">
        <v>3145.8436740000006</v>
      </c>
      <c r="O346" s="85">
        <v>102.24</v>
      </c>
      <c r="P346" s="83">
        <v>13.036028992000002</v>
      </c>
      <c r="Q346" s="84">
        <f t="shared" si="5"/>
        <v>6.2524276727599887E-5</v>
      </c>
      <c r="R346" s="84">
        <f>P346/'סכום נכסי הקרן'!$C$42</f>
        <v>4.5111801853778721E-6</v>
      </c>
    </row>
    <row r="347" spans="2:18">
      <c r="B347" s="76" t="s">
        <v>3538</v>
      </c>
      <c r="C347" s="86" t="s">
        <v>3114</v>
      </c>
      <c r="D347" s="73">
        <v>9130</v>
      </c>
      <c r="E347" s="73"/>
      <c r="F347" s="73" t="s">
        <v>535</v>
      </c>
      <c r="G347" s="95">
        <v>44742</v>
      </c>
      <c r="H347" s="73"/>
      <c r="I347" s="83">
        <v>2.3400000000092049</v>
      </c>
      <c r="J347" s="86" t="s">
        <v>800</v>
      </c>
      <c r="K347" s="86" t="s">
        <v>135</v>
      </c>
      <c r="L347" s="87">
        <v>6.1120000000000001E-2</v>
      </c>
      <c r="M347" s="87">
        <v>7.020000000014831E-2</v>
      </c>
      <c r="N347" s="83">
        <v>18875.061768000003</v>
      </c>
      <c r="O347" s="85">
        <v>102.24</v>
      </c>
      <c r="P347" s="83">
        <v>78.216172292000024</v>
      </c>
      <c r="Q347" s="84">
        <f t="shared" si="5"/>
        <v>3.7514565240379599E-4</v>
      </c>
      <c r="R347" s="84">
        <f>P347/'סכום נכסי הקרן'!$C$42</f>
        <v>2.7067080537816298E-5</v>
      </c>
    </row>
    <row r="348" spans="2:18">
      <c r="B348" s="76" t="s">
        <v>3538</v>
      </c>
      <c r="C348" s="86" t="s">
        <v>3114</v>
      </c>
      <c r="D348" s="73">
        <v>9313</v>
      </c>
      <c r="E348" s="73"/>
      <c r="F348" s="73" t="s">
        <v>535</v>
      </c>
      <c r="G348" s="95">
        <v>44886</v>
      </c>
      <c r="H348" s="73"/>
      <c r="I348" s="83">
        <v>2.3400000000432195</v>
      </c>
      <c r="J348" s="86" t="s">
        <v>800</v>
      </c>
      <c r="K348" s="86" t="s">
        <v>135</v>
      </c>
      <c r="L348" s="87">
        <v>6.1120000000000001E-2</v>
      </c>
      <c r="M348" s="87">
        <v>7.0200000001015936E-2</v>
      </c>
      <c r="N348" s="83">
        <v>8598.6392560000022</v>
      </c>
      <c r="O348" s="85">
        <v>102.24</v>
      </c>
      <c r="P348" s="83">
        <v>35.631812569000012</v>
      </c>
      <c r="Q348" s="84">
        <f t="shared" si="5"/>
        <v>1.7089968967830046E-4</v>
      </c>
      <c r="R348" s="84">
        <f>P348/'סכום נכסי הקרן'!$C$42</f>
        <v>1.2330559170205553E-5</v>
      </c>
    </row>
    <row r="349" spans="2:18">
      <c r="B349" s="76" t="s">
        <v>3538</v>
      </c>
      <c r="C349" s="86" t="s">
        <v>3114</v>
      </c>
      <c r="D349" s="73">
        <v>9496</v>
      </c>
      <c r="E349" s="73"/>
      <c r="F349" s="73" t="s">
        <v>535</v>
      </c>
      <c r="G349" s="95">
        <v>44985</v>
      </c>
      <c r="H349" s="73"/>
      <c r="I349" s="83">
        <v>2.3400000000093493</v>
      </c>
      <c r="J349" s="86" t="s">
        <v>800</v>
      </c>
      <c r="K349" s="86" t="s">
        <v>135</v>
      </c>
      <c r="L349" s="87">
        <v>6.1120000000000001E-2</v>
      </c>
      <c r="M349" s="87">
        <v>7.0200000000460269E-2</v>
      </c>
      <c r="N349" s="83">
        <v>13422.266186000001</v>
      </c>
      <c r="O349" s="85">
        <v>102.24</v>
      </c>
      <c r="P349" s="83">
        <v>55.620389822000007</v>
      </c>
      <c r="Q349" s="84">
        <f t="shared" si="5"/>
        <v>2.6677024476256302E-4</v>
      </c>
      <c r="R349" s="84">
        <f>P349/'סכום נכסי הקרן'!$C$42</f>
        <v>1.924770193607126E-5</v>
      </c>
    </row>
    <row r="350" spans="2:18">
      <c r="B350" s="76" t="s">
        <v>3538</v>
      </c>
      <c r="C350" s="86" t="s">
        <v>3114</v>
      </c>
      <c r="D350" s="73">
        <v>9547</v>
      </c>
      <c r="E350" s="73"/>
      <c r="F350" s="73" t="s">
        <v>535</v>
      </c>
      <c r="G350" s="95">
        <v>45036</v>
      </c>
      <c r="H350" s="73"/>
      <c r="I350" s="83">
        <v>2.3400000000429495</v>
      </c>
      <c r="J350" s="86" t="s">
        <v>800</v>
      </c>
      <c r="K350" s="86" t="s">
        <v>135</v>
      </c>
      <c r="L350" s="87">
        <v>6.1120000000000001E-2</v>
      </c>
      <c r="M350" s="87">
        <v>7.0100000000260773E-2</v>
      </c>
      <c r="N350" s="83">
        <v>3145.8436740000006</v>
      </c>
      <c r="O350" s="85">
        <v>102.26</v>
      </c>
      <c r="P350" s="83">
        <v>13.038579466000002</v>
      </c>
      <c r="Q350" s="84">
        <f t="shared" si="5"/>
        <v>6.2536509482088258E-5</v>
      </c>
      <c r="R350" s="84">
        <f>P350/'סכום נכסי הקרן'!$C$42</f>
        <v>4.5120627891047576E-6</v>
      </c>
    </row>
    <row r="351" spans="2:18">
      <c r="B351" s="76" t="s">
        <v>3538</v>
      </c>
      <c r="C351" s="86" t="s">
        <v>3114</v>
      </c>
      <c r="D351" s="73">
        <v>9718</v>
      </c>
      <c r="E351" s="73"/>
      <c r="F351" s="73" t="s">
        <v>535</v>
      </c>
      <c r="G351" s="95">
        <v>45163</v>
      </c>
      <c r="H351" s="73"/>
      <c r="I351" s="83">
        <v>2.3799999999965893</v>
      </c>
      <c r="J351" s="86" t="s">
        <v>800</v>
      </c>
      <c r="K351" s="86" t="s">
        <v>135</v>
      </c>
      <c r="L351" s="87">
        <v>6.4320000000000002E-2</v>
      </c>
      <c r="M351" s="87">
        <v>7.2399999999727183E-2</v>
      </c>
      <c r="N351" s="83">
        <v>29042.428476000005</v>
      </c>
      <c r="O351" s="85">
        <v>99.65</v>
      </c>
      <c r="P351" s="83">
        <v>117.29987128000002</v>
      </c>
      <c r="Q351" s="84">
        <f t="shared" si="5"/>
        <v>5.6260151128256753E-4</v>
      </c>
      <c r="R351" s="84">
        <f>P351/'סכום נכסי הקרן'!$C$42</f>
        <v>4.0592181514052202E-5</v>
      </c>
    </row>
    <row r="352" spans="2:18">
      <c r="B352" s="76" t="s">
        <v>3538</v>
      </c>
      <c r="C352" s="86" t="s">
        <v>3114</v>
      </c>
      <c r="D352" s="73">
        <v>8829</v>
      </c>
      <c r="E352" s="73"/>
      <c r="F352" s="73" t="s">
        <v>535</v>
      </c>
      <c r="G352" s="95">
        <v>44553</v>
      </c>
      <c r="H352" s="73"/>
      <c r="I352" s="83">
        <v>2.3399999999998227</v>
      </c>
      <c r="J352" s="86" t="s">
        <v>800</v>
      </c>
      <c r="K352" s="86" t="s">
        <v>135</v>
      </c>
      <c r="L352" s="87">
        <v>6.1180000000000005E-2</v>
      </c>
      <c r="M352" s="87">
        <v>6.9899999999999476E-2</v>
      </c>
      <c r="N352" s="83">
        <v>380647.08083100006</v>
      </c>
      <c r="O352" s="85">
        <v>102.24</v>
      </c>
      <c r="P352" s="83">
        <v>1577.3594699920002</v>
      </c>
      <c r="Q352" s="84">
        <f t="shared" si="5"/>
        <v>7.5654373015895853E-3</v>
      </c>
      <c r="R352" s="84">
        <f>P352/'סכום נכסי הקרן'!$C$42</f>
        <v>5.4585278926679861E-4</v>
      </c>
    </row>
    <row r="353" spans="2:18">
      <c r="B353" s="76" t="s">
        <v>3539</v>
      </c>
      <c r="C353" s="86" t="s">
        <v>3114</v>
      </c>
      <c r="D353" s="73">
        <v>7382</v>
      </c>
      <c r="E353" s="73"/>
      <c r="F353" s="73" t="s">
        <v>535</v>
      </c>
      <c r="G353" s="95">
        <v>43860</v>
      </c>
      <c r="H353" s="73"/>
      <c r="I353" s="83">
        <v>2.6400000000004478</v>
      </c>
      <c r="J353" s="86" t="s">
        <v>682</v>
      </c>
      <c r="K353" s="86" t="s">
        <v>133</v>
      </c>
      <c r="L353" s="87">
        <v>8.1652000000000002E-2</v>
      </c>
      <c r="M353" s="87">
        <v>8.3600000000012095E-2</v>
      </c>
      <c r="N353" s="83">
        <v>626814.78324400017</v>
      </c>
      <c r="O353" s="85">
        <v>100.74</v>
      </c>
      <c r="P353" s="83">
        <v>2414.6771317030007</v>
      </c>
      <c r="Q353" s="84">
        <f t="shared" si="5"/>
        <v>1.1581436439199164E-2</v>
      </c>
      <c r="R353" s="84">
        <f>P353/'סכום נכסי הקרן'!$C$42</f>
        <v>8.3561057108023733E-4</v>
      </c>
    </row>
    <row r="354" spans="2:18">
      <c r="B354" s="76" t="s">
        <v>3540</v>
      </c>
      <c r="C354" s="86" t="s">
        <v>3114</v>
      </c>
      <c r="D354" s="73">
        <v>9158</v>
      </c>
      <c r="E354" s="73"/>
      <c r="F354" s="73" t="s">
        <v>535</v>
      </c>
      <c r="G354" s="95">
        <v>44179</v>
      </c>
      <c r="H354" s="73"/>
      <c r="I354" s="83">
        <v>2.4699999999995974</v>
      </c>
      <c r="J354" s="86" t="s">
        <v>682</v>
      </c>
      <c r="K354" s="86" t="s">
        <v>133</v>
      </c>
      <c r="L354" s="87">
        <v>8.0410999999999996E-2</v>
      </c>
      <c r="M354" s="87">
        <v>9.6599999999992706E-2</v>
      </c>
      <c r="N354" s="83">
        <v>280154.99709800002</v>
      </c>
      <c r="O354" s="85">
        <v>97.38</v>
      </c>
      <c r="P354" s="83">
        <v>1043.2443447860001</v>
      </c>
      <c r="Q354" s="84">
        <f t="shared" si="5"/>
        <v>5.0036785088413737E-3</v>
      </c>
      <c r="R354" s="84">
        <f>P354/'סכום נכסי הקרן'!$C$42</f>
        <v>3.6101969546050268E-4</v>
      </c>
    </row>
    <row r="355" spans="2:18">
      <c r="B355" s="76" t="s">
        <v>3541</v>
      </c>
      <c r="C355" s="86" t="s">
        <v>3114</v>
      </c>
      <c r="D355" s="73">
        <v>7823</v>
      </c>
      <c r="E355" s="73"/>
      <c r="F355" s="73" t="s">
        <v>535</v>
      </c>
      <c r="G355" s="95">
        <v>44027</v>
      </c>
      <c r="H355" s="73"/>
      <c r="I355" s="83">
        <v>3.3599999999991899</v>
      </c>
      <c r="J355" s="86" t="s">
        <v>800</v>
      </c>
      <c r="K355" s="86" t="s">
        <v>135</v>
      </c>
      <c r="L355" s="87">
        <v>2.35E-2</v>
      </c>
      <c r="M355" s="87">
        <v>2.1299999999996776E-2</v>
      </c>
      <c r="N355" s="83">
        <v>444318.95962900005</v>
      </c>
      <c r="O355" s="85">
        <v>101.47</v>
      </c>
      <c r="P355" s="83">
        <v>1827.3420120430003</v>
      </c>
      <c r="Q355" s="84">
        <f t="shared" si="5"/>
        <v>8.764420338974472E-3</v>
      </c>
      <c r="R355" s="84">
        <f>P355/'סכום נכסי הקרן'!$C$42</f>
        <v>6.3236044363630976E-4</v>
      </c>
    </row>
    <row r="356" spans="2:18">
      <c r="B356" s="76" t="s">
        <v>3541</v>
      </c>
      <c r="C356" s="86" t="s">
        <v>3114</v>
      </c>
      <c r="D356" s="73">
        <v>7993</v>
      </c>
      <c r="E356" s="73"/>
      <c r="F356" s="73" t="s">
        <v>535</v>
      </c>
      <c r="G356" s="95">
        <v>44119</v>
      </c>
      <c r="H356" s="73"/>
      <c r="I356" s="83">
        <v>3.3600000000000003</v>
      </c>
      <c r="J356" s="86" t="s">
        <v>800</v>
      </c>
      <c r="K356" s="86" t="s">
        <v>135</v>
      </c>
      <c r="L356" s="87">
        <v>2.35E-2</v>
      </c>
      <c r="M356" s="87">
        <v>2.1299999999997269E-2</v>
      </c>
      <c r="N356" s="83">
        <v>444318.95990600006</v>
      </c>
      <c r="O356" s="85">
        <v>101.47</v>
      </c>
      <c r="P356" s="83">
        <v>1827.3420131500002</v>
      </c>
      <c r="Q356" s="84">
        <f t="shared" si="5"/>
        <v>8.7644203442839401E-3</v>
      </c>
      <c r="R356" s="84">
        <f>P356/'סכום נכסי הקרן'!$C$42</f>
        <v>6.3236044401939232E-4</v>
      </c>
    </row>
    <row r="357" spans="2:18">
      <c r="B357" s="76" t="s">
        <v>3541</v>
      </c>
      <c r="C357" s="86" t="s">
        <v>3114</v>
      </c>
      <c r="D357" s="73">
        <v>8187</v>
      </c>
      <c r="E357" s="73"/>
      <c r="F357" s="73" t="s">
        <v>535</v>
      </c>
      <c r="G357" s="95">
        <v>44211</v>
      </c>
      <c r="H357" s="73"/>
      <c r="I357" s="83">
        <v>3.3599999999991899</v>
      </c>
      <c r="J357" s="86" t="s">
        <v>800</v>
      </c>
      <c r="K357" s="86" t="s">
        <v>135</v>
      </c>
      <c r="L357" s="87">
        <v>2.35E-2</v>
      </c>
      <c r="M357" s="87">
        <v>2.1299999999996776E-2</v>
      </c>
      <c r="N357" s="83">
        <v>444318.95962900005</v>
      </c>
      <c r="O357" s="85">
        <v>101.47</v>
      </c>
      <c r="P357" s="83">
        <v>1827.3420120430003</v>
      </c>
      <c r="Q357" s="84">
        <f t="shared" si="5"/>
        <v>8.764420338974472E-3</v>
      </c>
      <c r="R357" s="84">
        <f>P357/'סכום נכסי הקרן'!$C$42</f>
        <v>6.3236044363630976E-4</v>
      </c>
    </row>
    <row r="358" spans="2:18">
      <c r="B358" s="109"/>
      <c r="C358" s="109"/>
      <c r="D358" s="109"/>
      <c r="E358" s="109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</row>
    <row r="359" spans="2:18">
      <c r="B359" s="109"/>
      <c r="C359" s="109"/>
      <c r="D359" s="109"/>
      <c r="E359" s="109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</row>
    <row r="360" spans="2:18">
      <c r="B360" s="109"/>
      <c r="C360" s="109"/>
      <c r="D360" s="109"/>
      <c r="E360" s="109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</row>
    <row r="361" spans="2:18">
      <c r="B361" s="114" t="s">
        <v>224</v>
      </c>
      <c r="C361" s="109"/>
      <c r="D361" s="109"/>
      <c r="E361" s="109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</row>
    <row r="362" spans="2:18">
      <c r="B362" s="114" t="s">
        <v>113</v>
      </c>
      <c r="C362" s="109"/>
      <c r="D362" s="109"/>
      <c r="E362" s="109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</row>
    <row r="363" spans="2:18">
      <c r="B363" s="114" t="s">
        <v>207</v>
      </c>
      <c r="C363" s="109"/>
      <c r="D363" s="109"/>
      <c r="E363" s="109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</row>
    <row r="364" spans="2:18">
      <c r="B364" s="114" t="s">
        <v>215</v>
      </c>
      <c r="C364" s="109"/>
      <c r="D364" s="109"/>
      <c r="E364" s="109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</row>
    <row r="365" spans="2:18">
      <c r="B365" s="109"/>
      <c r="C365" s="109"/>
      <c r="D365" s="109"/>
      <c r="E365" s="109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</row>
    <row r="366" spans="2:18">
      <c r="B366" s="109"/>
      <c r="C366" s="109"/>
      <c r="D366" s="109"/>
      <c r="E366" s="109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</row>
    <row r="367" spans="2:18">
      <c r="B367" s="109"/>
      <c r="C367" s="109"/>
      <c r="D367" s="109"/>
      <c r="E367" s="109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</row>
    <row r="368" spans="2:18">
      <c r="B368" s="109"/>
      <c r="C368" s="109"/>
      <c r="D368" s="109"/>
      <c r="E368" s="109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</row>
    <row r="369" spans="2:18">
      <c r="B369" s="109"/>
      <c r="C369" s="109"/>
      <c r="D369" s="109"/>
      <c r="E369" s="109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</row>
    <row r="370" spans="2:18">
      <c r="B370" s="109"/>
      <c r="C370" s="109"/>
      <c r="D370" s="109"/>
      <c r="E370" s="109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</row>
    <row r="371" spans="2:18">
      <c r="B371" s="109"/>
      <c r="C371" s="109"/>
      <c r="D371" s="109"/>
      <c r="E371" s="109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</row>
    <row r="372" spans="2:18">
      <c r="B372" s="109"/>
      <c r="C372" s="109"/>
      <c r="D372" s="109"/>
      <c r="E372" s="109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</row>
    <row r="373" spans="2:18">
      <c r="B373" s="109"/>
      <c r="C373" s="109"/>
      <c r="D373" s="109"/>
      <c r="E373" s="109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</row>
    <row r="374" spans="2:18">
      <c r="B374" s="109"/>
      <c r="C374" s="109"/>
      <c r="D374" s="109"/>
      <c r="E374" s="109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</row>
    <row r="375" spans="2:18">
      <c r="B375" s="109"/>
      <c r="C375" s="109"/>
      <c r="D375" s="109"/>
      <c r="E375" s="109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</row>
    <row r="376" spans="2:18">
      <c r="B376" s="109"/>
      <c r="C376" s="109"/>
      <c r="D376" s="109"/>
      <c r="E376" s="109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</row>
    <row r="377" spans="2:18">
      <c r="B377" s="109"/>
      <c r="C377" s="109"/>
      <c r="D377" s="109"/>
      <c r="E377" s="109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</row>
    <row r="378" spans="2:18">
      <c r="B378" s="109"/>
      <c r="C378" s="109"/>
      <c r="D378" s="109"/>
      <c r="E378" s="109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</row>
    <row r="379" spans="2:18">
      <c r="B379" s="109"/>
      <c r="C379" s="109"/>
      <c r="D379" s="109"/>
      <c r="E379" s="109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</row>
    <row r="380" spans="2:18">
      <c r="B380" s="109"/>
      <c r="C380" s="109"/>
      <c r="D380" s="109"/>
      <c r="E380" s="109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</row>
    <row r="381" spans="2:18">
      <c r="B381" s="109"/>
      <c r="C381" s="109"/>
      <c r="D381" s="109"/>
      <c r="E381" s="109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</row>
    <row r="382" spans="2:18">
      <c r="B382" s="109"/>
      <c r="C382" s="109"/>
      <c r="D382" s="109"/>
      <c r="E382" s="109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</row>
    <row r="383" spans="2:18">
      <c r="B383" s="109"/>
      <c r="C383" s="109"/>
      <c r="D383" s="109"/>
      <c r="E383" s="109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</row>
    <row r="384" spans="2:18">
      <c r="B384" s="109"/>
      <c r="C384" s="109"/>
      <c r="D384" s="109"/>
      <c r="E384" s="109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</row>
    <row r="385" spans="2:18">
      <c r="B385" s="109"/>
      <c r="C385" s="109"/>
      <c r="D385" s="109"/>
      <c r="E385" s="109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</row>
    <row r="386" spans="2:18">
      <c r="B386" s="109"/>
      <c r="C386" s="109"/>
      <c r="D386" s="109"/>
      <c r="E386" s="109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</row>
    <row r="387" spans="2:18">
      <c r="B387" s="109"/>
      <c r="C387" s="109"/>
      <c r="D387" s="109"/>
      <c r="E387" s="109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</row>
    <row r="388" spans="2:18">
      <c r="B388" s="109"/>
      <c r="C388" s="109"/>
      <c r="D388" s="109"/>
      <c r="E388" s="109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</row>
    <row r="389" spans="2:18">
      <c r="B389" s="109"/>
      <c r="C389" s="109"/>
      <c r="D389" s="109"/>
      <c r="E389" s="109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</row>
    <row r="390" spans="2:18">
      <c r="B390" s="109"/>
      <c r="C390" s="109"/>
      <c r="D390" s="109"/>
      <c r="E390" s="109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</row>
    <row r="391" spans="2:18">
      <c r="B391" s="109"/>
      <c r="C391" s="109"/>
      <c r="D391" s="109"/>
      <c r="E391" s="109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</row>
    <row r="392" spans="2:18">
      <c r="B392" s="109"/>
      <c r="C392" s="109"/>
      <c r="D392" s="109"/>
      <c r="E392" s="109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</row>
    <row r="393" spans="2:18">
      <c r="B393" s="109"/>
      <c r="C393" s="109"/>
      <c r="D393" s="109"/>
      <c r="E393" s="109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</row>
    <row r="394" spans="2:18">
      <c r="B394" s="109"/>
      <c r="C394" s="109"/>
      <c r="D394" s="109"/>
      <c r="E394" s="109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</row>
    <row r="395" spans="2:18">
      <c r="B395" s="109"/>
      <c r="C395" s="109"/>
      <c r="D395" s="109"/>
      <c r="E395" s="109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</row>
    <row r="396" spans="2:18">
      <c r="B396" s="109"/>
      <c r="C396" s="109"/>
      <c r="D396" s="109"/>
      <c r="E396" s="109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</row>
    <row r="397" spans="2:18">
      <c r="B397" s="109"/>
      <c r="C397" s="109"/>
      <c r="D397" s="109"/>
      <c r="E397" s="109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</row>
    <row r="398" spans="2:18">
      <c r="B398" s="109"/>
      <c r="C398" s="109"/>
      <c r="D398" s="109"/>
      <c r="E398" s="109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</row>
    <row r="399" spans="2:18">
      <c r="B399" s="109"/>
      <c r="C399" s="109"/>
      <c r="D399" s="109"/>
      <c r="E399" s="109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</row>
    <row r="400" spans="2:18">
      <c r="B400" s="109"/>
      <c r="C400" s="109"/>
      <c r="D400" s="109"/>
      <c r="E400" s="109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</row>
    <row r="401" spans="2:18">
      <c r="B401" s="109"/>
      <c r="C401" s="109"/>
      <c r="D401" s="109"/>
      <c r="E401" s="109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</row>
    <row r="402" spans="2:18">
      <c r="B402" s="109"/>
      <c r="C402" s="109"/>
      <c r="D402" s="109"/>
      <c r="E402" s="109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</row>
    <row r="403" spans="2:18">
      <c r="B403" s="109"/>
      <c r="C403" s="109"/>
      <c r="D403" s="109"/>
      <c r="E403" s="109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</row>
    <row r="404" spans="2:18">
      <c r="B404" s="109"/>
      <c r="C404" s="109"/>
      <c r="D404" s="109"/>
      <c r="E404" s="109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</row>
    <row r="405" spans="2:18">
      <c r="B405" s="109"/>
      <c r="C405" s="109"/>
      <c r="D405" s="109"/>
      <c r="E405" s="109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</row>
    <row r="406" spans="2:18">
      <c r="B406" s="109"/>
      <c r="C406" s="109"/>
      <c r="D406" s="109"/>
      <c r="E406" s="109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</row>
    <row r="407" spans="2:18">
      <c r="B407" s="109"/>
      <c r="C407" s="109"/>
      <c r="D407" s="109"/>
      <c r="E407" s="109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</row>
    <row r="408" spans="2:18">
      <c r="B408" s="109"/>
      <c r="C408" s="109"/>
      <c r="D408" s="109"/>
      <c r="E408" s="109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</row>
    <row r="409" spans="2:18">
      <c r="B409" s="109"/>
      <c r="C409" s="109"/>
      <c r="D409" s="109"/>
      <c r="E409" s="109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</row>
    <row r="410" spans="2:18">
      <c r="B410" s="109"/>
      <c r="C410" s="109"/>
      <c r="D410" s="109"/>
      <c r="E410" s="109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</row>
    <row r="411" spans="2:18">
      <c r="B411" s="109"/>
      <c r="C411" s="109"/>
      <c r="D411" s="109"/>
      <c r="E411" s="109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</row>
    <row r="412" spans="2:18">
      <c r="B412" s="109"/>
      <c r="C412" s="109"/>
      <c r="D412" s="109"/>
      <c r="E412" s="109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</row>
    <row r="413" spans="2:18">
      <c r="B413" s="109"/>
      <c r="C413" s="109"/>
      <c r="D413" s="109"/>
      <c r="E413" s="109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</row>
    <row r="414" spans="2:18">
      <c r="B414" s="109"/>
      <c r="C414" s="109"/>
      <c r="D414" s="109"/>
      <c r="E414" s="109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</row>
    <row r="415" spans="2:18">
      <c r="B415" s="109"/>
      <c r="C415" s="109"/>
      <c r="D415" s="109"/>
      <c r="E415" s="109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</row>
    <row r="416" spans="2:18">
      <c r="B416" s="109"/>
      <c r="C416" s="109"/>
      <c r="D416" s="109"/>
      <c r="E416" s="109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</row>
    <row r="417" spans="2:18">
      <c r="B417" s="109"/>
      <c r="C417" s="109"/>
      <c r="D417" s="109"/>
      <c r="E417" s="109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</row>
    <row r="418" spans="2:18">
      <c r="B418" s="109"/>
      <c r="C418" s="109"/>
      <c r="D418" s="109"/>
      <c r="E418" s="109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</row>
    <row r="419" spans="2:18">
      <c r="B419" s="109"/>
      <c r="C419" s="109"/>
      <c r="D419" s="109"/>
      <c r="E419" s="109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</row>
    <row r="420" spans="2:18">
      <c r="B420" s="109"/>
      <c r="C420" s="109"/>
      <c r="D420" s="109"/>
      <c r="E420" s="109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</row>
    <row r="421" spans="2:18">
      <c r="B421" s="109"/>
      <c r="C421" s="109"/>
      <c r="D421" s="109"/>
      <c r="E421" s="109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</row>
    <row r="422" spans="2:18">
      <c r="B422" s="109"/>
      <c r="C422" s="109"/>
      <c r="D422" s="109"/>
      <c r="E422" s="109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</row>
    <row r="423" spans="2:18">
      <c r="B423" s="109"/>
      <c r="C423" s="109"/>
      <c r="D423" s="109"/>
      <c r="E423" s="109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</row>
    <row r="424" spans="2:18">
      <c r="B424" s="109"/>
      <c r="C424" s="109"/>
      <c r="D424" s="109"/>
      <c r="E424" s="109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</row>
    <row r="425" spans="2:18">
      <c r="B425" s="109"/>
      <c r="C425" s="109"/>
      <c r="D425" s="109"/>
      <c r="E425" s="109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</row>
    <row r="426" spans="2:18">
      <c r="B426" s="109"/>
      <c r="C426" s="109"/>
      <c r="D426" s="109"/>
      <c r="E426" s="109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</row>
    <row r="427" spans="2:18">
      <c r="B427" s="109"/>
      <c r="C427" s="109"/>
      <c r="D427" s="109"/>
      <c r="E427" s="109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</row>
    <row r="428" spans="2:18">
      <c r="B428" s="109"/>
      <c r="C428" s="109"/>
      <c r="D428" s="109"/>
      <c r="E428" s="109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</row>
    <row r="429" spans="2:18">
      <c r="B429" s="109"/>
      <c r="C429" s="109"/>
      <c r="D429" s="109"/>
      <c r="E429" s="109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</row>
    <row r="430" spans="2:18">
      <c r="B430" s="109"/>
      <c r="C430" s="109"/>
      <c r="D430" s="109"/>
      <c r="E430" s="109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</row>
    <row r="431" spans="2:18">
      <c r="B431" s="109"/>
      <c r="C431" s="109"/>
      <c r="D431" s="109"/>
      <c r="E431" s="109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</row>
    <row r="432" spans="2:18">
      <c r="B432" s="109"/>
      <c r="C432" s="109"/>
      <c r="D432" s="109"/>
      <c r="E432" s="109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</row>
    <row r="433" spans="2:18">
      <c r="B433" s="109"/>
      <c r="C433" s="109"/>
      <c r="D433" s="109"/>
      <c r="E433" s="109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</row>
    <row r="434" spans="2:18">
      <c r="B434" s="109"/>
      <c r="C434" s="109"/>
      <c r="D434" s="109"/>
      <c r="E434" s="109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</row>
    <row r="435" spans="2:18">
      <c r="B435" s="109"/>
      <c r="C435" s="109"/>
      <c r="D435" s="109"/>
      <c r="E435" s="109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</row>
    <row r="436" spans="2:18">
      <c r="B436" s="109"/>
      <c r="C436" s="109"/>
      <c r="D436" s="109"/>
      <c r="E436" s="109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</row>
    <row r="437" spans="2:18">
      <c r="B437" s="109"/>
      <c r="C437" s="109"/>
      <c r="D437" s="109"/>
      <c r="E437" s="109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</row>
    <row r="438" spans="2:18">
      <c r="B438" s="109"/>
      <c r="C438" s="109"/>
      <c r="D438" s="109"/>
      <c r="E438" s="109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</row>
    <row r="439" spans="2:18">
      <c r="B439" s="109"/>
      <c r="C439" s="109"/>
      <c r="D439" s="109"/>
      <c r="E439" s="109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</row>
    <row r="440" spans="2:18">
      <c r="B440" s="109"/>
      <c r="C440" s="109"/>
      <c r="D440" s="109"/>
      <c r="E440" s="109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</row>
    <row r="441" spans="2:18">
      <c r="B441" s="109"/>
      <c r="C441" s="109"/>
      <c r="D441" s="109"/>
      <c r="E441" s="109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</row>
    <row r="442" spans="2:18">
      <c r="B442" s="109"/>
      <c r="C442" s="109"/>
      <c r="D442" s="109"/>
      <c r="E442" s="109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</row>
    <row r="443" spans="2:18">
      <c r="B443" s="109"/>
      <c r="C443" s="109"/>
      <c r="D443" s="109"/>
      <c r="E443" s="109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</row>
    <row r="444" spans="2:18">
      <c r="B444" s="109"/>
      <c r="C444" s="109"/>
      <c r="D444" s="109"/>
      <c r="E444" s="109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</row>
    <row r="445" spans="2:18">
      <c r="B445" s="109"/>
      <c r="C445" s="109"/>
      <c r="D445" s="109"/>
      <c r="E445" s="109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</row>
    <row r="446" spans="2:18">
      <c r="B446" s="109"/>
      <c r="C446" s="109"/>
      <c r="D446" s="109"/>
      <c r="E446" s="109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</row>
    <row r="447" spans="2:18">
      <c r="B447" s="109"/>
      <c r="C447" s="109"/>
      <c r="D447" s="109"/>
      <c r="E447" s="109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</row>
    <row r="448" spans="2:18">
      <c r="B448" s="109"/>
      <c r="C448" s="109"/>
      <c r="D448" s="109"/>
      <c r="E448" s="109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</row>
    <row r="449" spans="2:18">
      <c r="B449" s="109"/>
      <c r="C449" s="109"/>
      <c r="D449" s="109"/>
      <c r="E449" s="109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</row>
    <row r="450" spans="2:18">
      <c r="B450" s="109"/>
      <c r="C450" s="109"/>
      <c r="D450" s="109"/>
      <c r="E450" s="109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</row>
    <row r="451" spans="2:18">
      <c r="B451" s="109"/>
      <c r="C451" s="109"/>
      <c r="D451" s="109"/>
      <c r="E451" s="109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</row>
    <row r="452" spans="2:18">
      <c r="B452" s="109"/>
      <c r="C452" s="109"/>
      <c r="D452" s="109"/>
      <c r="E452" s="109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</row>
    <row r="453" spans="2:18">
      <c r="B453" s="109"/>
      <c r="C453" s="109"/>
      <c r="D453" s="109"/>
      <c r="E453" s="109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</row>
    <row r="454" spans="2:18">
      <c r="B454" s="109"/>
      <c r="C454" s="109"/>
      <c r="D454" s="109"/>
      <c r="E454" s="109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</row>
    <row r="455" spans="2:18">
      <c r="B455" s="109"/>
      <c r="C455" s="109"/>
      <c r="D455" s="109"/>
      <c r="E455" s="109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</row>
    <row r="456" spans="2:18">
      <c r="B456" s="109"/>
      <c r="C456" s="109"/>
      <c r="D456" s="109"/>
      <c r="E456" s="109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</row>
    <row r="457" spans="2:18">
      <c r="B457" s="109"/>
      <c r="C457" s="109"/>
      <c r="D457" s="109"/>
      <c r="E457" s="109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</row>
    <row r="458" spans="2:18">
      <c r="B458" s="109"/>
      <c r="C458" s="109"/>
      <c r="D458" s="109"/>
      <c r="E458" s="109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</row>
    <row r="459" spans="2:18">
      <c r="B459" s="109"/>
      <c r="C459" s="109"/>
      <c r="D459" s="109"/>
      <c r="E459" s="109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</row>
    <row r="460" spans="2:18">
      <c r="B460" s="109"/>
      <c r="C460" s="109"/>
      <c r="D460" s="109"/>
      <c r="E460" s="109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</row>
    <row r="461" spans="2:18">
      <c r="B461" s="109"/>
      <c r="C461" s="109"/>
      <c r="D461" s="109"/>
      <c r="E461" s="109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</row>
    <row r="462" spans="2:18">
      <c r="B462" s="109"/>
      <c r="C462" s="109"/>
      <c r="D462" s="109"/>
      <c r="E462" s="109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</row>
    <row r="463" spans="2:18">
      <c r="B463" s="109"/>
      <c r="C463" s="109"/>
      <c r="D463" s="109"/>
      <c r="E463" s="109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</row>
    <row r="464" spans="2:18">
      <c r="B464" s="109"/>
      <c r="C464" s="109"/>
      <c r="D464" s="109"/>
      <c r="E464" s="109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</row>
    <row r="465" spans="2:18">
      <c r="B465" s="109"/>
      <c r="C465" s="109"/>
      <c r="D465" s="109"/>
      <c r="E465" s="109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</row>
    <row r="466" spans="2:18">
      <c r="B466" s="109"/>
      <c r="C466" s="109"/>
      <c r="D466" s="109"/>
      <c r="E466" s="109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</row>
    <row r="467" spans="2:18">
      <c r="B467" s="109"/>
      <c r="C467" s="109"/>
      <c r="D467" s="109"/>
      <c r="E467" s="109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</row>
    <row r="468" spans="2:18">
      <c r="B468" s="109"/>
      <c r="C468" s="109"/>
      <c r="D468" s="109"/>
      <c r="E468" s="109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</row>
    <row r="469" spans="2:18">
      <c r="B469" s="109"/>
      <c r="C469" s="109"/>
      <c r="D469" s="109"/>
      <c r="E469" s="109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</row>
    <row r="470" spans="2:18">
      <c r="B470" s="109"/>
      <c r="C470" s="109"/>
      <c r="D470" s="109"/>
      <c r="E470" s="109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</row>
    <row r="471" spans="2:18">
      <c r="B471" s="109"/>
      <c r="C471" s="109"/>
      <c r="D471" s="109"/>
      <c r="E471" s="109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</row>
    <row r="472" spans="2:18">
      <c r="B472" s="109"/>
      <c r="C472" s="109"/>
      <c r="D472" s="109"/>
      <c r="E472" s="109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</row>
    <row r="473" spans="2:18">
      <c r="B473" s="109"/>
      <c r="C473" s="109"/>
      <c r="D473" s="109"/>
      <c r="E473" s="109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</row>
    <row r="474" spans="2:18">
      <c r="B474" s="109"/>
      <c r="C474" s="109"/>
      <c r="D474" s="109"/>
      <c r="E474" s="109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</row>
    <row r="475" spans="2:18">
      <c r="B475" s="109"/>
      <c r="C475" s="109"/>
      <c r="D475" s="109"/>
      <c r="E475" s="109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</row>
    <row r="476" spans="2:18">
      <c r="B476" s="109"/>
      <c r="C476" s="109"/>
      <c r="D476" s="109"/>
      <c r="E476" s="109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</row>
    <row r="477" spans="2:18">
      <c r="B477" s="109"/>
      <c r="C477" s="109"/>
      <c r="D477" s="109"/>
      <c r="E477" s="109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</row>
    <row r="478" spans="2:18">
      <c r="B478" s="109"/>
      <c r="C478" s="109"/>
      <c r="D478" s="109"/>
      <c r="E478" s="109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</row>
    <row r="479" spans="2:18">
      <c r="B479" s="109"/>
      <c r="C479" s="109"/>
      <c r="D479" s="109"/>
      <c r="E479" s="109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</row>
    <row r="480" spans="2:18">
      <c r="B480" s="109"/>
      <c r="C480" s="109"/>
      <c r="D480" s="109"/>
      <c r="E480" s="109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</row>
    <row r="481" spans="2:18">
      <c r="B481" s="109"/>
      <c r="C481" s="109"/>
      <c r="D481" s="109"/>
      <c r="E481" s="109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</row>
    <row r="482" spans="2:18">
      <c r="B482" s="109"/>
      <c r="C482" s="109"/>
      <c r="D482" s="109"/>
      <c r="E482" s="109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</row>
    <row r="483" spans="2:18">
      <c r="B483" s="109"/>
      <c r="C483" s="109"/>
      <c r="D483" s="109"/>
      <c r="E483" s="109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</row>
    <row r="484" spans="2:18">
      <c r="B484" s="109"/>
      <c r="C484" s="109"/>
      <c r="D484" s="109"/>
      <c r="E484" s="109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</row>
    <row r="485" spans="2:18">
      <c r="B485" s="109"/>
      <c r="C485" s="109"/>
      <c r="D485" s="109"/>
      <c r="E485" s="109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</row>
    <row r="486" spans="2:18">
      <c r="B486" s="109"/>
      <c r="C486" s="109"/>
      <c r="D486" s="109"/>
      <c r="E486" s="109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</row>
    <row r="487" spans="2:18">
      <c r="B487" s="109"/>
      <c r="C487" s="109"/>
      <c r="D487" s="109"/>
      <c r="E487" s="109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</row>
    <row r="488" spans="2:18">
      <c r="B488" s="109"/>
      <c r="C488" s="109"/>
      <c r="D488" s="109"/>
      <c r="E488" s="109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</row>
    <row r="489" spans="2:18">
      <c r="B489" s="109"/>
      <c r="C489" s="109"/>
      <c r="D489" s="109"/>
      <c r="E489" s="109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</row>
    <row r="490" spans="2:18">
      <c r="B490" s="109"/>
      <c r="C490" s="109"/>
      <c r="D490" s="109"/>
      <c r="E490" s="109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</row>
    <row r="491" spans="2:18">
      <c r="B491" s="109"/>
      <c r="C491" s="109"/>
      <c r="D491" s="109"/>
      <c r="E491" s="109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</row>
    <row r="492" spans="2:18">
      <c r="B492" s="109"/>
      <c r="C492" s="109"/>
      <c r="D492" s="109"/>
      <c r="E492" s="109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</row>
    <row r="493" spans="2:18">
      <c r="B493" s="109"/>
      <c r="C493" s="109"/>
      <c r="D493" s="109"/>
      <c r="E493" s="109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</row>
    <row r="494" spans="2:18">
      <c r="B494" s="109"/>
      <c r="C494" s="109"/>
      <c r="D494" s="109"/>
      <c r="E494" s="109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</row>
    <row r="495" spans="2:18">
      <c r="B495" s="109"/>
      <c r="C495" s="109"/>
      <c r="D495" s="109"/>
      <c r="E495" s="109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</row>
    <row r="496" spans="2:18">
      <c r="B496" s="109"/>
      <c r="C496" s="109"/>
      <c r="D496" s="109"/>
      <c r="E496" s="109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</row>
    <row r="497" spans="2:18">
      <c r="B497" s="109"/>
      <c r="C497" s="109"/>
      <c r="D497" s="109"/>
      <c r="E497" s="109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</row>
    <row r="498" spans="2:18">
      <c r="B498" s="109"/>
      <c r="C498" s="109"/>
      <c r="D498" s="109"/>
      <c r="E498" s="109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</row>
    <row r="499" spans="2:18">
      <c r="B499" s="109"/>
      <c r="C499" s="109"/>
      <c r="D499" s="109"/>
      <c r="E499" s="109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</row>
    <row r="500" spans="2:18">
      <c r="B500" s="109"/>
      <c r="C500" s="109"/>
      <c r="D500" s="109"/>
      <c r="E500" s="109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</row>
    <row r="501" spans="2:18">
      <c r="B501" s="109"/>
      <c r="C501" s="109"/>
      <c r="D501" s="109"/>
      <c r="E501" s="109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</row>
    <row r="502" spans="2:18">
      <c r="B502" s="109"/>
      <c r="C502" s="109"/>
      <c r="D502" s="109"/>
      <c r="E502" s="109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</row>
    <row r="503" spans="2:18">
      <c r="B503" s="109"/>
      <c r="C503" s="109"/>
      <c r="D503" s="109"/>
      <c r="E503" s="109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</row>
    <row r="504" spans="2:18">
      <c r="B504" s="109"/>
      <c r="C504" s="109"/>
      <c r="D504" s="109"/>
      <c r="E504" s="109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</row>
    <row r="505" spans="2:18">
      <c r="B505" s="109"/>
      <c r="C505" s="109"/>
      <c r="D505" s="109"/>
      <c r="E505" s="109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</row>
    <row r="506" spans="2:18">
      <c r="B506" s="109"/>
      <c r="C506" s="109"/>
      <c r="D506" s="109"/>
      <c r="E506" s="109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</row>
    <row r="507" spans="2:18">
      <c r="B507" s="109"/>
      <c r="C507" s="109"/>
      <c r="D507" s="109"/>
      <c r="E507" s="109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</row>
    <row r="508" spans="2:18">
      <c r="B508" s="109"/>
      <c r="C508" s="109"/>
      <c r="D508" s="109"/>
      <c r="E508" s="109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</row>
    <row r="509" spans="2:18">
      <c r="B509" s="109"/>
      <c r="C509" s="109"/>
      <c r="D509" s="109"/>
      <c r="E509" s="109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</row>
    <row r="510" spans="2:18">
      <c r="B510" s="109"/>
      <c r="C510" s="109"/>
      <c r="D510" s="109"/>
      <c r="E510" s="109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</row>
    <row r="511" spans="2:18">
      <c r="B511" s="109"/>
      <c r="C511" s="109"/>
      <c r="D511" s="109"/>
      <c r="E511" s="109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</row>
    <row r="512" spans="2:18">
      <c r="B512" s="109"/>
      <c r="C512" s="109"/>
      <c r="D512" s="109"/>
      <c r="E512" s="109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</row>
    <row r="513" spans="2:18">
      <c r="B513" s="109"/>
      <c r="C513" s="109"/>
      <c r="D513" s="109"/>
      <c r="E513" s="109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</row>
    <row r="514" spans="2:18">
      <c r="B514" s="109"/>
      <c r="C514" s="109"/>
      <c r="D514" s="109"/>
      <c r="E514" s="109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</row>
    <row r="515" spans="2:18">
      <c r="B515" s="109"/>
      <c r="C515" s="109"/>
      <c r="D515" s="109"/>
      <c r="E515" s="109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</row>
    <row r="516" spans="2:18">
      <c r="B516" s="109"/>
      <c r="C516" s="109"/>
      <c r="D516" s="109"/>
      <c r="E516" s="109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</row>
    <row r="517" spans="2:18">
      <c r="B517" s="109"/>
      <c r="C517" s="109"/>
      <c r="D517" s="109"/>
      <c r="E517" s="109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</row>
    <row r="518" spans="2:18">
      <c r="B518" s="109"/>
      <c r="C518" s="109"/>
      <c r="D518" s="109"/>
      <c r="E518" s="109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</row>
    <row r="519" spans="2:18">
      <c r="B519" s="109"/>
      <c r="C519" s="109"/>
      <c r="D519" s="109"/>
      <c r="E519" s="109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</row>
    <row r="520" spans="2:18">
      <c r="B520" s="109"/>
      <c r="C520" s="109"/>
      <c r="D520" s="109"/>
      <c r="E520" s="109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</row>
    <row r="521" spans="2:18">
      <c r="B521" s="109"/>
      <c r="C521" s="109"/>
      <c r="D521" s="109"/>
      <c r="E521" s="109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</row>
    <row r="522" spans="2:18">
      <c r="B522" s="109"/>
      <c r="C522" s="109"/>
      <c r="D522" s="109"/>
      <c r="E522" s="109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</row>
    <row r="523" spans="2:18">
      <c r="B523" s="109"/>
      <c r="C523" s="109"/>
      <c r="D523" s="109"/>
      <c r="E523" s="109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</row>
    <row r="524" spans="2:18">
      <c r="B524" s="109"/>
      <c r="C524" s="109"/>
      <c r="D524" s="109"/>
      <c r="E524" s="109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</row>
    <row r="525" spans="2:18">
      <c r="B525" s="109"/>
      <c r="C525" s="109"/>
      <c r="D525" s="109"/>
      <c r="E525" s="109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</row>
    <row r="526" spans="2:18">
      <c r="B526" s="109"/>
      <c r="C526" s="109"/>
      <c r="D526" s="109"/>
      <c r="E526" s="109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</row>
    <row r="527" spans="2:18">
      <c r="B527" s="109"/>
      <c r="C527" s="109"/>
      <c r="D527" s="109"/>
      <c r="E527" s="109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</row>
    <row r="528" spans="2:18">
      <c r="B528" s="109"/>
      <c r="C528" s="109"/>
      <c r="D528" s="109"/>
      <c r="E528" s="109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</row>
    <row r="529" spans="2:18">
      <c r="B529" s="109"/>
      <c r="C529" s="109"/>
      <c r="D529" s="109"/>
      <c r="E529" s="109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</row>
    <row r="530" spans="2:18">
      <c r="B530" s="109"/>
      <c r="C530" s="109"/>
      <c r="D530" s="109"/>
      <c r="E530" s="109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</row>
    <row r="531" spans="2:18">
      <c r="B531" s="109"/>
      <c r="C531" s="109"/>
      <c r="D531" s="109"/>
      <c r="E531" s="109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</row>
    <row r="532" spans="2:18">
      <c r="B532" s="109"/>
      <c r="C532" s="109"/>
      <c r="D532" s="109"/>
      <c r="E532" s="109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</row>
    <row r="533" spans="2:18">
      <c r="B533" s="109"/>
      <c r="C533" s="109"/>
      <c r="D533" s="109"/>
      <c r="E533" s="109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</row>
    <row r="534" spans="2:18">
      <c r="B534" s="109"/>
      <c r="C534" s="109"/>
      <c r="D534" s="109"/>
      <c r="E534" s="109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</row>
    <row r="535" spans="2:18">
      <c r="B535" s="109"/>
      <c r="C535" s="109"/>
      <c r="D535" s="109"/>
      <c r="E535" s="109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</row>
    <row r="536" spans="2:18">
      <c r="B536" s="109"/>
      <c r="C536" s="109"/>
      <c r="D536" s="109"/>
      <c r="E536" s="109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</row>
    <row r="537" spans="2:18">
      <c r="B537" s="109"/>
      <c r="C537" s="109"/>
      <c r="D537" s="109"/>
      <c r="E537" s="109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</row>
    <row r="538" spans="2:18">
      <c r="B538" s="109"/>
      <c r="C538" s="109"/>
      <c r="D538" s="109"/>
      <c r="E538" s="109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</row>
    <row r="539" spans="2:18">
      <c r="B539" s="109"/>
      <c r="C539" s="109"/>
      <c r="D539" s="109"/>
      <c r="E539" s="109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</row>
    <row r="540" spans="2:18">
      <c r="B540" s="109"/>
      <c r="C540" s="109"/>
      <c r="D540" s="109"/>
      <c r="E540" s="109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</row>
    <row r="541" spans="2:18">
      <c r="B541" s="109"/>
      <c r="C541" s="109"/>
      <c r="D541" s="109"/>
      <c r="E541" s="109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</row>
    <row r="542" spans="2:18">
      <c r="B542" s="109"/>
      <c r="C542" s="109"/>
      <c r="D542" s="109"/>
      <c r="E542" s="109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</row>
    <row r="543" spans="2:18">
      <c r="B543" s="109"/>
      <c r="C543" s="109"/>
      <c r="D543" s="109"/>
      <c r="E543" s="109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</row>
    <row r="544" spans="2:18">
      <c r="B544" s="109"/>
      <c r="C544" s="109"/>
      <c r="D544" s="109"/>
      <c r="E544" s="109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</row>
    <row r="545" spans="2:18">
      <c r="B545" s="109"/>
      <c r="C545" s="109"/>
      <c r="D545" s="109"/>
      <c r="E545" s="109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</row>
    <row r="546" spans="2:18">
      <c r="B546" s="109"/>
      <c r="C546" s="109"/>
      <c r="D546" s="109"/>
      <c r="E546" s="109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</row>
    <row r="547" spans="2:18">
      <c r="B547" s="109"/>
      <c r="C547" s="109"/>
      <c r="D547" s="109"/>
      <c r="E547" s="109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</row>
    <row r="548" spans="2:18">
      <c r="B548" s="109"/>
      <c r="C548" s="109"/>
      <c r="D548" s="109"/>
      <c r="E548" s="109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</row>
    <row r="549" spans="2:18">
      <c r="B549" s="109"/>
      <c r="C549" s="109"/>
      <c r="D549" s="109"/>
      <c r="E549" s="109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</row>
    <row r="550" spans="2:18">
      <c r="B550" s="109"/>
      <c r="C550" s="109"/>
      <c r="D550" s="109"/>
      <c r="E550" s="109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</row>
    <row r="551" spans="2:18">
      <c r="B551" s="109"/>
      <c r="C551" s="109"/>
      <c r="D551" s="109"/>
      <c r="E551" s="109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</row>
    <row r="552" spans="2:18">
      <c r="B552" s="109"/>
      <c r="C552" s="109"/>
      <c r="D552" s="109"/>
      <c r="E552" s="109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</row>
    <row r="553" spans="2:18">
      <c r="B553" s="109"/>
      <c r="C553" s="109"/>
      <c r="D553" s="109"/>
      <c r="E553" s="109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</row>
    <row r="554" spans="2:18">
      <c r="B554" s="109"/>
      <c r="C554" s="109"/>
      <c r="D554" s="109"/>
      <c r="E554" s="109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</row>
    <row r="555" spans="2:18">
      <c r="B555" s="109"/>
      <c r="C555" s="109"/>
      <c r="D555" s="109"/>
      <c r="E555" s="109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</row>
    <row r="556" spans="2:18">
      <c r="B556" s="109"/>
      <c r="C556" s="109"/>
      <c r="D556" s="109"/>
      <c r="E556" s="109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</row>
    <row r="557" spans="2:18">
      <c r="B557" s="109"/>
      <c r="C557" s="109"/>
      <c r="D557" s="109"/>
      <c r="E557" s="109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</row>
    <row r="558" spans="2:18">
      <c r="B558" s="109"/>
      <c r="C558" s="109"/>
      <c r="D558" s="109"/>
      <c r="E558" s="109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</row>
    <row r="559" spans="2:18">
      <c r="B559" s="109"/>
      <c r="C559" s="109"/>
      <c r="D559" s="109"/>
      <c r="E559" s="109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</row>
    <row r="560" spans="2:18">
      <c r="B560" s="109"/>
      <c r="C560" s="109"/>
      <c r="D560" s="109"/>
      <c r="E560" s="109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</row>
    <row r="561" spans="2:18">
      <c r="B561" s="109"/>
      <c r="C561" s="109"/>
      <c r="D561" s="109"/>
      <c r="E561" s="109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</row>
    <row r="562" spans="2:18">
      <c r="B562" s="109"/>
      <c r="C562" s="109"/>
      <c r="D562" s="109"/>
      <c r="E562" s="109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</row>
    <row r="563" spans="2:18">
      <c r="B563" s="109"/>
      <c r="C563" s="109"/>
      <c r="D563" s="109"/>
      <c r="E563" s="109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</row>
    <row r="564" spans="2:18">
      <c r="B564" s="109"/>
      <c r="C564" s="109"/>
      <c r="D564" s="109"/>
      <c r="E564" s="109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</row>
    <row r="565" spans="2:18">
      <c r="B565" s="109"/>
      <c r="C565" s="109"/>
      <c r="D565" s="109"/>
      <c r="E565" s="109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</row>
    <row r="566" spans="2:18">
      <c r="B566" s="109"/>
      <c r="C566" s="109"/>
      <c r="D566" s="109"/>
      <c r="E566" s="109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</row>
    <row r="567" spans="2:18">
      <c r="B567" s="109"/>
      <c r="C567" s="109"/>
      <c r="D567" s="109"/>
      <c r="E567" s="109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</row>
    <row r="568" spans="2:18">
      <c r="B568" s="109"/>
      <c r="C568" s="109"/>
      <c r="D568" s="109"/>
      <c r="E568" s="109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</row>
    <row r="569" spans="2:18">
      <c r="B569" s="109"/>
      <c r="C569" s="109"/>
      <c r="D569" s="109"/>
      <c r="E569" s="109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</row>
    <row r="570" spans="2:18">
      <c r="B570" s="109"/>
      <c r="C570" s="109"/>
      <c r="D570" s="109"/>
      <c r="E570" s="109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</row>
    <row r="571" spans="2:18">
      <c r="B571" s="109"/>
      <c r="C571" s="109"/>
      <c r="D571" s="109"/>
      <c r="E571" s="109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</row>
    <row r="572" spans="2:18">
      <c r="B572" s="109"/>
      <c r="C572" s="109"/>
      <c r="D572" s="109"/>
      <c r="E572" s="109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</row>
    <row r="573" spans="2:18">
      <c r="B573" s="109"/>
      <c r="C573" s="109"/>
      <c r="D573" s="109"/>
      <c r="E573" s="109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</row>
    <row r="574" spans="2:18">
      <c r="B574" s="109"/>
      <c r="C574" s="109"/>
      <c r="D574" s="109"/>
      <c r="E574" s="109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</row>
    <row r="575" spans="2:18">
      <c r="B575" s="109"/>
      <c r="C575" s="109"/>
      <c r="D575" s="109"/>
      <c r="E575" s="109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</row>
    <row r="576" spans="2:18">
      <c r="B576" s="109"/>
      <c r="C576" s="109"/>
      <c r="D576" s="109"/>
      <c r="E576" s="109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</row>
    <row r="577" spans="2:18">
      <c r="B577" s="109"/>
      <c r="C577" s="109"/>
      <c r="D577" s="109"/>
      <c r="E577" s="109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</row>
    <row r="578" spans="2:18">
      <c r="B578" s="109"/>
      <c r="C578" s="109"/>
      <c r="D578" s="109"/>
      <c r="E578" s="109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</row>
    <row r="579" spans="2:18">
      <c r="B579" s="109"/>
      <c r="C579" s="109"/>
      <c r="D579" s="109"/>
      <c r="E579" s="109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</row>
    <row r="580" spans="2:18">
      <c r="B580" s="109"/>
      <c r="C580" s="109"/>
      <c r="D580" s="109"/>
      <c r="E580" s="109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</row>
    <row r="581" spans="2:18">
      <c r="B581" s="109"/>
      <c r="C581" s="109"/>
      <c r="D581" s="109"/>
      <c r="E581" s="109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</row>
    <row r="582" spans="2:18">
      <c r="B582" s="109"/>
      <c r="C582" s="109"/>
      <c r="D582" s="109"/>
      <c r="E582" s="109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</row>
    <row r="583" spans="2:18">
      <c r="B583" s="109"/>
      <c r="C583" s="109"/>
      <c r="D583" s="109"/>
      <c r="E583" s="109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</row>
    <row r="584" spans="2:18">
      <c r="B584" s="109"/>
      <c r="C584" s="109"/>
      <c r="D584" s="109"/>
      <c r="E584" s="109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</row>
    <row r="585" spans="2:18">
      <c r="B585" s="109"/>
      <c r="C585" s="109"/>
      <c r="D585" s="109"/>
      <c r="E585" s="109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</row>
    <row r="586" spans="2:18">
      <c r="B586" s="109"/>
      <c r="C586" s="109"/>
      <c r="D586" s="109"/>
      <c r="E586" s="109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</row>
    <row r="587" spans="2:18">
      <c r="B587" s="109"/>
      <c r="C587" s="109"/>
      <c r="D587" s="109"/>
      <c r="E587" s="109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</row>
    <row r="588" spans="2:18">
      <c r="B588" s="109"/>
      <c r="C588" s="109"/>
      <c r="D588" s="109"/>
      <c r="E588" s="109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</row>
    <row r="589" spans="2:18">
      <c r="B589" s="109"/>
      <c r="C589" s="109"/>
      <c r="D589" s="109"/>
      <c r="E589" s="109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</row>
    <row r="590" spans="2:18">
      <c r="B590" s="109"/>
      <c r="C590" s="109"/>
      <c r="D590" s="109"/>
      <c r="E590" s="109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</row>
    <row r="591" spans="2:18">
      <c r="B591" s="109"/>
      <c r="C591" s="109"/>
      <c r="D591" s="109"/>
      <c r="E591" s="109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</row>
    <row r="592" spans="2:18">
      <c r="B592" s="109"/>
      <c r="C592" s="109"/>
      <c r="D592" s="109"/>
      <c r="E592" s="109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</row>
    <row r="593" spans="2:18">
      <c r="B593" s="109"/>
      <c r="C593" s="109"/>
      <c r="D593" s="109"/>
      <c r="E593" s="109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</row>
    <row r="594" spans="2:18">
      <c r="B594" s="109"/>
      <c r="C594" s="109"/>
      <c r="D594" s="109"/>
      <c r="E594" s="109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</row>
    <row r="595" spans="2:18">
      <c r="B595" s="109"/>
      <c r="C595" s="109"/>
      <c r="D595" s="109"/>
      <c r="E595" s="109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</row>
    <row r="596" spans="2:18">
      <c r="B596" s="109"/>
      <c r="C596" s="109"/>
      <c r="D596" s="109"/>
      <c r="E596" s="109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</row>
    <row r="597" spans="2:18">
      <c r="B597" s="109"/>
      <c r="C597" s="109"/>
      <c r="D597" s="109"/>
      <c r="E597" s="109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</row>
    <row r="598" spans="2:18">
      <c r="B598" s="109"/>
      <c r="C598" s="109"/>
      <c r="D598" s="109"/>
      <c r="E598" s="109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</row>
    <row r="599" spans="2:18">
      <c r="B599" s="109"/>
      <c r="C599" s="109"/>
      <c r="D599" s="109"/>
      <c r="E599" s="109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</row>
    <row r="600" spans="2:18">
      <c r="B600" s="109"/>
      <c r="C600" s="109"/>
      <c r="D600" s="109"/>
      <c r="E600" s="109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</row>
    <row r="601" spans="2:18">
      <c r="B601" s="109"/>
      <c r="C601" s="109"/>
      <c r="D601" s="109"/>
      <c r="E601" s="109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</row>
    <row r="602" spans="2:18">
      <c r="B602" s="109"/>
      <c r="C602" s="109"/>
      <c r="D602" s="109"/>
      <c r="E602" s="109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</row>
    <row r="603" spans="2:18">
      <c r="B603" s="109"/>
      <c r="C603" s="109"/>
      <c r="D603" s="109"/>
      <c r="E603" s="109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</row>
    <row r="604" spans="2:18">
      <c r="B604" s="109"/>
      <c r="C604" s="109"/>
      <c r="D604" s="109"/>
      <c r="E604" s="109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</row>
    <row r="605" spans="2:18">
      <c r="B605" s="109"/>
      <c r="C605" s="109"/>
      <c r="D605" s="109"/>
      <c r="E605" s="109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</row>
    <row r="606" spans="2:18">
      <c r="B606" s="109"/>
      <c r="C606" s="109"/>
      <c r="D606" s="109"/>
      <c r="E606" s="109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</row>
    <row r="607" spans="2:18">
      <c r="B607" s="109"/>
      <c r="C607" s="109"/>
      <c r="D607" s="109"/>
      <c r="E607" s="109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</row>
    <row r="608" spans="2:18">
      <c r="B608" s="109"/>
      <c r="C608" s="109"/>
      <c r="D608" s="109"/>
      <c r="E608" s="109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</row>
    <row r="609" spans="2:18">
      <c r="B609" s="109"/>
      <c r="C609" s="109"/>
      <c r="D609" s="109"/>
      <c r="E609" s="109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</row>
    <row r="610" spans="2:18">
      <c r="B610" s="109"/>
      <c r="C610" s="109"/>
      <c r="D610" s="109"/>
      <c r="E610" s="109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</row>
    <row r="611" spans="2:18">
      <c r="B611" s="109"/>
      <c r="C611" s="109"/>
      <c r="D611" s="109"/>
      <c r="E611" s="109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</row>
    <row r="612" spans="2:18">
      <c r="B612" s="109"/>
      <c r="C612" s="109"/>
      <c r="D612" s="109"/>
      <c r="E612" s="109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</row>
    <row r="613" spans="2:18">
      <c r="B613" s="109"/>
      <c r="C613" s="109"/>
      <c r="D613" s="109"/>
      <c r="E613" s="109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</row>
    <row r="614" spans="2:18">
      <c r="B614" s="109"/>
      <c r="C614" s="109"/>
      <c r="D614" s="109"/>
      <c r="E614" s="109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</row>
    <row r="615" spans="2:18">
      <c r="B615" s="109"/>
      <c r="C615" s="109"/>
      <c r="D615" s="109"/>
      <c r="E615" s="109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</row>
    <row r="616" spans="2:18">
      <c r="B616" s="109"/>
      <c r="C616" s="109"/>
      <c r="D616" s="109"/>
      <c r="E616" s="109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</row>
    <row r="617" spans="2:18">
      <c r="B617" s="109"/>
      <c r="C617" s="109"/>
      <c r="D617" s="109"/>
      <c r="E617" s="109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</row>
    <row r="618" spans="2:18">
      <c r="B618" s="109"/>
      <c r="C618" s="109"/>
      <c r="D618" s="109"/>
      <c r="E618" s="109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</row>
    <row r="619" spans="2:18">
      <c r="B619" s="109"/>
      <c r="C619" s="109"/>
      <c r="D619" s="109"/>
      <c r="E619" s="109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</row>
    <row r="620" spans="2:18">
      <c r="B620" s="109"/>
      <c r="C620" s="109"/>
      <c r="D620" s="109"/>
      <c r="E620" s="109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</row>
    <row r="621" spans="2:18">
      <c r="B621" s="109"/>
      <c r="C621" s="109"/>
      <c r="D621" s="109"/>
      <c r="E621" s="109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</row>
    <row r="622" spans="2:18">
      <c r="B622" s="109"/>
      <c r="C622" s="109"/>
      <c r="D622" s="109"/>
      <c r="E622" s="109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</row>
    <row r="623" spans="2:18">
      <c r="B623" s="109"/>
      <c r="C623" s="109"/>
      <c r="D623" s="109"/>
      <c r="E623" s="109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</row>
    <row r="624" spans="2:18">
      <c r="B624" s="109"/>
      <c r="C624" s="109"/>
      <c r="D624" s="109"/>
      <c r="E624" s="109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</row>
    <row r="625" spans="2:18">
      <c r="B625" s="109"/>
      <c r="C625" s="109"/>
      <c r="D625" s="109"/>
      <c r="E625" s="109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</row>
    <row r="626" spans="2:18">
      <c r="B626" s="109"/>
      <c r="C626" s="109"/>
      <c r="D626" s="109"/>
      <c r="E626" s="109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</row>
    <row r="627" spans="2:18">
      <c r="B627" s="109"/>
      <c r="C627" s="109"/>
      <c r="D627" s="109"/>
      <c r="E627" s="109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</row>
    <row r="628" spans="2:18">
      <c r="B628" s="109"/>
      <c r="C628" s="109"/>
      <c r="D628" s="109"/>
      <c r="E628" s="109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</row>
    <row r="629" spans="2:18">
      <c r="B629" s="109"/>
      <c r="C629" s="109"/>
      <c r="D629" s="109"/>
      <c r="E629" s="109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</row>
    <row r="630" spans="2:18">
      <c r="B630" s="109"/>
      <c r="C630" s="109"/>
      <c r="D630" s="109"/>
      <c r="E630" s="109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</row>
    <row r="631" spans="2:18">
      <c r="B631" s="109"/>
      <c r="C631" s="109"/>
      <c r="D631" s="109"/>
      <c r="E631" s="109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</row>
    <row r="632" spans="2:18">
      <c r="B632" s="109"/>
      <c r="C632" s="109"/>
      <c r="D632" s="109"/>
      <c r="E632" s="109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</row>
    <row r="633" spans="2:18">
      <c r="B633" s="109"/>
      <c r="C633" s="109"/>
      <c r="D633" s="109"/>
      <c r="E633" s="109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</row>
    <row r="634" spans="2:18">
      <c r="B634" s="109"/>
      <c r="C634" s="109"/>
      <c r="D634" s="109"/>
      <c r="E634" s="109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</row>
    <row r="635" spans="2:18">
      <c r="B635" s="109"/>
      <c r="C635" s="109"/>
      <c r="D635" s="109"/>
      <c r="E635" s="109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</row>
    <row r="636" spans="2:18">
      <c r="B636" s="109"/>
      <c r="C636" s="109"/>
      <c r="D636" s="109"/>
      <c r="E636" s="109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</row>
    <row r="637" spans="2:18">
      <c r="B637" s="109"/>
      <c r="C637" s="109"/>
      <c r="D637" s="109"/>
      <c r="E637" s="109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</row>
    <row r="638" spans="2:18">
      <c r="B638" s="109"/>
      <c r="C638" s="109"/>
      <c r="D638" s="109"/>
      <c r="E638" s="109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</row>
    <row r="639" spans="2:18">
      <c r="B639" s="109"/>
      <c r="C639" s="109"/>
      <c r="D639" s="109"/>
      <c r="E639" s="109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</row>
    <row r="640" spans="2:18">
      <c r="B640" s="109"/>
      <c r="C640" s="109"/>
      <c r="D640" s="109"/>
      <c r="E640" s="109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</row>
    <row r="641" spans="2:18">
      <c r="B641" s="109"/>
      <c r="C641" s="109"/>
      <c r="D641" s="109"/>
      <c r="E641" s="109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</row>
    <row r="642" spans="2:18">
      <c r="B642" s="109"/>
      <c r="C642" s="109"/>
      <c r="D642" s="109"/>
      <c r="E642" s="109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</row>
    <row r="643" spans="2:18">
      <c r="B643" s="109"/>
      <c r="C643" s="109"/>
      <c r="D643" s="109"/>
      <c r="E643" s="109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</row>
    <row r="644" spans="2:18">
      <c r="B644" s="109"/>
      <c r="C644" s="109"/>
      <c r="D644" s="109"/>
      <c r="E644" s="109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</row>
    <row r="645" spans="2:18">
      <c r="B645" s="109"/>
      <c r="C645" s="109"/>
      <c r="D645" s="109"/>
      <c r="E645" s="109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</row>
    <row r="646" spans="2:18">
      <c r="B646" s="109"/>
      <c r="C646" s="109"/>
      <c r="D646" s="109"/>
      <c r="E646" s="109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</row>
    <row r="647" spans="2:18">
      <c r="B647" s="109"/>
      <c r="C647" s="109"/>
      <c r="D647" s="109"/>
      <c r="E647" s="109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</row>
    <row r="648" spans="2:18">
      <c r="B648" s="109"/>
      <c r="C648" s="109"/>
      <c r="D648" s="109"/>
      <c r="E648" s="109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</row>
    <row r="649" spans="2:18">
      <c r="B649" s="109"/>
      <c r="C649" s="109"/>
      <c r="D649" s="109"/>
      <c r="E649" s="109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</row>
    <row r="650" spans="2:18">
      <c r="B650" s="109"/>
      <c r="C650" s="109"/>
      <c r="D650" s="109"/>
      <c r="E650" s="109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</row>
    <row r="651" spans="2:18">
      <c r="B651" s="109"/>
      <c r="C651" s="109"/>
      <c r="D651" s="109"/>
      <c r="E651" s="109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</row>
    <row r="652" spans="2:18">
      <c r="B652" s="109"/>
      <c r="C652" s="109"/>
      <c r="D652" s="109"/>
      <c r="E652" s="109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</row>
    <row r="653" spans="2:18">
      <c r="B653" s="109"/>
      <c r="C653" s="109"/>
      <c r="D653" s="109"/>
      <c r="E653" s="109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</row>
    <row r="654" spans="2:18">
      <c r="B654" s="109"/>
      <c r="C654" s="109"/>
      <c r="D654" s="109"/>
      <c r="E654" s="109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</row>
    <row r="655" spans="2:18">
      <c r="B655" s="109"/>
      <c r="C655" s="109"/>
      <c r="D655" s="109"/>
      <c r="E655" s="109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</row>
    <row r="656" spans="2:18">
      <c r="B656" s="109"/>
      <c r="C656" s="109"/>
      <c r="D656" s="109"/>
      <c r="E656" s="109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</row>
    <row r="657" spans="2:18">
      <c r="B657" s="109"/>
      <c r="C657" s="109"/>
      <c r="D657" s="109"/>
      <c r="E657" s="109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</row>
    <row r="658" spans="2:18">
      <c r="B658" s="109"/>
      <c r="C658" s="109"/>
      <c r="D658" s="109"/>
      <c r="E658" s="109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</row>
    <row r="659" spans="2:18">
      <c r="B659" s="109"/>
      <c r="C659" s="109"/>
      <c r="D659" s="109"/>
      <c r="E659" s="109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</row>
    <row r="660" spans="2:18">
      <c r="B660" s="109"/>
      <c r="C660" s="109"/>
      <c r="D660" s="109"/>
      <c r="E660" s="109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</row>
    <row r="661" spans="2:18">
      <c r="B661" s="109"/>
      <c r="C661" s="109"/>
      <c r="D661" s="109"/>
      <c r="E661" s="109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</row>
    <row r="662" spans="2:18">
      <c r="B662" s="109"/>
      <c r="C662" s="109"/>
      <c r="D662" s="109"/>
      <c r="E662" s="109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</row>
    <row r="663" spans="2:18">
      <c r="B663" s="109"/>
      <c r="C663" s="109"/>
      <c r="D663" s="109"/>
      <c r="E663" s="109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</row>
    <row r="664" spans="2:18">
      <c r="B664" s="109"/>
      <c r="C664" s="109"/>
      <c r="D664" s="109"/>
      <c r="E664" s="109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</row>
    <row r="665" spans="2:18">
      <c r="B665" s="109"/>
      <c r="C665" s="109"/>
      <c r="D665" s="109"/>
      <c r="E665" s="109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</row>
    <row r="666" spans="2:18">
      <c r="B666" s="109"/>
      <c r="C666" s="109"/>
      <c r="D666" s="109"/>
      <c r="E666" s="109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</row>
    <row r="667" spans="2:18">
      <c r="B667" s="109"/>
      <c r="C667" s="109"/>
      <c r="D667" s="109"/>
      <c r="E667" s="109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</row>
    <row r="668" spans="2:18">
      <c r="B668" s="109"/>
      <c r="C668" s="109"/>
      <c r="D668" s="109"/>
      <c r="E668" s="109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</row>
    <row r="669" spans="2:18">
      <c r="B669" s="109"/>
      <c r="C669" s="109"/>
      <c r="D669" s="109"/>
      <c r="E669" s="109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</row>
    <row r="670" spans="2:18">
      <c r="B670" s="109"/>
      <c r="C670" s="109"/>
      <c r="D670" s="109"/>
      <c r="E670" s="109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</row>
    <row r="671" spans="2:18">
      <c r="B671" s="109"/>
      <c r="C671" s="109"/>
      <c r="D671" s="109"/>
      <c r="E671" s="109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</row>
    <row r="672" spans="2:18">
      <c r="B672" s="109"/>
      <c r="C672" s="109"/>
      <c r="D672" s="109"/>
      <c r="E672" s="109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</row>
    <row r="673" spans="2:18">
      <c r="B673" s="109"/>
      <c r="C673" s="109"/>
      <c r="D673" s="109"/>
      <c r="E673" s="109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</row>
    <row r="674" spans="2:18">
      <c r="B674" s="109"/>
      <c r="C674" s="109"/>
      <c r="D674" s="109"/>
      <c r="E674" s="109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</row>
    <row r="675" spans="2:18">
      <c r="B675" s="109"/>
      <c r="C675" s="109"/>
      <c r="D675" s="109"/>
      <c r="E675" s="109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</row>
    <row r="676" spans="2:18">
      <c r="B676" s="109"/>
      <c r="C676" s="109"/>
      <c r="D676" s="109"/>
      <c r="E676" s="109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</row>
    <row r="677" spans="2:18">
      <c r="B677" s="109"/>
      <c r="C677" s="109"/>
      <c r="D677" s="109"/>
      <c r="E677" s="109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</row>
    <row r="678" spans="2:18">
      <c r="B678" s="109"/>
      <c r="C678" s="109"/>
      <c r="D678" s="109"/>
      <c r="E678" s="109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</row>
    <row r="679" spans="2:18">
      <c r="B679" s="109"/>
      <c r="C679" s="109"/>
      <c r="D679" s="109"/>
      <c r="E679" s="109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</row>
    <row r="680" spans="2:18">
      <c r="B680" s="109"/>
      <c r="C680" s="109"/>
      <c r="D680" s="109"/>
      <c r="E680" s="109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</row>
    <row r="681" spans="2:18">
      <c r="B681" s="109"/>
      <c r="C681" s="109"/>
      <c r="D681" s="109"/>
      <c r="E681" s="109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</row>
    <row r="682" spans="2:18">
      <c r="B682" s="109"/>
      <c r="C682" s="109"/>
      <c r="D682" s="109"/>
      <c r="E682" s="109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</row>
    <row r="683" spans="2:18">
      <c r="B683" s="109"/>
      <c r="C683" s="109"/>
      <c r="D683" s="109"/>
      <c r="E683" s="109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</row>
    <row r="684" spans="2:18">
      <c r="B684" s="109"/>
      <c r="C684" s="109"/>
      <c r="D684" s="109"/>
      <c r="E684" s="109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</row>
    <row r="685" spans="2:18">
      <c r="B685" s="109"/>
      <c r="C685" s="109"/>
      <c r="D685" s="109"/>
      <c r="E685" s="109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</row>
    <row r="686" spans="2:18">
      <c r="B686" s="109"/>
      <c r="C686" s="109"/>
      <c r="D686" s="109"/>
      <c r="E686" s="109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</row>
    <row r="687" spans="2:18">
      <c r="B687" s="109"/>
      <c r="C687" s="109"/>
      <c r="D687" s="109"/>
      <c r="E687" s="109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</row>
    <row r="688" spans="2:18">
      <c r="B688" s="109"/>
      <c r="C688" s="109"/>
      <c r="D688" s="109"/>
      <c r="E688" s="109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</row>
    <row r="689" spans="2:18">
      <c r="B689" s="109"/>
      <c r="C689" s="109"/>
      <c r="D689" s="109"/>
      <c r="E689" s="109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</row>
    <row r="690" spans="2:18">
      <c r="B690" s="109"/>
      <c r="C690" s="109"/>
      <c r="D690" s="109"/>
      <c r="E690" s="109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</row>
    <row r="691" spans="2:18">
      <c r="B691" s="109"/>
      <c r="C691" s="109"/>
      <c r="D691" s="109"/>
      <c r="E691" s="109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</row>
    <row r="692" spans="2:18">
      <c r="B692" s="109"/>
      <c r="C692" s="109"/>
      <c r="D692" s="109"/>
      <c r="E692" s="109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</row>
    <row r="693" spans="2:18">
      <c r="B693" s="109"/>
      <c r="C693" s="109"/>
      <c r="D693" s="109"/>
      <c r="E693" s="109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</row>
    <row r="694" spans="2:18">
      <c r="B694" s="109"/>
      <c r="C694" s="109"/>
      <c r="D694" s="109"/>
      <c r="E694" s="109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</row>
    <row r="695" spans="2:18">
      <c r="B695" s="109"/>
      <c r="C695" s="109"/>
      <c r="D695" s="109"/>
      <c r="E695" s="109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</row>
    <row r="696" spans="2:18">
      <c r="B696" s="109"/>
      <c r="C696" s="109"/>
      <c r="D696" s="109"/>
      <c r="E696" s="109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</row>
    <row r="697" spans="2:18">
      <c r="B697" s="109"/>
      <c r="C697" s="109"/>
      <c r="D697" s="109"/>
      <c r="E697" s="109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</row>
    <row r="698" spans="2:18">
      <c r="B698" s="109"/>
      <c r="C698" s="109"/>
      <c r="D698" s="109"/>
      <c r="E698" s="109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</row>
    <row r="699" spans="2:18">
      <c r="B699" s="109"/>
      <c r="C699" s="109"/>
      <c r="D699" s="109"/>
      <c r="E699" s="109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</row>
    <row r="700" spans="2:18">
      <c r="B700" s="109"/>
      <c r="C700" s="109"/>
      <c r="D700" s="109"/>
      <c r="E700" s="109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</row>
    <row r="701" spans="2:18">
      <c r="B701" s="109"/>
      <c r="C701" s="109"/>
      <c r="D701" s="109"/>
      <c r="E701" s="109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</row>
    <row r="702" spans="2:18">
      <c r="B702" s="109"/>
      <c r="C702" s="109"/>
      <c r="D702" s="109"/>
      <c r="E702" s="109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</row>
    <row r="703" spans="2:18">
      <c r="B703" s="109"/>
      <c r="C703" s="109"/>
      <c r="D703" s="109"/>
      <c r="E703" s="109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</row>
    <row r="704" spans="2:18">
      <c r="B704" s="109"/>
      <c r="C704" s="109"/>
      <c r="D704" s="109"/>
      <c r="E704" s="109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</row>
    <row r="705" spans="2:18">
      <c r="B705" s="109"/>
      <c r="C705" s="109"/>
      <c r="D705" s="109"/>
      <c r="E705" s="109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</row>
    <row r="706" spans="2:18">
      <c r="B706" s="109"/>
      <c r="C706" s="109"/>
      <c r="D706" s="109"/>
      <c r="E706" s="109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</row>
    <row r="707" spans="2:18">
      <c r="B707" s="109"/>
      <c r="C707" s="109"/>
      <c r="D707" s="109"/>
      <c r="E707" s="109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</row>
    <row r="708" spans="2:18">
      <c r="B708" s="109"/>
      <c r="C708" s="109"/>
      <c r="D708" s="109"/>
      <c r="E708" s="109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</row>
    <row r="709" spans="2:18">
      <c r="B709" s="109"/>
      <c r="C709" s="109"/>
      <c r="D709" s="109"/>
      <c r="E709" s="109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</row>
    <row r="710" spans="2:18">
      <c r="B710" s="109"/>
      <c r="C710" s="109"/>
      <c r="D710" s="109"/>
      <c r="E710" s="109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</row>
    <row r="711" spans="2:18">
      <c r="B711" s="109"/>
      <c r="C711" s="109"/>
      <c r="D711" s="109"/>
      <c r="E711" s="109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</row>
    <row r="712" spans="2:18">
      <c r="B712" s="109"/>
      <c r="C712" s="109"/>
      <c r="D712" s="109"/>
      <c r="E712" s="109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</row>
    <row r="713" spans="2:18">
      <c r="B713" s="109"/>
      <c r="C713" s="109"/>
      <c r="D713" s="109"/>
      <c r="E713" s="109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</row>
    <row r="714" spans="2:18">
      <c r="B714" s="109"/>
      <c r="C714" s="109"/>
      <c r="D714" s="109"/>
      <c r="E714" s="109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</row>
    <row r="715" spans="2:18">
      <c r="B715" s="109"/>
      <c r="C715" s="109"/>
      <c r="D715" s="109"/>
      <c r="E715" s="109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</row>
    <row r="716" spans="2:18">
      <c r="B716" s="109"/>
      <c r="C716" s="109"/>
      <c r="D716" s="109"/>
      <c r="E716" s="109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</row>
    <row r="717" spans="2:18">
      <c r="B717" s="109"/>
      <c r="C717" s="109"/>
      <c r="D717" s="109"/>
      <c r="E717" s="109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</row>
    <row r="718" spans="2:18">
      <c r="B718" s="109"/>
      <c r="C718" s="109"/>
      <c r="D718" s="109"/>
      <c r="E718" s="109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</row>
    <row r="719" spans="2:18">
      <c r="B719" s="109"/>
      <c r="C719" s="109"/>
      <c r="D719" s="109"/>
      <c r="E719" s="109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</row>
    <row r="720" spans="2:18">
      <c r="B720" s="109"/>
      <c r="C720" s="109"/>
      <c r="D720" s="109"/>
      <c r="E720" s="109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</row>
    <row r="721" spans="2:18">
      <c r="B721" s="109"/>
      <c r="C721" s="109"/>
      <c r="D721" s="109"/>
      <c r="E721" s="109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</row>
    <row r="722" spans="2:18">
      <c r="B722" s="109"/>
      <c r="C722" s="109"/>
      <c r="D722" s="109"/>
      <c r="E722" s="109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</row>
    <row r="723" spans="2:18">
      <c r="B723" s="109"/>
      <c r="C723" s="109"/>
      <c r="D723" s="109"/>
      <c r="E723" s="109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</row>
    <row r="724" spans="2:18">
      <c r="B724" s="109"/>
      <c r="C724" s="109"/>
      <c r="D724" s="109"/>
      <c r="E724" s="109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</row>
    <row r="725" spans="2:18">
      <c r="B725" s="109"/>
      <c r="C725" s="109"/>
      <c r="D725" s="109"/>
      <c r="E725" s="109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</row>
    <row r="726" spans="2:18">
      <c r="B726" s="109"/>
      <c r="C726" s="109"/>
      <c r="D726" s="109"/>
      <c r="E726" s="109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</row>
    <row r="727" spans="2:18">
      <c r="B727" s="109"/>
      <c r="C727" s="109"/>
      <c r="D727" s="109"/>
      <c r="E727" s="109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</row>
    <row r="728" spans="2:18">
      <c r="B728" s="109"/>
      <c r="C728" s="109"/>
      <c r="D728" s="109"/>
      <c r="E728" s="109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</row>
    <row r="729" spans="2:18">
      <c r="B729" s="109"/>
      <c r="C729" s="109"/>
      <c r="D729" s="109"/>
      <c r="E729" s="109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</row>
    <row r="730" spans="2:18">
      <c r="B730" s="109"/>
      <c r="C730" s="109"/>
      <c r="D730" s="109"/>
      <c r="E730" s="109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</row>
    <row r="731" spans="2:18">
      <c r="B731" s="109"/>
      <c r="C731" s="109"/>
      <c r="D731" s="109"/>
      <c r="E731" s="109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</row>
    <row r="732" spans="2:18">
      <c r="B732" s="109"/>
      <c r="C732" s="109"/>
      <c r="D732" s="109"/>
      <c r="E732" s="109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</row>
    <row r="733" spans="2:18">
      <c r="B733" s="109"/>
      <c r="C733" s="109"/>
      <c r="D733" s="109"/>
      <c r="E733" s="109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</row>
    <row r="734" spans="2:18">
      <c r="B734" s="109"/>
      <c r="C734" s="109"/>
      <c r="D734" s="109"/>
      <c r="E734" s="109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</row>
    <row r="735" spans="2:18">
      <c r="B735" s="109"/>
      <c r="C735" s="109"/>
      <c r="D735" s="109"/>
      <c r="E735" s="109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</row>
    <row r="736" spans="2:18">
      <c r="B736" s="109"/>
      <c r="C736" s="109"/>
      <c r="D736" s="109"/>
      <c r="E736" s="109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</row>
    <row r="737" spans="2:18">
      <c r="B737" s="109"/>
      <c r="C737" s="109"/>
      <c r="D737" s="109"/>
      <c r="E737" s="109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</row>
    <row r="738" spans="2:18">
      <c r="B738" s="109"/>
      <c r="C738" s="109"/>
      <c r="D738" s="109"/>
      <c r="E738" s="109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</row>
    <row r="739" spans="2:18">
      <c r="B739" s="109"/>
      <c r="C739" s="109"/>
      <c r="D739" s="109"/>
      <c r="E739" s="109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</row>
    <row r="740" spans="2:18">
      <c r="B740" s="109"/>
      <c r="C740" s="109"/>
      <c r="D740" s="109"/>
      <c r="E740" s="109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</row>
    <row r="741" spans="2:18">
      <c r="B741" s="109"/>
      <c r="C741" s="109"/>
      <c r="D741" s="109"/>
      <c r="E741" s="109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</row>
    <row r="742" spans="2:18">
      <c r="B742" s="109"/>
      <c r="C742" s="109"/>
      <c r="D742" s="109"/>
      <c r="E742" s="109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</row>
    <row r="743" spans="2:18">
      <c r="B743" s="109"/>
      <c r="C743" s="109"/>
      <c r="D743" s="109"/>
      <c r="E743" s="109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</row>
    <row r="744" spans="2:18">
      <c r="B744" s="109"/>
      <c r="C744" s="109"/>
      <c r="D744" s="109"/>
      <c r="E744" s="109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</row>
    <row r="745" spans="2:18">
      <c r="B745" s="109"/>
      <c r="C745" s="109"/>
      <c r="D745" s="109"/>
      <c r="E745" s="109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</row>
    <row r="746" spans="2:18">
      <c r="B746" s="109"/>
      <c r="C746" s="109"/>
      <c r="D746" s="109"/>
      <c r="E746" s="109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</row>
    <row r="747" spans="2:18">
      <c r="B747" s="109"/>
      <c r="C747" s="109"/>
      <c r="D747" s="109"/>
      <c r="E747" s="109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</row>
    <row r="748" spans="2:18">
      <c r="B748" s="109"/>
      <c r="C748" s="109"/>
      <c r="D748" s="109"/>
      <c r="E748" s="109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</row>
    <row r="749" spans="2:18">
      <c r="B749" s="109"/>
      <c r="C749" s="109"/>
      <c r="D749" s="109"/>
      <c r="E749" s="109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</row>
    <row r="750" spans="2:18">
      <c r="B750" s="109"/>
      <c r="C750" s="109"/>
      <c r="D750" s="109"/>
      <c r="E750" s="109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</row>
    <row r="751" spans="2:18">
      <c r="B751" s="109"/>
      <c r="C751" s="109"/>
      <c r="D751" s="109"/>
      <c r="E751" s="109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</row>
    <row r="752" spans="2:18">
      <c r="B752" s="109"/>
      <c r="C752" s="109"/>
      <c r="D752" s="109"/>
      <c r="E752" s="109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</row>
    <row r="753" spans="2:18">
      <c r="B753" s="109"/>
      <c r="C753" s="109"/>
      <c r="D753" s="109"/>
      <c r="E753" s="109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</row>
    <row r="754" spans="2:18">
      <c r="B754" s="109"/>
      <c r="C754" s="109"/>
      <c r="D754" s="109"/>
      <c r="E754" s="109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</row>
    <row r="755" spans="2:18">
      <c r="B755" s="109"/>
      <c r="C755" s="109"/>
      <c r="D755" s="109"/>
      <c r="E755" s="109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</row>
    <row r="756" spans="2:18">
      <c r="B756" s="109"/>
      <c r="C756" s="109"/>
      <c r="D756" s="109"/>
      <c r="E756" s="109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</row>
    <row r="757" spans="2:18">
      <c r="B757" s="109"/>
      <c r="C757" s="109"/>
      <c r="D757" s="109"/>
      <c r="E757" s="109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</row>
    <row r="758" spans="2:18">
      <c r="B758" s="109"/>
      <c r="C758" s="109"/>
      <c r="D758" s="109"/>
      <c r="E758" s="109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</row>
    <row r="759" spans="2:18">
      <c r="B759" s="109"/>
      <c r="C759" s="109"/>
      <c r="D759" s="109"/>
      <c r="E759" s="109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</row>
    <row r="760" spans="2:18">
      <c r="B760" s="109"/>
      <c r="C760" s="109"/>
      <c r="D760" s="109"/>
      <c r="E760" s="109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</row>
    <row r="761" spans="2:18">
      <c r="B761" s="109"/>
      <c r="C761" s="109"/>
      <c r="D761" s="109"/>
      <c r="E761" s="109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</row>
    <row r="762" spans="2:18">
      <c r="B762" s="109"/>
      <c r="C762" s="109"/>
      <c r="D762" s="109"/>
      <c r="E762" s="109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</row>
    <row r="763" spans="2:18">
      <c r="B763" s="109"/>
      <c r="C763" s="109"/>
      <c r="D763" s="109"/>
      <c r="E763" s="109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</row>
    <row r="764" spans="2:18">
      <c r="B764" s="109"/>
      <c r="C764" s="109"/>
      <c r="D764" s="109"/>
      <c r="E764" s="109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</row>
    <row r="765" spans="2:18">
      <c r="B765" s="109"/>
      <c r="C765" s="109"/>
      <c r="D765" s="109"/>
      <c r="E765" s="109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</row>
    <row r="766" spans="2:18">
      <c r="B766" s="109"/>
      <c r="C766" s="109"/>
      <c r="D766" s="109"/>
      <c r="E766" s="109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</row>
    <row r="767" spans="2:18">
      <c r="B767" s="109"/>
      <c r="C767" s="109"/>
      <c r="D767" s="109"/>
      <c r="E767" s="109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</row>
    <row r="768" spans="2:18">
      <c r="B768" s="109"/>
      <c r="C768" s="109"/>
      <c r="D768" s="109"/>
      <c r="E768" s="109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</row>
    <row r="769" spans="2:18">
      <c r="B769" s="109"/>
      <c r="C769" s="109"/>
      <c r="D769" s="109"/>
      <c r="E769" s="109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</row>
    <row r="770" spans="2:18">
      <c r="B770" s="109"/>
      <c r="C770" s="109"/>
      <c r="D770" s="109"/>
      <c r="E770" s="109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</row>
    <row r="771" spans="2:18">
      <c r="B771" s="109"/>
      <c r="C771" s="109"/>
      <c r="D771" s="109"/>
      <c r="E771" s="109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</row>
    <row r="772" spans="2:18">
      <c r="B772" s="109"/>
      <c r="C772" s="109"/>
      <c r="D772" s="109"/>
      <c r="E772" s="109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</row>
    <row r="773" spans="2:18">
      <c r="B773" s="109"/>
      <c r="C773" s="109"/>
      <c r="D773" s="109"/>
      <c r="E773" s="109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</row>
    <row r="774" spans="2:18">
      <c r="B774" s="109"/>
      <c r="C774" s="109"/>
      <c r="D774" s="109"/>
      <c r="E774" s="109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</row>
    <row r="775" spans="2:18">
      <c r="B775" s="109"/>
      <c r="C775" s="109"/>
      <c r="D775" s="109"/>
      <c r="E775" s="109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</row>
    <row r="776" spans="2:18">
      <c r="B776" s="109"/>
      <c r="C776" s="109"/>
      <c r="D776" s="109"/>
      <c r="E776" s="109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</row>
    <row r="777" spans="2:18">
      <c r="B777" s="109"/>
      <c r="C777" s="109"/>
      <c r="D777" s="109"/>
      <c r="E777" s="109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</row>
    <row r="778" spans="2:18">
      <c r="B778" s="109"/>
      <c r="C778" s="109"/>
      <c r="D778" s="109"/>
      <c r="E778" s="109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</row>
    <row r="779" spans="2:18">
      <c r="B779" s="109"/>
      <c r="C779" s="109"/>
      <c r="D779" s="109"/>
      <c r="E779" s="109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</row>
    <row r="780" spans="2:18">
      <c r="B780" s="109"/>
      <c r="C780" s="109"/>
      <c r="D780" s="109"/>
      <c r="E780" s="109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</row>
    <row r="781" spans="2:18">
      <c r="B781" s="109"/>
      <c r="C781" s="109"/>
      <c r="D781" s="109"/>
      <c r="E781" s="109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</row>
    <row r="782" spans="2:18">
      <c r="B782" s="109"/>
      <c r="C782" s="109"/>
      <c r="D782" s="109"/>
      <c r="E782" s="109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</row>
    <row r="783" spans="2:18">
      <c r="B783" s="109"/>
      <c r="C783" s="109"/>
      <c r="D783" s="109"/>
      <c r="E783" s="109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</row>
    <row r="784" spans="2:18">
      <c r="B784" s="109"/>
      <c r="C784" s="109"/>
      <c r="D784" s="109"/>
      <c r="E784" s="109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</row>
    <row r="785" spans="2:18">
      <c r="B785" s="109"/>
      <c r="C785" s="109"/>
      <c r="D785" s="109"/>
      <c r="E785" s="109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</row>
    <row r="786" spans="2:18">
      <c r="B786" s="109"/>
      <c r="C786" s="109"/>
      <c r="D786" s="109"/>
      <c r="E786" s="109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</row>
    <row r="787" spans="2:18">
      <c r="B787" s="109"/>
      <c r="C787" s="109"/>
      <c r="D787" s="109"/>
      <c r="E787" s="109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</row>
    <row r="788" spans="2:18">
      <c r="B788" s="109"/>
      <c r="C788" s="109"/>
      <c r="D788" s="109"/>
      <c r="E788" s="109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</row>
    <row r="789" spans="2:18">
      <c r="B789" s="109"/>
      <c r="C789" s="109"/>
      <c r="D789" s="109"/>
      <c r="E789" s="109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</row>
    <row r="790" spans="2:18">
      <c r="B790" s="109"/>
      <c r="C790" s="109"/>
      <c r="D790" s="109"/>
      <c r="E790" s="109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</row>
    <row r="791" spans="2:18">
      <c r="B791" s="109"/>
      <c r="C791" s="109"/>
      <c r="D791" s="109"/>
      <c r="E791" s="109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</row>
    <row r="792" spans="2:18">
      <c r="B792" s="109"/>
      <c r="C792" s="109"/>
      <c r="D792" s="109"/>
      <c r="E792" s="109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</row>
    <row r="793" spans="2:18">
      <c r="B793" s="109"/>
      <c r="C793" s="109"/>
      <c r="D793" s="109"/>
      <c r="E793" s="109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</row>
    <row r="794" spans="2:18">
      <c r="B794" s="109"/>
      <c r="C794" s="109"/>
      <c r="D794" s="109"/>
      <c r="E794" s="109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</row>
    <row r="795" spans="2:18">
      <c r="B795" s="109"/>
      <c r="C795" s="109"/>
      <c r="D795" s="109"/>
      <c r="E795" s="109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</row>
    <row r="796" spans="2:18">
      <c r="B796" s="109"/>
      <c r="C796" s="109"/>
      <c r="D796" s="109"/>
      <c r="E796" s="109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</row>
    <row r="797" spans="2:18">
      <c r="B797" s="109"/>
      <c r="C797" s="109"/>
      <c r="D797" s="109"/>
      <c r="E797" s="109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</row>
    <row r="798" spans="2:18">
      <c r="B798" s="109"/>
      <c r="C798" s="109"/>
      <c r="D798" s="109"/>
      <c r="E798" s="109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</row>
    <row r="799" spans="2:18">
      <c r="B799" s="109"/>
      <c r="C799" s="109"/>
      <c r="D799" s="109"/>
      <c r="E799" s="109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</row>
    <row r="800" spans="2:18">
      <c r="B800" s="109"/>
      <c r="C800" s="109"/>
      <c r="D800" s="109"/>
      <c r="E800" s="109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</row>
    <row r="801" spans="2:18">
      <c r="B801" s="109"/>
      <c r="C801" s="109"/>
      <c r="D801" s="109"/>
      <c r="E801" s="109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</row>
    <row r="802" spans="2:18">
      <c r="B802" s="109"/>
      <c r="C802" s="109"/>
      <c r="D802" s="109"/>
      <c r="E802" s="109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</row>
    <row r="803" spans="2:18">
      <c r="B803" s="109"/>
      <c r="C803" s="109"/>
      <c r="D803" s="109"/>
      <c r="E803" s="109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</row>
    <row r="804" spans="2:18">
      <c r="B804" s="109"/>
      <c r="C804" s="109"/>
      <c r="D804" s="109"/>
      <c r="E804" s="109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</row>
    <row r="805" spans="2:18">
      <c r="B805" s="109"/>
      <c r="C805" s="109"/>
      <c r="D805" s="109"/>
      <c r="E805" s="109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</row>
    <row r="806" spans="2:18">
      <c r="B806" s="109"/>
      <c r="C806" s="109"/>
      <c r="D806" s="109"/>
      <c r="E806" s="109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</row>
    <row r="807" spans="2:18">
      <c r="B807" s="109"/>
      <c r="C807" s="109"/>
      <c r="D807" s="109"/>
      <c r="E807" s="109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</row>
    <row r="808" spans="2:18">
      <c r="B808" s="109"/>
      <c r="C808" s="109"/>
      <c r="D808" s="109"/>
      <c r="E808" s="109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</row>
    <row r="809" spans="2:18">
      <c r="B809" s="109"/>
      <c r="C809" s="109"/>
      <c r="D809" s="109"/>
      <c r="E809" s="109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</row>
    <row r="810" spans="2:18">
      <c r="B810" s="109"/>
      <c r="C810" s="109"/>
      <c r="D810" s="109"/>
      <c r="E810" s="109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</row>
    <row r="811" spans="2:18">
      <c r="B811" s="109"/>
      <c r="C811" s="109"/>
      <c r="D811" s="109"/>
      <c r="E811" s="109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</row>
    <row r="812" spans="2:18">
      <c r="B812" s="109"/>
      <c r="C812" s="109"/>
      <c r="D812" s="109"/>
      <c r="E812" s="109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</row>
    <row r="813" spans="2:18">
      <c r="B813" s="109"/>
      <c r="C813" s="109"/>
      <c r="D813" s="109"/>
      <c r="E813" s="109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</row>
    <row r="814" spans="2:18">
      <c r="B814" s="109"/>
      <c r="C814" s="109"/>
      <c r="D814" s="109"/>
      <c r="E814" s="109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</row>
    <row r="815" spans="2:18">
      <c r="B815" s="109"/>
      <c r="C815" s="109"/>
      <c r="D815" s="109"/>
      <c r="E815" s="109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</row>
    <row r="816" spans="2:18">
      <c r="B816" s="109"/>
      <c r="C816" s="109"/>
      <c r="D816" s="109"/>
      <c r="E816" s="109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</row>
    <row r="817" spans="2:18">
      <c r="B817" s="109"/>
      <c r="C817" s="109"/>
      <c r="D817" s="109"/>
      <c r="E817" s="109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</row>
    <row r="818" spans="2:18">
      <c r="B818" s="109"/>
      <c r="C818" s="109"/>
      <c r="D818" s="109"/>
      <c r="E818" s="109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</row>
    <row r="819" spans="2:18">
      <c r="B819" s="109"/>
      <c r="C819" s="109"/>
      <c r="D819" s="109"/>
      <c r="E819" s="109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</row>
    <row r="820" spans="2:18">
      <c r="B820" s="109"/>
      <c r="C820" s="109"/>
      <c r="D820" s="109"/>
      <c r="E820" s="109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</row>
    <row r="821" spans="2:18">
      <c r="B821" s="109"/>
      <c r="C821" s="109"/>
      <c r="D821" s="109"/>
      <c r="E821" s="109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</row>
    <row r="822" spans="2:18">
      <c r="B822" s="109"/>
      <c r="C822" s="109"/>
      <c r="D822" s="109"/>
      <c r="E822" s="109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</row>
    <row r="823" spans="2:18">
      <c r="B823" s="109"/>
      <c r="C823" s="109"/>
      <c r="D823" s="109"/>
      <c r="E823" s="109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</row>
    <row r="824" spans="2:18">
      <c r="B824" s="109"/>
      <c r="C824" s="109"/>
      <c r="D824" s="109"/>
      <c r="E824" s="109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</row>
    <row r="825" spans="2:18">
      <c r="B825" s="109"/>
      <c r="C825" s="109"/>
      <c r="D825" s="109"/>
      <c r="E825" s="109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</row>
    <row r="826" spans="2:18">
      <c r="B826" s="109"/>
      <c r="C826" s="109"/>
      <c r="D826" s="109"/>
      <c r="E826" s="109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</row>
    <row r="827" spans="2:18">
      <c r="B827" s="109"/>
      <c r="C827" s="109"/>
      <c r="D827" s="109"/>
      <c r="E827" s="109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</row>
    <row r="828" spans="2:18">
      <c r="B828" s="109"/>
      <c r="C828" s="109"/>
      <c r="D828" s="109"/>
      <c r="E828" s="109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</row>
    <row r="829" spans="2:18">
      <c r="B829" s="109"/>
      <c r="C829" s="109"/>
      <c r="D829" s="109"/>
      <c r="E829" s="109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</row>
    <row r="830" spans="2:18">
      <c r="B830" s="109"/>
      <c r="C830" s="109"/>
      <c r="D830" s="109"/>
      <c r="E830" s="109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</row>
    <row r="831" spans="2:18">
      <c r="B831" s="109"/>
      <c r="C831" s="109"/>
      <c r="D831" s="109"/>
      <c r="E831" s="109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</row>
    <row r="832" spans="2:18">
      <c r="B832" s="109"/>
      <c r="C832" s="109"/>
      <c r="D832" s="109"/>
      <c r="E832" s="109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</row>
    <row r="833" spans="2:18">
      <c r="B833" s="109"/>
      <c r="C833" s="109"/>
      <c r="D833" s="109"/>
      <c r="E833" s="109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</row>
    <row r="834" spans="2:18">
      <c r="B834" s="109"/>
      <c r="C834" s="109"/>
      <c r="D834" s="109"/>
      <c r="E834" s="109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</row>
    <row r="835" spans="2:18">
      <c r="B835" s="109"/>
      <c r="C835" s="109"/>
      <c r="D835" s="109"/>
      <c r="E835" s="109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</row>
    <row r="836" spans="2:18">
      <c r="B836" s="109"/>
      <c r="C836" s="109"/>
      <c r="D836" s="109"/>
      <c r="E836" s="109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</row>
    <row r="837" spans="2:18">
      <c r="B837" s="109"/>
      <c r="C837" s="109"/>
      <c r="D837" s="109"/>
      <c r="E837" s="109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</row>
    <row r="838" spans="2:18">
      <c r="B838" s="109"/>
      <c r="C838" s="109"/>
      <c r="D838" s="109"/>
      <c r="E838" s="109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</row>
    <row r="839" spans="2:18">
      <c r="B839" s="109"/>
      <c r="C839" s="109"/>
      <c r="D839" s="109"/>
      <c r="E839" s="109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</row>
    <row r="840" spans="2:18">
      <c r="B840" s="109"/>
      <c r="C840" s="109"/>
      <c r="D840" s="109"/>
      <c r="E840" s="109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</row>
    <row r="841" spans="2:18">
      <c r="B841" s="109"/>
      <c r="C841" s="109"/>
      <c r="D841" s="109"/>
      <c r="E841" s="109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</row>
    <row r="842" spans="2:18">
      <c r="B842" s="109"/>
      <c r="C842" s="109"/>
      <c r="D842" s="109"/>
      <c r="E842" s="109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</row>
    <row r="843" spans="2:18">
      <c r="B843" s="109"/>
      <c r="C843" s="109"/>
      <c r="D843" s="109"/>
      <c r="E843" s="109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</row>
    <row r="844" spans="2:18">
      <c r="B844" s="109"/>
      <c r="C844" s="109"/>
      <c r="D844" s="109"/>
      <c r="E844" s="109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</row>
    <row r="845" spans="2:18">
      <c r="B845" s="109"/>
      <c r="C845" s="109"/>
      <c r="D845" s="109"/>
      <c r="E845" s="109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</row>
    <row r="846" spans="2:18">
      <c r="B846" s="109"/>
      <c r="C846" s="109"/>
      <c r="D846" s="109"/>
      <c r="E846" s="109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</row>
    <row r="847" spans="2:18">
      <c r="B847" s="109"/>
      <c r="C847" s="109"/>
      <c r="D847" s="109"/>
      <c r="E847" s="109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</row>
    <row r="848" spans="2:18">
      <c r="B848" s="109"/>
      <c r="C848" s="109"/>
      <c r="D848" s="109"/>
      <c r="E848" s="109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</row>
    <row r="849" spans="2:18">
      <c r="B849" s="109"/>
      <c r="C849" s="109"/>
      <c r="D849" s="109"/>
      <c r="E849" s="109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</row>
    <row r="850" spans="2:18">
      <c r="B850" s="109"/>
      <c r="C850" s="109"/>
      <c r="D850" s="109"/>
      <c r="E850" s="109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</row>
    <row r="851" spans="2:18">
      <c r="B851" s="109"/>
      <c r="C851" s="109"/>
      <c r="D851" s="109"/>
      <c r="E851" s="109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</row>
    <row r="852" spans="2:18">
      <c r="B852" s="109"/>
      <c r="C852" s="109"/>
      <c r="D852" s="109"/>
      <c r="E852" s="109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</row>
    <row r="853" spans="2:18">
      <c r="B853" s="109"/>
      <c r="C853" s="109"/>
      <c r="D853" s="109"/>
      <c r="E853" s="109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</row>
    <row r="854" spans="2:18">
      <c r="B854" s="109"/>
      <c r="C854" s="109"/>
      <c r="D854" s="109"/>
      <c r="E854" s="109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</row>
    <row r="855" spans="2:18">
      <c r="B855" s="109"/>
      <c r="C855" s="109"/>
      <c r="D855" s="109"/>
      <c r="E855" s="109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</row>
    <row r="856" spans="2:18">
      <c r="B856" s="109"/>
      <c r="C856" s="109"/>
      <c r="D856" s="109"/>
      <c r="E856" s="109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</row>
    <row r="857" spans="2:18">
      <c r="B857" s="109"/>
      <c r="C857" s="109"/>
      <c r="D857" s="109"/>
      <c r="E857" s="109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</row>
    <row r="858" spans="2:18">
      <c r="B858" s="109"/>
      <c r="C858" s="109"/>
      <c r="D858" s="109"/>
      <c r="E858" s="109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</row>
    <row r="859" spans="2:18">
      <c r="B859" s="109"/>
      <c r="C859" s="109"/>
      <c r="D859" s="109"/>
      <c r="E859" s="109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</row>
    <row r="860" spans="2:18">
      <c r="B860" s="109"/>
      <c r="C860" s="109"/>
      <c r="D860" s="109"/>
      <c r="E860" s="109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</row>
    <row r="861" spans="2:18">
      <c r="B861" s="109"/>
      <c r="C861" s="109"/>
      <c r="D861" s="109"/>
      <c r="E861" s="109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</row>
    <row r="862" spans="2:18">
      <c r="B862" s="109"/>
      <c r="C862" s="109"/>
      <c r="D862" s="109"/>
      <c r="E862" s="109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</row>
    <row r="863" spans="2:18">
      <c r="B863" s="109"/>
      <c r="C863" s="109"/>
      <c r="D863" s="109"/>
      <c r="E863" s="109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</row>
    <row r="864" spans="2:18">
      <c r="B864" s="109"/>
      <c r="C864" s="109"/>
      <c r="D864" s="109"/>
      <c r="E864" s="109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</row>
    <row r="865" spans="2:18">
      <c r="B865" s="109"/>
      <c r="C865" s="109"/>
      <c r="D865" s="109"/>
      <c r="E865" s="109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</row>
    <row r="866" spans="2:18">
      <c r="B866" s="109"/>
      <c r="C866" s="109"/>
      <c r="D866" s="109"/>
      <c r="E866" s="109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</row>
    <row r="867" spans="2:18">
      <c r="B867" s="109"/>
      <c r="C867" s="109"/>
      <c r="D867" s="109"/>
      <c r="E867" s="109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</row>
    <row r="868" spans="2:18">
      <c r="B868" s="109"/>
      <c r="C868" s="109"/>
      <c r="D868" s="109"/>
      <c r="E868" s="109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</row>
    <row r="869" spans="2:18">
      <c r="B869" s="109"/>
      <c r="C869" s="109"/>
      <c r="D869" s="109"/>
      <c r="E869" s="109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</row>
    <row r="870" spans="2:18">
      <c r="B870" s="109"/>
      <c r="C870" s="109"/>
      <c r="D870" s="109"/>
      <c r="E870" s="109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</row>
    <row r="871" spans="2:18">
      <c r="B871" s="109"/>
      <c r="C871" s="109"/>
      <c r="D871" s="109"/>
      <c r="E871" s="109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</row>
    <row r="872" spans="2:18">
      <c r="B872" s="109"/>
      <c r="C872" s="109"/>
      <c r="D872" s="109"/>
      <c r="E872" s="109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</row>
    <row r="873" spans="2:18">
      <c r="B873" s="109"/>
      <c r="C873" s="109"/>
      <c r="D873" s="109"/>
      <c r="E873" s="109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</row>
    <row r="874" spans="2:18">
      <c r="B874" s="109"/>
      <c r="C874" s="109"/>
      <c r="D874" s="109"/>
      <c r="E874" s="109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</row>
    <row r="875" spans="2:18">
      <c r="B875" s="109"/>
      <c r="C875" s="109"/>
      <c r="D875" s="109"/>
      <c r="E875" s="109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</row>
    <row r="876" spans="2:18">
      <c r="B876" s="109"/>
      <c r="C876" s="109"/>
      <c r="D876" s="109"/>
      <c r="E876" s="109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</row>
    <row r="877" spans="2:18">
      <c r="B877" s="109"/>
      <c r="C877" s="109"/>
      <c r="D877" s="109"/>
      <c r="E877" s="109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</row>
    <row r="878" spans="2:18">
      <c r="B878" s="109"/>
      <c r="C878" s="109"/>
      <c r="D878" s="109"/>
      <c r="E878" s="109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</row>
    <row r="879" spans="2:18">
      <c r="B879" s="109"/>
      <c r="C879" s="109"/>
      <c r="D879" s="109"/>
      <c r="E879" s="109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</row>
    <row r="880" spans="2:18">
      <c r="B880" s="109"/>
      <c r="C880" s="109"/>
      <c r="D880" s="109"/>
      <c r="E880" s="109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</row>
    <row r="881" spans="2:18">
      <c r="B881" s="109"/>
      <c r="C881" s="109"/>
      <c r="D881" s="109"/>
      <c r="E881" s="109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</row>
    <row r="882" spans="2:18">
      <c r="B882" s="109"/>
      <c r="C882" s="109"/>
      <c r="D882" s="109"/>
      <c r="E882" s="109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</row>
    <row r="883" spans="2:18">
      <c r="B883" s="109"/>
      <c r="C883" s="109"/>
      <c r="D883" s="109"/>
      <c r="E883" s="109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</row>
    <row r="884" spans="2:18">
      <c r="B884" s="109"/>
      <c r="C884" s="109"/>
      <c r="D884" s="109"/>
      <c r="E884" s="109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</row>
    <row r="885" spans="2:18">
      <c r="B885" s="109"/>
      <c r="C885" s="109"/>
      <c r="D885" s="109"/>
      <c r="E885" s="109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</row>
    <row r="886" spans="2:18">
      <c r="B886" s="109"/>
      <c r="C886" s="109"/>
      <c r="D886" s="109"/>
      <c r="E886" s="109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</row>
    <row r="887" spans="2:18">
      <c r="B887" s="109"/>
      <c r="C887" s="109"/>
      <c r="D887" s="109"/>
      <c r="E887" s="109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</row>
    <row r="888" spans="2:18">
      <c r="B888" s="109"/>
      <c r="C888" s="109"/>
      <c r="D888" s="109"/>
      <c r="E888" s="109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</row>
    <row r="889" spans="2:18">
      <c r="B889" s="109"/>
      <c r="C889" s="109"/>
      <c r="D889" s="109"/>
      <c r="E889" s="109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</row>
    <row r="890" spans="2:18">
      <c r="B890" s="109"/>
      <c r="C890" s="109"/>
      <c r="D890" s="109"/>
      <c r="E890" s="109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</row>
    <row r="891" spans="2:18">
      <c r="B891" s="109"/>
      <c r="C891" s="109"/>
      <c r="D891" s="109"/>
      <c r="E891" s="109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</row>
    <row r="892" spans="2:18">
      <c r="B892" s="109"/>
      <c r="C892" s="109"/>
      <c r="D892" s="109"/>
      <c r="E892" s="109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</row>
    <row r="893" spans="2:18">
      <c r="B893" s="109"/>
      <c r="C893" s="109"/>
      <c r="D893" s="109"/>
      <c r="E893" s="109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</row>
    <row r="894" spans="2:18">
      <c r="B894" s="109"/>
      <c r="C894" s="109"/>
      <c r="D894" s="109"/>
      <c r="E894" s="109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</row>
    <row r="895" spans="2:18">
      <c r="B895" s="109"/>
      <c r="C895" s="109"/>
      <c r="D895" s="109"/>
      <c r="E895" s="109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</row>
    <row r="896" spans="2:18">
      <c r="B896" s="109"/>
      <c r="C896" s="109"/>
      <c r="D896" s="109"/>
      <c r="E896" s="109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</row>
    <row r="897" spans="2:18">
      <c r="B897" s="109"/>
      <c r="C897" s="109"/>
      <c r="D897" s="109"/>
      <c r="E897" s="109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</row>
    <row r="898" spans="2:18">
      <c r="B898" s="109"/>
      <c r="C898" s="109"/>
      <c r="D898" s="109"/>
      <c r="E898" s="109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</row>
    <row r="899" spans="2:18">
      <c r="B899" s="109"/>
      <c r="C899" s="109"/>
      <c r="D899" s="109"/>
      <c r="E899" s="109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</row>
    <row r="900" spans="2:18">
      <c r="B900" s="109"/>
      <c r="C900" s="109"/>
      <c r="D900" s="109"/>
      <c r="E900" s="109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</row>
    <row r="901" spans="2:18">
      <c r="B901" s="109"/>
      <c r="C901" s="109"/>
      <c r="D901" s="109"/>
      <c r="E901" s="109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</row>
    <row r="902" spans="2:18">
      <c r="B902" s="109"/>
      <c r="C902" s="109"/>
      <c r="D902" s="109"/>
      <c r="E902" s="109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</row>
    <row r="903" spans="2:18">
      <c r="B903" s="109"/>
      <c r="C903" s="109"/>
      <c r="D903" s="109"/>
      <c r="E903" s="109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</row>
    <row r="904" spans="2:18">
      <c r="B904" s="109"/>
      <c r="C904" s="109"/>
      <c r="D904" s="109"/>
      <c r="E904" s="109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</row>
    <row r="905" spans="2:18">
      <c r="B905" s="109"/>
      <c r="C905" s="109"/>
      <c r="D905" s="109"/>
      <c r="E905" s="109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</row>
    <row r="906" spans="2:18">
      <c r="B906" s="109"/>
      <c r="C906" s="109"/>
      <c r="D906" s="109"/>
      <c r="E906" s="109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</row>
    <row r="907" spans="2:18">
      <c r="B907" s="109"/>
      <c r="C907" s="109"/>
      <c r="D907" s="109"/>
      <c r="E907" s="109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</row>
    <row r="908" spans="2:18">
      <c r="B908" s="109"/>
      <c r="C908" s="109"/>
      <c r="D908" s="109"/>
      <c r="E908" s="109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</row>
    <row r="909" spans="2:18">
      <c r="B909" s="109"/>
      <c r="C909" s="109"/>
      <c r="D909" s="109"/>
      <c r="E909" s="109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</row>
    <row r="910" spans="2:18">
      <c r="B910" s="109"/>
      <c r="C910" s="109"/>
      <c r="D910" s="109"/>
      <c r="E910" s="109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</row>
    <row r="911" spans="2:18">
      <c r="B911" s="109"/>
      <c r="C911" s="109"/>
      <c r="D911" s="109"/>
      <c r="E911" s="109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</row>
    <row r="912" spans="2:18">
      <c r="B912" s="109"/>
      <c r="C912" s="109"/>
      <c r="D912" s="109"/>
      <c r="E912" s="109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</row>
    <row r="913" spans="2:18">
      <c r="B913" s="109"/>
      <c r="C913" s="109"/>
      <c r="D913" s="109"/>
      <c r="E913" s="109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</row>
    <row r="914" spans="2:18">
      <c r="B914" s="109"/>
      <c r="C914" s="109"/>
      <c r="D914" s="109"/>
      <c r="E914" s="109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</row>
    <row r="915" spans="2:18">
      <c r="B915" s="109"/>
      <c r="C915" s="109"/>
      <c r="D915" s="109"/>
      <c r="E915" s="109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</row>
    <row r="916" spans="2:18">
      <c r="B916" s="109"/>
      <c r="C916" s="109"/>
      <c r="D916" s="109"/>
      <c r="E916" s="109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</row>
    <row r="917" spans="2:18">
      <c r="B917" s="109"/>
      <c r="C917" s="109"/>
      <c r="D917" s="109"/>
      <c r="E917" s="109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</row>
    <row r="918" spans="2:18">
      <c r="B918" s="109"/>
      <c r="C918" s="109"/>
      <c r="D918" s="109"/>
      <c r="E918" s="109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</row>
    <row r="919" spans="2:18">
      <c r="B919" s="109"/>
      <c r="C919" s="109"/>
      <c r="D919" s="109"/>
      <c r="E919" s="109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</row>
    <row r="920" spans="2:18">
      <c r="B920" s="109"/>
      <c r="C920" s="109"/>
      <c r="D920" s="109"/>
      <c r="E920" s="109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</row>
    <row r="921" spans="2:18">
      <c r="B921" s="109"/>
      <c r="C921" s="109"/>
      <c r="D921" s="109"/>
      <c r="E921" s="109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</row>
    <row r="922" spans="2:18">
      <c r="B922" s="109"/>
      <c r="C922" s="109"/>
      <c r="D922" s="109"/>
      <c r="E922" s="109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</row>
    <row r="923" spans="2:18">
      <c r="B923" s="109"/>
      <c r="C923" s="109"/>
      <c r="D923" s="109"/>
      <c r="E923" s="109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</row>
    <row r="924" spans="2:18">
      <c r="B924" s="109"/>
      <c r="C924" s="109"/>
      <c r="D924" s="109"/>
      <c r="E924" s="109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</row>
    <row r="925" spans="2:18">
      <c r="B925" s="109"/>
      <c r="C925" s="109"/>
      <c r="D925" s="109"/>
      <c r="E925" s="109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</row>
    <row r="926" spans="2:18">
      <c r="B926" s="109"/>
      <c r="C926" s="109"/>
      <c r="D926" s="109"/>
      <c r="E926" s="109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</row>
    <row r="927" spans="2:18">
      <c r="B927" s="109"/>
      <c r="C927" s="109"/>
      <c r="D927" s="109"/>
      <c r="E927" s="109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</row>
    <row r="928" spans="2:18">
      <c r="B928" s="109"/>
      <c r="C928" s="109"/>
      <c r="D928" s="109"/>
      <c r="E928" s="109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</row>
    <row r="929" spans="2:18">
      <c r="B929" s="109"/>
      <c r="C929" s="109"/>
      <c r="D929" s="109"/>
      <c r="E929" s="109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</row>
    <row r="930" spans="2:18">
      <c r="B930" s="109"/>
      <c r="C930" s="109"/>
      <c r="D930" s="109"/>
      <c r="E930" s="109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</row>
    <row r="931" spans="2:18">
      <c r="B931" s="109"/>
      <c r="C931" s="109"/>
      <c r="D931" s="109"/>
      <c r="E931" s="109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</row>
    <row r="932" spans="2:18">
      <c r="B932" s="109"/>
      <c r="C932" s="109"/>
      <c r="D932" s="109"/>
      <c r="E932" s="109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</row>
    <row r="933" spans="2:18">
      <c r="B933" s="109"/>
      <c r="C933" s="109"/>
      <c r="D933" s="109"/>
      <c r="E933" s="109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</row>
    <row r="934" spans="2:18">
      <c r="B934" s="109"/>
      <c r="C934" s="109"/>
      <c r="D934" s="109"/>
      <c r="E934" s="109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</row>
    <row r="935" spans="2:18">
      <c r="B935" s="109"/>
      <c r="C935" s="109"/>
      <c r="D935" s="109"/>
      <c r="E935" s="109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</row>
    <row r="936" spans="2:18">
      <c r="B936" s="109"/>
      <c r="C936" s="109"/>
      <c r="D936" s="109"/>
      <c r="E936" s="109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</row>
    <row r="937" spans="2:18">
      <c r="B937" s="109"/>
      <c r="C937" s="109"/>
      <c r="D937" s="109"/>
      <c r="E937" s="109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</row>
    <row r="938" spans="2:18">
      <c r="B938" s="109"/>
      <c r="C938" s="109"/>
      <c r="D938" s="109"/>
      <c r="E938" s="109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</row>
    <row r="939" spans="2:18">
      <c r="B939" s="109"/>
      <c r="C939" s="109"/>
      <c r="D939" s="109"/>
      <c r="E939" s="109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</row>
    <row r="940" spans="2:18">
      <c r="B940" s="109"/>
      <c r="C940" s="109"/>
      <c r="D940" s="109"/>
      <c r="E940" s="109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</row>
    <row r="941" spans="2:18">
      <c r="B941" s="109"/>
      <c r="C941" s="109"/>
      <c r="D941" s="109"/>
      <c r="E941" s="109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</row>
    <row r="942" spans="2:18">
      <c r="B942" s="109"/>
      <c r="C942" s="109"/>
      <c r="D942" s="109"/>
      <c r="E942" s="109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</row>
    <row r="943" spans="2:18">
      <c r="B943" s="109"/>
      <c r="C943" s="109"/>
      <c r="D943" s="109"/>
      <c r="E943" s="109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</row>
    <row r="944" spans="2:18">
      <c r="B944" s="109"/>
      <c r="C944" s="109"/>
      <c r="D944" s="109"/>
      <c r="E944" s="109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</row>
    <row r="945" spans="2:18">
      <c r="B945" s="109"/>
      <c r="C945" s="109"/>
      <c r="D945" s="109"/>
      <c r="E945" s="109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</row>
    <row r="946" spans="2:18">
      <c r="B946" s="109"/>
      <c r="C946" s="109"/>
      <c r="D946" s="109"/>
      <c r="E946" s="109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</row>
    <row r="947" spans="2:18">
      <c r="B947" s="109"/>
      <c r="C947" s="109"/>
      <c r="D947" s="109"/>
      <c r="E947" s="109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</row>
    <row r="948" spans="2:18">
      <c r="B948" s="109"/>
      <c r="C948" s="109"/>
      <c r="D948" s="109"/>
      <c r="E948" s="109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</row>
    <row r="949" spans="2:18">
      <c r="B949" s="109"/>
      <c r="C949" s="109"/>
      <c r="D949" s="109"/>
      <c r="E949" s="109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</row>
    <row r="950" spans="2:18">
      <c r="B950" s="109"/>
      <c r="C950" s="109"/>
      <c r="D950" s="109"/>
      <c r="E950" s="109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</row>
    <row r="951" spans="2:18">
      <c r="B951" s="109"/>
      <c r="C951" s="109"/>
      <c r="D951" s="109"/>
      <c r="E951" s="109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</row>
    <row r="952" spans="2:18">
      <c r="B952" s="109"/>
      <c r="C952" s="109"/>
      <c r="D952" s="109"/>
      <c r="E952" s="109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</row>
    <row r="953" spans="2:18">
      <c r="B953" s="109"/>
      <c r="C953" s="109"/>
      <c r="D953" s="109"/>
      <c r="E953" s="109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</row>
    <row r="954" spans="2:18">
      <c r="B954" s="109"/>
      <c r="C954" s="109"/>
      <c r="D954" s="109"/>
      <c r="E954" s="109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</row>
    <row r="955" spans="2:18">
      <c r="B955" s="109"/>
      <c r="C955" s="109"/>
      <c r="D955" s="109"/>
      <c r="E955" s="109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</row>
    <row r="956" spans="2:18">
      <c r="B956" s="109"/>
      <c r="C956" s="109"/>
      <c r="D956" s="109"/>
      <c r="E956" s="109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</row>
    <row r="957" spans="2:18">
      <c r="B957" s="109"/>
      <c r="C957" s="109"/>
      <c r="D957" s="109"/>
      <c r="E957" s="109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</row>
    <row r="958" spans="2:18">
      <c r="B958" s="109"/>
      <c r="C958" s="109"/>
      <c r="D958" s="109"/>
      <c r="E958" s="109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</row>
    <row r="959" spans="2:18">
      <c r="B959" s="109"/>
      <c r="C959" s="109"/>
      <c r="D959" s="109"/>
      <c r="E959" s="109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</row>
    <row r="960" spans="2:18">
      <c r="B960" s="109"/>
      <c r="C960" s="109"/>
      <c r="D960" s="109"/>
      <c r="E960" s="109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</row>
    <row r="961" spans="2:18">
      <c r="B961" s="109"/>
      <c r="C961" s="109"/>
      <c r="D961" s="109"/>
      <c r="E961" s="109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</row>
    <row r="962" spans="2:18">
      <c r="B962" s="109"/>
      <c r="C962" s="109"/>
      <c r="D962" s="109"/>
      <c r="E962" s="109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</row>
    <row r="963" spans="2:18">
      <c r="B963" s="109"/>
      <c r="C963" s="109"/>
      <c r="D963" s="109"/>
      <c r="E963" s="109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</row>
    <row r="964" spans="2:18">
      <c r="B964" s="109"/>
      <c r="C964" s="109"/>
      <c r="D964" s="109"/>
      <c r="E964" s="109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</row>
    <row r="965" spans="2:18">
      <c r="B965" s="109"/>
      <c r="C965" s="109"/>
      <c r="D965" s="109"/>
      <c r="E965" s="109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</row>
    <row r="966" spans="2:18">
      <c r="B966" s="109"/>
      <c r="C966" s="109"/>
      <c r="D966" s="109"/>
      <c r="E966" s="109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</row>
    <row r="967" spans="2:18">
      <c r="B967" s="109"/>
      <c r="C967" s="109"/>
      <c r="D967" s="109"/>
      <c r="E967" s="109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</row>
    <row r="968" spans="2:18">
      <c r="B968" s="109"/>
      <c r="C968" s="109"/>
      <c r="D968" s="109"/>
      <c r="E968" s="109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</row>
    <row r="969" spans="2:18">
      <c r="B969" s="109"/>
      <c r="C969" s="109"/>
      <c r="D969" s="109"/>
      <c r="E969" s="109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</row>
    <row r="970" spans="2:18">
      <c r="B970" s="109"/>
      <c r="C970" s="109"/>
      <c r="D970" s="109"/>
      <c r="E970" s="109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</row>
    <row r="971" spans="2:18">
      <c r="B971" s="109"/>
      <c r="C971" s="109"/>
      <c r="D971" s="109"/>
      <c r="E971" s="109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</row>
    <row r="972" spans="2:18">
      <c r="B972" s="109"/>
      <c r="C972" s="109"/>
      <c r="D972" s="109"/>
      <c r="E972" s="109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</row>
    <row r="973" spans="2:18">
      <c r="B973" s="109"/>
      <c r="C973" s="109"/>
      <c r="D973" s="109"/>
      <c r="E973" s="109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</row>
    <row r="974" spans="2:18">
      <c r="B974" s="109"/>
      <c r="C974" s="109"/>
      <c r="D974" s="109"/>
      <c r="E974" s="109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</row>
    <row r="975" spans="2:18">
      <c r="B975" s="109"/>
      <c r="C975" s="109"/>
      <c r="D975" s="109"/>
      <c r="E975" s="109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</row>
    <row r="976" spans="2:18">
      <c r="B976" s="109"/>
      <c r="C976" s="109"/>
      <c r="D976" s="109"/>
      <c r="E976" s="109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</row>
    <row r="977" spans="2:18">
      <c r="B977" s="109"/>
      <c r="C977" s="109"/>
      <c r="D977" s="109"/>
      <c r="E977" s="109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</row>
    <row r="978" spans="2:18">
      <c r="B978" s="109"/>
      <c r="C978" s="109"/>
      <c r="D978" s="109"/>
      <c r="E978" s="109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</row>
    <row r="979" spans="2:18">
      <c r="B979" s="109"/>
      <c r="C979" s="109"/>
      <c r="D979" s="109"/>
      <c r="E979" s="109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</row>
    <row r="980" spans="2:18">
      <c r="B980" s="109"/>
      <c r="C980" s="109"/>
      <c r="D980" s="109"/>
      <c r="E980" s="109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</row>
    <row r="981" spans="2:18">
      <c r="B981" s="109"/>
      <c r="C981" s="109"/>
      <c r="D981" s="109"/>
      <c r="E981" s="109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</row>
    <row r="982" spans="2:18">
      <c r="B982" s="109"/>
      <c r="C982" s="109"/>
      <c r="D982" s="109"/>
      <c r="E982" s="109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</row>
    <row r="983" spans="2:18">
      <c r="B983" s="109"/>
      <c r="C983" s="109"/>
      <c r="D983" s="109"/>
      <c r="E983" s="109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</row>
    <row r="984" spans="2:18">
      <c r="B984" s="109"/>
      <c r="C984" s="109"/>
      <c r="D984" s="109"/>
      <c r="E984" s="109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</row>
    <row r="985" spans="2:18">
      <c r="B985" s="109"/>
      <c r="C985" s="109"/>
      <c r="D985" s="109"/>
      <c r="E985" s="109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</row>
    <row r="986" spans="2:18">
      <c r="B986" s="109"/>
      <c r="C986" s="109"/>
      <c r="D986" s="109"/>
      <c r="E986" s="109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</row>
    <row r="987" spans="2:18">
      <c r="B987" s="109"/>
      <c r="C987" s="109"/>
      <c r="D987" s="109"/>
      <c r="E987" s="109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</row>
    <row r="988" spans="2:18">
      <c r="B988" s="109"/>
      <c r="C988" s="109"/>
      <c r="D988" s="109"/>
      <c r="E988" s="109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</row>
    <row r="989" spans="2:18">
      <c r="B989" s="109"/>
      <c r="C989" s="109"/>
      <c r="D989" s="109"/>
      <c r="E989" s="109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</row>
    <row r="990" spans="2:18">
      <c r="B990" s="109"/>
      <c r="C990" s="109"/>
      <c r="D990" s="109"/>
      <c r="E990" s="109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</row>
    <row r="991" spans="2:18">
      <c r="B991" s="109"/>
      <c r="C991" s="109"/>
      <c r="D991" s="109"/>
      <c r="E991" s="109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</row>
    <row r="992" spans="2:18">
      <c r="B992" s="109"/>
      <c r="C992" s="109"/>
      <c r="D992" s="109"/>
      <c r="E992" s="109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</row>
    <row r="993" spans="2:18">
      <c r="B993" s="109"/>
      <c r="C993" s="109"/>
      <c r="D993" s="109"/>
      <c r="E993" s="109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</row>
    <row r="994" spans="2:18">
      <c r="B994" s="109"/>
      <c r="C994" s="109"/>
      <c r="D994" s="109"/>
      <c r="E994" s="109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</row>
    <row r="995" spans="2:18">
      <c r="B995" s="109"/>
      <c r="C995" s="109"/>
      <c r="D995" s="109"/>
      <c r="E995" s="109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</row>
    <row r="996" spans="2:18">
      <c r="B996" s="109"/>
      <c r="C996" s="109"/>
      <c r="D996" s="109"/>
      <c r="E996" s="109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</row>
    <row r="997" spans="2:18">
      <c r="B997" s="109"/>
      <c r="C997" s="109"/>
      <c r="D997" s="109"/>
      <c r="E997" s="109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</row>
    <row r="998" spans="2:18">
      <c r="B998" s="109"/>
      <c r="C998" s="109"/>
      <c r="D998" s="109"/>
      <c r="E998" s="109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</row>
    <row r="999" spans="2:18">
      <c r="B999" s="109"/>
      <c r="C999" s="109"/>
      <c r="D999" s="109"/>
      <c r="E999" s="109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</row>
    <row r="1000" spans="2:18">
      <c r="B1000" s="109"/>
      <c r="C1000" s="109"/>
      <c r="D1000" s="109"/>
      <c r="E1000" s="109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</row>
    <row r="1001" spans="2:18">
      <c r="B1001" s="109"/>
      <c r="C1001" s="109"/>
      <c r="D1001" s="109"/>
      <c r="E1001" s="109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</row>
    <row r="1002" spans="2:18">
      <c r="B1002" s="109"/>
      <c r="C1002" s="109"/>
      <c r="D1002" s="109"/>
      <c r="E1002" s="109"/>
      <c r="F1002" s="110"/>
      <c r="G1002" s="110"/>
      <c r="H1002" s="110"/>
      <c r="I1002" s="110"/>
      <c r="J1002" s="110"/>
      <c r="K1002" s="110"/>
      <c r="L1002" s="110"/>
      <c r="M1002" s="110"/>
      <c r="N1002" s="110"/>
      <c r="O1002" s="110"/>
      <c r="P1002" s="110"/>
      <c r="Q1002" s="110"/>
      <c r="R1002" s="110"/>
    </row>
    <row r="1003" spans="2:18">
      <c r="B1003" s="109"/>
      <c r="C1003" s="109"/>
      <c r="D1003" s="109"/>
      <c r="E1003" s="109"/>
      <c r="F1003" s="110"/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</row>
    <row r="1004" spans="2:18">
      <c r="B1004" s="109"/>
      <c r="C1004" s="109"/>
      <c r="D1004" s="109"/>
      <c r="E1004" s="109"/>
      <c r="F1004" s="110"/>
      <c r="G1004" s="110"/>
      <c r="H1004" s="110"/>
      <c r="I1004" s="110"/>
      <c r="J1004" s="110"/>
      <c r="K1004" s="110"/>
      <c r="L1004" s="110"/>
      <c r="M1004" s="110"/>
      <c r="N1004" s="110"/>
      <c r="O1004" s="110"/>
      <c r="P1004" s="110"/>
      <c r="Q1004" s="110"/>
      <c r="R1004" s="110"/>
    </row>
    <row r="1005" spans="2:18">
      <c r="B1005" s="109"/>
      <c r="C1005" s="109"/>
      <c r="D1005" s="109"/>
      <c r="E1005" s="109"/>
      <c r="F1005" s="110"/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</row>
    <row r="1006" spans="2:18">
      <c r="B1006" s="109"/>
      <c r="C1006" s="109"/>
      <c r="D1006" s="109"/>
      <c r="E1006" s="109"/>
      <c r="F1006" s="110"/>
      <c r="G1006" s="110"/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</row>
    <row r="1007" spans="2:18">
      <c r="B1007" s="109"/>
      <c r="C1007" s="109"/>
      <c r="D1007" s="109"/>
      <c r="E1007" s="109"/>
      <c r="F1007" s="110"/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</row>
    <row r="1008" spans="2:18">
      <c r="B1008" s="109"/>
      <c r="C1008" s="109"/>
      <c r="D1008" s="109"/>
      <c r="E1008" s="109"/>
      <c r="F1008" s="110"/>
      <c r="G1008" s="110"/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</row>
    <row r="1009" spans="2:18">
      <c r="B1009" s="109"/>
      <c r="C1009" s="109"/>
      <c r="D1009" s="109"/>
      <c r="E1009" s="109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</row>
    <row r="1010" spans="2:18">
      <c r="B1010" s="109"/>
      <c r="C1010" s="109"/>
      <c r="D1010" s="109"/>
      <c r="E1010" s="109"/>
      <c r="F1010" s="110"/>
      <c r="G1010" s="110"/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</row>
    <row r="1011" spans="2:18">
      <c r="B1011" s="109"/>
      <c r="C1011" s="109"/>
      <c r="D1011" s="109"/>
      <c r="E1011" s="109"/>
      <c r="F1011" s="110"/>
      <c r="G1011" s="110"/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</row>
    <row r="1012" spans="2:18">
      <c r="B1012" s="109"/>
      <c r="C1012" s="109"/>
      <c r="D1012" s="109"/>
      <c r="E1012" s="109"/>
      <c r="F1012" s="110"/>
      <c r="G1012" s="110"/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</row>
    <row r="1013" spans="2:18">
      <c r="B1013" s="109"/>
      <c r="C1013" s="109"/>
      <c r="D1013" s="109"/>
      <c r="E1013" s="109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</row>
    <row r="1014" spans="2:18">
      <c r="B1014" s="109"/>
      <c r="C1014" s="109"/>
      <c r="D1014" s="109"/>
      <c r="E1014" s="109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  <c r="P1014" s="110"/>
      <c r="Q1014" s="110"/>
      <c r="R1014" s="110"/>
    </row>
    <row r="1015" spans="2:18">
      <c r="B1015" s="109"/>
      <c r="C1015" s="109"/>
      <c r="D1015" s="109"/>
      <c r="E1015" s="109"/>
      <c r="F1015" s="110"/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</row>
    <row r="1016" spans="2:18">
      <c r="B1016" s="109"/>
      <c r="C1016" s="109"/>
      <c r="D1016" s="109"/>
      <c r="E1016" s="109"/>
      <c r="F1016" s="110"/>
      <c r="G1016" s="110"/>
      <c r="H1016" s="110"/>
      <c r="I1016" s="110"/>
      <c r="J1016" s="110"/>
      <c r="K1016" s="110"/>
      <c r="L1016" s="110"/>
      <c r="M1016" s="110"/>
      <c r="N1016" s="110"/>
      <c r="O1016" s="110"/>
      <c r="P1016" s="110"/>
      <c r="Q1016" s="110"/>
      <c r="R1016" s="110"/>
    </row>
    <row r="1017" spans="2:18">
      <c r="B1017" s="109"/>
      <c r="C1017" s="109"/>
      <c r="D1017" s="109"/>
      <c r="E1017" s="109"/>
      <c r="F1017" s="110"/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</row>
    <row r="1018" spans="2:18">
      <c r="B1018" s="109"/>
      <c r="C1018" s="109"/>
      <c r="D1018" s="109"/>
      <c r="E1018" s="109"/>
      <c r="F1018" s="110"/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</row>
    <row r="1019" spans="2:18">
      <c r="B1019" s="109"/>
      <c r="C1019" s="109"/>
      <c r="D1019" s="109"/>
      <c r="E1019" s="109"/>
      <c r="F1019" s="110"/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</row>
    <row r="1020" spans="2:18">
      <c r="B1020" s="109"/>
      <c r="C1020" s="109"/>
      <c r="D1020" s="109"/>
      <c r="E1020" s="109"/>
      <c r="F1020" s="110"/>
      <c r="G1020" s="110"/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</row>
    <row r="1021" spans="2:18">
      <c r="B1021" s="109"/>
      <c r="C1021" s="109"/>
      <c r="D1021" s="109"/>
      <c r="E1021" s="109"/>
      <c r="F1021" s="110"/>
      <c r="G1021" s="110"/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</row>
    <row r="1022" spans="2:18">
      <c r="B1022" s="109"/>
      <c r="C1022" s="109"/>
      <c r="D1022" s="109"/>
      <c r="E1022" s="109"/>
      <c r="F1022" s="110"/>
      <c r="G1022" s="110"/>
      <c r="H1022" s="110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</row>
    <row r="1023" spans="2:18">
      <c r="B1023" s="109"/>
      <c r="C1023" s="109"/>
      <c r="D1023" s="109"/>
      <c r="E1023" s="109"/>
      <c r="F1023" s="110"/>
      <c r="G1023" s="110"/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</row>
    <row r="1024" spans="2:18">
      <c r="B1024" s="109"/>
      <c r="C1024" s="109"/>
      <c r="D1024" s="109"/>
      <c r="E1024" s="109"/>
      <c r="F1024" s="110"/>
      <c r="G1024" s="110"/>
      <c r="H1024" s="110"/>
      <c r="I1024" s="110"/>
      <c r="J1024" s="110"/>
      <c r="K1024" s="110"/>
      <c r="L1024" s="110"/>
      <c r="M1024" s="110"/>
      <c r="N1024" s="110"/>
      <c r="O1024" s="110"/>
      <c r="P1024" s="110"/>
      <c r="Q1024" s="110"/>
      <c r="R1024" s="110"/>
    </row>
    <row r="1025" spans="2:18">
      <c r="B1025" s="109"/>
      <c r="C1025" s="109"/>
      <c r="D1025" s="109"/>
      <c r="E1025" s="109"/>
      <c r="F1025" s="110"/>
      <c r="G1025" s="110"/>
      <c r="H1025" s="110"/>
      <c r="I1025" s="110"/>
      <c r="J1025" s="110"/>
      <c r="K1025" s="110"/>
      <c r="L1025" s="110"/>
      <c r="M1025" s="110"/>
      <c r="N1025" s="110"/>
      <c r="O1025" s="110"/>
      <c r="P1025" s="110"/>
      <c r="Q1025" s="110"/>
      <c r="R1025" s="110"/>
    </row>
    <row r="1026" spans="2:18">
      <c r="B1026" s="109"/>
      <c r="C1026" s="109"/>
      <c r="D1026" s="109"/>
      <c r="E1026" s="109"/>
      <c r="F1026" s="110"/>
      <c r="G1026" s="110"/>
      <c r="H1026" s="110"/>
      <c r="I1026" s="110"/>
      <c r="J1026" s="110"/>
      <c r="K1026" s="110"/>
      <c r="L1026" s="110"/>
      <c r="M1026" s="110"/>
      <c r="N1026" s="110"/>
      <c r="O1026" s="110"/>
      <c r="P1026" s="110"/>
      <c r="Q1026" s="110"/>
      <c r="R1026" s="110"/>
    </row>
    <row r="1027" spans="2:18">
      <c r="B1027" s="109"/>
      <c r="C1027" s="109"/>
      <c r="D1027" s="109"/>
      <c r="E1027" s="109"/>
      <c r="F1027" s="110"/>
      <c r="G1027" s="110"/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</row>
    <row r="1028" spans="2:18">
      <c r="B1028" s="109"/>
      <c r="C1028" s="109"/>
      <c r="D1028" s="109"/>
      <c r="E1028" s="109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</row>
    <row r="1029" spans="2:18">
      <c r="B1029" s="109"/>
      <c r="C1029" s="109"/>
      <c r="D1029" s="109"/>
      <c r="E1029" s="109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</row>
    <row r="1030" spans="2:18">
      <c r="B1030" s="109"/>
      <c r="C1030" s="109"/>
      <c r="D1030" s="109"/>
      <c r="E1030" s="109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</row>
    <row r="1031" spans="2:18">
      <c r="B1031" s="109"/>
      <c r="C1031" s="109"/>
      <c r="D1031" s="109"/>
      <c r="E1031" s="109"/>
      <c r="F1031" s="110"/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</row>
    <row r="1032" spans="2:18">
      <c r="B1032" s="109"/>
      <c r="C1032" s="109"/>
      <c r="D1032" s="109"/>
      <c r="E1032" s="109"/>
      <c r="F1032" s="110"/>
      <c r="G1032" s="110"/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</row>
    <row r="1033" spans="2:18">
      <c r="B1033" s="109"/>
      <c r="C1033" s="109"/>
      <c r="D1033" s="109"/>
      <c r="E1033" s="109"/>
      <c r="F1033" s="110"/>
      <c r="G1033" s="110"/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</row>
    <row r="1034" spans="2:18">
      <c r="B1034" s="109"/>
      <c r="C1034" s="109"/>
      <c r="D1034" s="109"/>
      <c r="E1034" s="109"/>
      <c r="F1034" s="110"/>
      <c r="G1034" s="110"/>
      <c r="H1034" s="110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</row>
    <row r="1035" spans="2:18">
      <c r="B1035" s="109"/>
      <c r="C1035" s="109"/>
      <c r="D1035" s="109"/>
      <c r="E1035" s="109"/>
      <c r="F1035" s="110"/>
      <c r="G1035" s="110"/>
      <c r="H1035" s="110"/>
      <c r="I1035" s="110"/>
      <c r="J1035" s="110"/>
      <c r="K1035" s="110"/>
      <c r="L1035" s="110"/>
      <c r="M1035" s="110"/>
      <c r="N1035" s="110"/>
      <c r="O1035" s="110"/>
      <c r="P1035" s="110"/>
      <c r="Q1035" s="110"/>
      <c r="R1035" s="110"/>
    </row>
    <row r="1036" spans="2:18">
      <c r="B1036" s="109"/>
      <c r="C1036" s="109"/>
      <c r="D1036" s="109"/>
      <c r="E1036" s="109"/>
      <c r="F1036" s="110"/>
      <c r="G1036" s="110"/>
      <c r="H1036" s="110"/>
      <c r="I1036" s="110"/>
      <c r="J1036" s="110"/>
      <c r="K1036" s="110"/>
      <c r="L1036" s="110"/>
      <c r="M1036" s="110"/>
      <c r="N1036" s="110"/>
      <c r="O1036" s="110"/>
      <c r="P1036" s="110"/>
      <c r="Q1036" s="110"/>
      <c r="R1036" s="110"/>
    </row>
    <row r="1037" spans="2:18">
      <c r="B1037" s="109"/>
      <c r="C1037" s="109"/>
      <c r="D1037" s="109"/>
      <c r="E1037" s="109"/>
      <c r="F1037" s="110"/>
      <c r="G1037" s="110"/>
      <c r="H1037" s="110"/>
      <c r="I1037" s="110"/>
      <c r="J1037" s="110"/>
      <c r="K1037" s="110"/>
      <c r="L1037" s="110"/>
      <c r="M1037" s="110"/>
      <c r="N1037" s="110"/>
      <c r="O1037" s="110"/>
      <c r="P1037" s="110"/>
      <c r="Q1037" s="110"/>
      <c r="R1037" s="110"/>
    </row>
    <row r="1038" spans="2:18">
      <c r="B1038" s="109"/>
      <c r="C1038" s="109"/>
      <c r="D1038" s="109"/>
      <c r="E1038" s="109"/>
      <c r="F1038" s="110"/>
      <c r="G1038" s="110"/>
      <c r="H1038" s="110"/>
      <c r="I1038" s="110"/>
      <c r="J1038" s="110"/>
      <c r="K1038" s="110"/>
      <c r="L1038" s="110"/>
      <c r="M1038" s="110"/>
      <c r="N1038" s="110"/>
      <c r="O1038" s="110"/>
      <c r="P1038" s="110"/>
      <c r="Q1038" s="110"/>
      <c r="R1038" s="110"/>
    </row>
    <row r="1039" spans="2:18">
      <c r="B1039" s="109"/>
      <c r="C1039" s="109"/>
      <c r="D1039" s="109"/>
      <c r="E1039" s="109"/>
      <c r="F1039" s="110"/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</row>
    <row r="1040" spans="2:18">
      <c r="B1040" s="109"/>
      <c r="C1040" s="109"/>
      <c r="D1040" s="109"/>
      <c r="E1040" s="109"/>
      <c r="F1040" s="110"/>
      <c r="G1040" s="110"/>
      <c r="H1040" s="110"/>
      <c r="I1040" s="110"/>
      <c r="J1040" s="110"/>
      <c r="K1040" s="110"/>
      <c r="L1040" s="110"/>
      <c r="M1040" s="110"/>
      <c r="N1040" s="110"/>
      <c r="O1040" s="110"/>
      <c r="P1040" s="110"/>
      <c r="Q1040" s="110"/>
      <c r="R1040" s="110"/>
    </row>
    <row r="1041" spans="2:18">
      <c r="B1041" s="109"/>
      <c r="C1041" s="109"/>
      <c r="D1041" s="109"/>
      <c r="E1041" s="109"/>
      <c r="F1041" s="110"/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</row>
    <row r="1042" spans="2:18">
      <c r="B1042" s="109"/>
      <c r="C1042" s="109"/>
      <c r="D1042" s="109"/>
      <c r="E1042" s="109"/>
      <c r="F1042" s="110"/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</row>
    <row r="1043" spans="2:18">
      <c r="B1043" s="109"/>
      <c r="C1043" s="109"/>
      <c r="D1043" s="109"/>
      <c r="E1043" s="109"/>
      <c r="F1043" s="110"/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</row>
    <row r="1044" spans="2:18">
      <c r="B1044" s="109"/>
      <c r="C1044" s="109"/>
      <c r="D1044" s="109"/>
      <c r="E1044" s="109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</row>
    <row r="1045" spans="2:18">
      <c r="B1045" s="109"/>
      <c r="C1045" s="109"/>
      <c r="D1045" s="109"/>
      <c r="E1045" s="109"/>
      <c r="F1045" s="110"/>
      <c r="G1045" s="110"/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</row>
    <row r="1046" spans="2:18">
      <c r="B1046" s="109"/>
      <c r="C1046" s="109"/>
      <c r="D1046" s="109"/>
      <c r="E1046" s="109"/>
      <c r="F1046" s="110"/>
      <c r="G1046" s="110"/>
      <c r="H1046" s="110"/>
      <c r="I1046" s="110"/>
      <c r="J1046" s="110"/>
      <c r="K1046" s="110"/>
      <c r="L1046" s="110"/>
      <c r="M1046" s="110"/>
      <c r="N1046" s="110"/>
      <c r="O1046" s="110"/>
      <c r="P1046" s="110"/>
      <c r="Q1046" s="110"/>
      <c r="R1046" s="110"/>
    </row>
    <row r="1047" spans="2:18">
      <c r="B1047" s="109"/>
      <c r="C1047" s="109"/>
      <c r="D1047" s="109"/>
      <c r="E1047" s="109"/>
      <c r="F1047" s="110"/>
      <c r="G1047" s="110"/>
      <c r="H1047" s="110"/>
      <c r="I1047" s="110"/>
      <c r="J1047" s="110"/>
      <c r="K1047" s="110"/>
      <c r="L1047" s="110"/>
      <c r="M1047" s="110"/>
      <c r="N1047" s="110"/>
      <c r="O1047" s="110"/>
      <c r="P1047" s="110"/>
      <c r="Q1047" s="110"/>
      <c r="R1047" s="110"/>
    </row>
    <row r="1048" spans="2:18">
      <c r="B1048" s="109"/>
      <c r="C1048" s="109"/>
      <c r="D1048" s="109"/>
      <c r="E1048" s="109"/>
      <c r="F1048" s="110"/>
      <c r="G1048" s="110"/>
      <c r="H1048" s="110"/>
      <c r="I1048" s="110"/>
      <c r="J1048" s="110"/>
      <c r="K1048" s="110"/>
      <c r="L1048" s="110"/>
      <c r="M1048" s="110"/>
      <c r="N1048" s="110"/>
      <c r="O1048" s="110"/>
      <c r="P1048" s="110"/>
      <c r="Q1048" s="110"/>
      <c r="R1048" s="110"/>
    </row>
    <row r="1049" spans="2:18">
      <c r="B1049" s="109"/>
      <c r="C1049" s="109"/>
      <c r="D1049" s="109"/>
      <c r="E1049" s="109"/>
      <c r="F1049" s="110"/>
      <c r="G1049" s="110"/>
      <c r="H1049" s="110"/>
      <c r="I1049" s="110"/>
      <c r="J1049" s="110"/>
      <c r="K1049" s="110"/>
      <c r="L1049" s="110"/>
      <c r="M1049" s="110"/>
      <c r="N1049" s="110"/>
      <c r="O1049" s="110"/>
      <c r="P1049" s="110"/>
      <c r="Q1049" s="110"/>
      <c r="R1049" s="110"/>
    </row>
    <row r="1050" spans="2:18">
      <c r="B1050" s="109"/>
      <c r="C1050" s="109"/>
      <c r="D1050" s="109"/>
      <c r="E1050" s="109"/>
      <c r="F1050" s="110"/>
      <c r="G1050" s="110"/>
      <c r="H1050" s="110"/>
      <c r="I1050" s="110"/>
      <c r="J1050" s="110"/>
      <c r="K1050" s="110"/>
      <c r="L1050" s="110"/>
      <c r="M1050" s="110"/>
      <c r="N1050" s="110"/>
      <c r="O1050" s="110"/>
      <c r="P1050" s="110"/>
      <c r="Q1050" s="110"/>
      <c r="R1050" s="110"/>
    </row>
    <row r="1051" spans="2:18">
      <c r="B1051" s="109"/>
      <c r="C1051" s="109"/>
      <c r="D1051" s="109"/>
      <c r="E1051" s="109"/>
      <c r="F1051" s="110"/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</row>
    <row r="1052" spans="2:18">
      <c r="B1052" s="109"/>
      <c r="C1052" s="109"/>
      <c r="D1052" s="109"/>
      <c r="E1052" s="109"/>
      <c r="F1052" s="110"/>
      <c r="G1052" s="110"/>
      <c r="H1052" s="110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</row>
    <row r="1053" spans="2:18">
      <c r="B1053" s="109"/>
      <c r="C1053" s="109"/>
      <c r="D1053" s="109"/>
      <c r="E1053" s="109"/>
      <c r="F1053" s="110"/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</row>
    <row r="1054" spans="2:18">
      <c r="B1054" s="109"/>
      <c r="C1054" s="109"/>
      <c r="D1054" s="109"/>
      <c r="E1054" s="109"/>
      <c r="F1054" s="110"/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</row>
    <row r="1055" spans="2:18">
      <c r="B1055" s="109"/>
      <c r="C1055" s="109"/>
      <c r="D1055" s="109"/>
      <c r="E1055" s="109"/>
      <c r="F1055" s="110"/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</row>
    <row r="1056" spans="2:18">
      <c r="B1056" s="109"/>
      <c r="C1056" s="109"/>
      <c r="D1056" s="109"/>
      <c r="E1056" s="109"/>
      <c r="F1056" s="110"/>
      <c r="G1056" s="110"/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</row>
    <row r="1057" spans="2:18">
      <c r="B1057" s="109"/>
      <c r="C1057" s="109"/>
      <c r="D1057" s="109"/>
      <c r="E1057" s="109"/>
      <c r="F1057" s="110"/>
      <c r="G1057" s="110"/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</row>
    <row r="1058" spans="2:18">
      <c r="B1058" s="109"/>
      <c r="C1058" s="109"/>
      <c r="D1058" s="109"/>
      <c r="E1058" s="109"/>
      <c r="F1058" s="110"/>
      <c r="G1058" s="110"/>
      <c r="H1058" s="110"/>
      <c r="I1058" s="110"/>
      <c r="J1058" s="110"/>
      <c r="K1058" s="110"/>
      <c r="L1058" s="110"/>
      <c r="M1058" s="110"/>
      <c r="N1058" s="110"/>
      <c r="O1058" s="110"/>
      <c r="P1058" s="110"/>
      <c r="Q1058" s="110"/>
      <c r="R1058" s="110"/>
    </row>
    <row r="1059" spans="2:18">
      <c r="B1059" s="109"/>
      <c r="C1059" s="109"/>
      <c r="D1059" s="109"/>
      <c r="E1059" s="109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</row>
    <row r="1060" spans="2:18">
      <c r="B1060" s="109"/>
      <c r="C1060" s="109"/>
      <c r="D1060" s="109"/>
      <c r="E1060" s="109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  <c r="P1060" s="110"/>
      <c r="Q1060" s="110"/>
      <c r="R1060" s="110"/>
    </row>
    <row r="1061" spans="2:18">
      <c r="B1061" s="109"/>
      <c r="C1061" s="109"/>
      <c r="D1061" s="109"/>
      <c r="E1061" s="109"/>
      <c r="F1061" s="110"/>
      <c r="G1061" s="110"/>
      <c r="H1061" s="110"/>
      <c r="I1061" s="110"/>
      <c r="J1061" s="110"/>
      <c r="K1061" s="110"/>
      <c r="L1061" s="110"/>
      <c r="M1061" s="110"/>
      <c r="N1061" s="110"/>
      <c r="O1061" s="110"/>
      <c r="P1061" s="110"/>
      <c r="Q1061" s="110"/>
      <c r="R1061" s="110"/>
    </row>
    <row r="1062" spans="2:18">
      <c r="B1062" s="109"/>
      <c r="C1062" s="109"/>
      <c r="D1062" s="109"/>
      <c r="E1062" s="109"/>
      <c r="F1062" s="110"/>
      <c r="G1062" s="110"/>
      <c r="H1062" s="110"/>
      <c r="I1062" s="110"/>
      <c r="J1062" s="110"/>
      <c r="K1062" s="110"/>
      <c r="L1062" s="110"/>
      <c r="M1062" s="110"/>
      <c r="N1062" s="110"/>
      <c r="O1062" s="110"/>
      <c r="P1062" s="110"/>
      <c r="Q1062" s="110"/>
      <c r="R1062" s="110"/>
    </row>
    <row r="1063" spans="2:18">
      <c r="B1063" s="109"/>
      <c r="C1063" s="109"/>
      <c r="D1063" s="109"/>
      <c r="E1063" s="109"/>
      <c r="F1063" s="110"/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</row>
    <row r="1064" spans="2:18">
      <c r="B1064" s="109"/>
      <c r="C1064" s="109"/>
      <c r="D1064" s="109"/>
      <c r="E1064" s="109"/>
      <c r="F1064" s="110"/>
      <c r="G1064" s="110"/>
      <c r="H1064" s="110"/>
      <c r="I1064" s="110"/>
      <c r="J1064" s="110"/>
      <c r="K1064" s="110"/>
      <c r="L1064" s="110"/>
      <c r="M1064" s="110"/>
      <c r="N1064" s="110"/>
      <c r="O1064" s="110"/>
      <c r="P1064" s="110"/>
      <c r="Q1064" s="110"/>
      <c r="R1064" s="110"/>
    </row>
    <row r="1065" spans="2:18">
      <c r="B1065" s="109"/>
      <c r="C1065" s="109"/>
      <c r="D1065" s="109"/>
      <c r="E1065" s="109"/>
      <c r="F1065" s="110"/>
      <c r="G1065" s="110"/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</row>
    <row r="1066" spans="2:18">
      <c r="B1066" s="109"/>
      <c r="C1066" s="109"/>
      <c r="D1066" s="109"/>
      <c r="E1066" s="109"/>
      <c r="F1066" s="110"/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</row>
  </sheetData>
  <sheetProtection sheet="1" objects="1" scenarios="1"/>
  <mergeCells count="1">
    <mergeCell ref="B6:R6"/>
  </mergeCells>
  <phoneticPr fontId="4" type="noConversion"/>
  <conditionalFormatting sqref="B58:B357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7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8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67" t="s" vm="1">
        <v>233</v>
      </c>
    </row>
    <row r="2" spans="2:15">
      <c r="B2" s="46" t="s">
        <v>146</v>
      </c>
      <c r="C2" s="67" t="s">
        <v>234</v>
      </c>
    </row>
    <row r="3" spans="2:15">
      <c r="B3" s="46" t="s">
        <v>148</v>
      </c>
      <c r="C3" s="67" t="s">
        <v>235</v>
      </c>
    </row>
    <row r="4" spans="2:15">
      <c r="B4" s="46" t="s">
        <v>149</v>
      </c>
      <c r="C4" s="67">
        <v>8803</v>
      </c>
    </row>
    <row r="6" spans="2:15" ht="26.25" customHeight="1">
      <c r="B6" s="158" t="s">
        <v>178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2:15" s="3" customFormat="1" ht="78.75">
      <c r="B7" s="47" t="s">
        <v>117</v>
      </c>
      <c r="C7" s="48" t="s">
        <v>46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209</v>
      </c>
      <c r="L7" s="48" t="s">
        <v>208</v>
      </c>
      <c r="M7" s="48" t="s">
        <v>112</v>
      </c>
      <c r="N7" s="48" t="s">
        <v>150</v>
      </c>
      <c r="O7" s="50" t="s">
        <v>152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216</v>
      </c>
      <c r="L8" s="31"/>
      <c r="M8" s="31" t="s">
        <v>212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9" t="s">
        <v>3329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0">
        <v>0</v>
      </c>
      <c r="N10" s="121">
        <v>0</v>
      </c>
      <c r="O10" s="121">
        <v>0</v>
      </c>
    </row>
    <row r="11" spans="2:15" ht="20.25" customHeight="1">
      <c r="B11" s="114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15">
      <c r="B12" s="114" t="s">
        <v>113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15">
      <c r="B13" s="114" t="s">
        <v>207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5">
      <c r="B14" s="114" t="s">
        <v>215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1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1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109"/>
      <c r="C110" s="109"/>
      <c r="D110" s="109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</row>
    <row r="111" spans="2:15">
      <c r="B111" s="109"/>
      <c r="C111" s="109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09"/>
      <c r="C112" s="109"/>
      <c r="D112" s="109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09"/>
      <c r="C113" s="109"/>
      <c r="D113" s="109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09"/>
      <c r="C114" s="109"/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09"/>
      <c r="C115" s="109"/>
      <c r="D115" s="109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09"/>
      <c r="C116" s="109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09"/>
      <c r="C117" s="109"/>
      <c r="D117" s="109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09"/>
      <c r="C118" s="109"/>
      <c r="D118" s="109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09"/>
      <c r="C119" s="109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09"/>
      <c r="C120" s="109"/>
      <c r="D120" s="10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09"/>
      <c r="C121" s="109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09"/>
      <c r="C122" s="109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09"/>
      <c r="C123" s="109"/>
      <c r="D123" s="109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09"/>
      <c r="C124" s="109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09"/>
      <c r="C125" s="109"/>
      <c r="D125" s="109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09"/>
      <c r="C126" s="109"/>
      <c r="D126" s="10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09"/>
      <c r="C127" s="109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09"/>
      <c r="C128" s="109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09"/>
      <c r="C129" s="109"/>
      <c r="D129" s="109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09"/>
      <c r="C130" s="109"/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09"/>
      <c r="C131" s="109"/>
      <c r="D131" s="10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09"/>
      <c r="C132" s="109"/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09"/>
      <c r="C133" s="109"/>
      <c r="D133" s="10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09"/>
      <c r="C134" s="109"/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09"/>
      <c r="C135" s="109"/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09"/>
      <c r="C136" s="109"/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09"/>
      <c r="C137" s="109"/>
      <c r="D137" s="109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09"/>
      <c r="C138" s="109"/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09"/>
      <c r="C139" s="109"/>
      <c r="D139" s="109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09"/>
      <c r="C140" s="109"/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09"/>
      <c r="C141" s="109"/>
      <c r="D141" s="109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09"/>
      <c r="C142" s="109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09"/>
      <c r="C143" s="109"/>
      <c r="D143" s="10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09"/>
      <c r="C144" s="109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09"/>
      <c r="C145" s="109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09"/>
      <c r="C146" s="109"/>
      <c r="D146" s="10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09"/>
      <c r="C147" s="109"/>
      <c r="D147" s="10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09"/>
      <c r="C148" s="109"/>
      <c r="D148" s="10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09"/>
      <c r="C149" s="109"/>
      <c r="D149" s="109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09"/>
      <c r="C150" s="109"/>
      <c r="D150" s="109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09"/>
      <c r="C151" s="109"/>
      <c r="D151" s="10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09"/>
      <c r="C152" s="109"/>
      <c r="D152" s="10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09"/>
      <c r="C153" s="109"/>
      <c r="D153" s="10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09"/>
      <c r="C154" s="109"/>
      <c r="D154" s="10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09"/>
      <c r="C155" s="109"/>
      <c r="D155" s="109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09"/>
      <c r="C156" s="109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09"/>
      <c r="C157" s="109"/>
      <c r="D157" s="10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09"/>
      <c r="C158" s="109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09"/>
      <c r="C159" s="109"/>
      <c r="D159" s="10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09"/>
      <c r="C160" s="109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09"/>
      <c r="C161" s="109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09"/>
      <c r="C162" s="109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09"/>
      <c r="C163" s="109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09"/>
      <c r="C164" s="109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09"/>
      <c r="C165" s="109"/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09"/>
      <c r="C166" s="109"/>
      <c r="D166" s="10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09"/>
      <c r="C167" s="109"/>
      <c r="D167" s="10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09"/>
      <c r="C168" s="109"/>
      <c r="D168" s="10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09"/>
      <c r="C169" s="109"/>
      <c r="D169" s="10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09"/>
      <c r="C170" s="109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09"/>
      <c r="C171" s="109"/>
      <c r="D171" s="10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09"/>
      <c r="C172" s="109"/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09"/>
      <c r="C173" s="109"/>
      <c r="D173" s="10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09"/>
      <c r="C174" s="109"/>
      <c r="D174" s="10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09"/>
      <c r="C175" s="109"/>
      <c r="D175" s="109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09"/>
      <c r="C176" s="109"/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09"/>
      <c r="C177" s="109"/>
      <c r="D177" s="109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09"/>
      <c r="C178" s="109"/>
      <c r="D178" s="109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09"/>
      <c r="C179" s="109"/>
      <c r="D179" s="109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09"/>
      <c r="C180" s="109"/>
      <c r="D180" s="109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09"/>
      <c r="C181" s="109"/>
      <c r="D181" s="10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09"/>
      <c r="C182" s="109"/>
      <c r="D182" s="109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09"/>
      <c r="C183" s="109"/>
      <c r="D183" s="109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09"/>
      <c r="C184" s="109"/>
      <c r="D184" s="10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09"/>
      <c r="C185" s="109"/>
      <c r="D185" s="109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09"/>
      <c r="C186" s="109"/>
      <c r="D186" s="109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09"/>
      <c r="C187" s="109"/>
      <c r="D187" s="109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09"/>
      <c r="C188" s="109"/>
      <c r="D188" s="109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09"/>
      <c r="C189" s="109"/>
      <c r="D189" s="109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09"/>
      <c r="C190" s="109"/>
      <c r="D190" s="10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09"/>
      <c r="C191" s="109"/>
      <c r="D191" s="109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09"/>
      <c r="C192" s="109"/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09"/>
      <c r="C193" s="109"/>
      <c r="D193" s="10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09"/>
      <c r="C194" s="109"/>
      <c r="D194" s="10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09"/>
      <c r="C195" s="109"/>
      <c r="D195" s="109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09"/>
      <c r="C196" s="109"/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09"/>
      <c r="C197" s="109"/>
      <c r="D197" s="109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09"/>
      <c r="C198" s="109"/>
      <c r="D198" s="10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09"/>
      <c r="C199" s="109"/>
      <c r="D199" s="109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09"/>
      <c r="C200" s="109"/>
      <c r="D200" s="109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B201" s="109"/>
      <c r="C201" s="109"/>
      <c r="D201" s="109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2:15">
      <c r="B202" s="109"/>
      <c r="C202" s="109"/>
      <c r="D202" s="10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2:15">
      <c r="B203" s="109"/>
      <c r="C203" s="109"/>
      <c r="D203" s="109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2:15">
      <c r="B204" s="109"/>
      <c r="C204" s="109"/>
      <c r="D204" s="109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2:15">
      <c r="B205" s="109"/>
      <c r="C205" s="109"/>
      <c r="D205" s="109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2:15">
      <c r="B206" s="109"/>
      <c r="C206" s="109"/>
      <c r="D206" s="109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2:15">
      <c r="B207" s="109"/>
      <c r="C207" s="109"/>
      <c r="D207" s="10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2:15">
      <c r="B208" s="109"/>
      <c r="C208" s="109"/>
      <c r="D208" s="109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2:15">
      <c r="B209" s="109"/>
      <c r="C209" s="109"/>
      <c r="D209" s="109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2:15">
      <c r="B210" s="109"/>
      <c r="C210" s="109"/>
      <c r="D210" s="109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2:15">
      <c r="B211" s="109"/>
      <c r="C211" s="109"/>
      <c r="D211" s="109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2:15">
      <c r="B212" s="109"/>
      <c r="C212" s="109"/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2:15">
      <c r="B213" s="109"/>
      <c r="C213" s="109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2:15">
      <c r="B214" s="109"/>
      <c r="C214" s="109"/>
      <c r="D214" s="109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2:15">
      <c r="B215" s="109"/>
      <c r="C215" s="109"/>
      <c r="D215" s="109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</row>
    <row r="216" spans="2:15">
      <c r="B216" s="109"/>
      <c r="C216" s="109"/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2:15">
      <c r="B217" s="109"/>
      <c r="C217" s="109"/>
      <c r="D217" s="109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</row>
    <row r="218" spans="2:15">
      <c r="B218" s="109"/>
      <c r="C218" s="109"/>
      <c r="D218" s="109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</row>
    <row r="219" spans="2:15">
      <c r="B219" s="109"/>
      <c r="C219" s="109"/>
      <c r="D219" s="109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</row>
    <row r="220" spans="2:15">
      <c r="B220" s="109"/>
      <c r="C220" s="109"/>
      <c r="D220" s="109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5">
      <c r="B221" s="109"/>
      <c r="C221" s="109"/>
      <c r="D221" s="109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2:15">
      <c r="B222" s="109"/>
      <c r="C222" s="109"/>
      <c r="D222" s="109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2:15">
      <c r="B223" s="109"/>
      <c r="C223" s="109"/>
      <c r="D223" s="109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2:15">
      <c r="B224" s="109"/>
      <c r="C224" s="109"/>
      <c r="D224" s="109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2:15">
      <c r="B225" s="109"/>
      <c r="C225" s="109"/>
      <c r="D225" s="109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2:15">
      <c r="B226" s="109"/>
      <c r="C226" s="109"/>
      <c r="D226" s="109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</row>
    <row r="227" spans="2:15">
      <c r="B227" s="109"/>
      <c r="C227" s="109"/>
      <c r="D227" s="109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09"/>
      <c r="C228" s="109"/>
      <c r="D228" s="10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09"/>
      <c r="C229" s="109"/>
      <c r="D229" s="109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09"/>
      <c r="C230" s="109"/>
      <c r="D230" s="109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09"/>
      <c r="C231" s="109"/>
      <c r="D231" s="109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09"/>
      <c r="C232" s="109"/>
      <c r="D232" s="109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09"/>
      <c r="C233" s="109"/>
      <c r="D233" s="109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09"/>
      <c r="C234" s="109"/>
      <c r="D234" s="109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09"/>
      <c r="C235" s="109"/>
      <c r="D235" s="109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09"/>
      <c r="C236" s="109"/>
      <c r="D236" s="109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09"/>
      <c r="C237" s="109"/>
      <c r="D237" s="109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09"/>
      <c r="C238" s="109"/>
      <c r="D238" s="109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09"/>
      <c r="C239" s="109"/>
      <c r="D239" s="109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09"/>
      <c r="C240" s="109"/>
      <c r="D240" s="109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09"/>
      <c r="C241" s="109"/>
      <c r="D241" s="109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09"/>
      <c r="C242" s="109"/>
      <c r="D242" s="109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09"/>
      <c r="C243" s="109"/>
      <c r="D243" s="109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09"/>
      <c r="C244" s="109"/>
      <c r="D244" s="109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09"/>
      <c r="C245" s="109"/>
      <c r="D245" s="109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09"/>
      <c r="C246" s="109"/>
      <c r="D246" s="109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09"/>
      <c r="C247" s="109"/>
      <c r="D247" s="109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09"/>
      <c r="C248" s="109"/>
      <c r="D248" s="109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09"/>
      <c r="C249" s="109"/>
      <c r="D249" s="109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09"/>
      <c r="C250" s="109"/>
      <c r="D250" s="109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09"/>
      <c r="C251" s="109"/>
      <c r="D251" s="109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09"/>
      <c r="C252" s="109"/>
      <c r="D252" s="109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09"/>
      <c r="C253" s="109"/>
      <c r="D253" s="109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09"/>
      <c r="C254" s="109"/>
      <c r="D254" s="109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09"/>
      <c r="C255" s="109"/>
      <c r="D255" s="109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09"/>
      <c r="C256" s="109"/>
      <c r="D256" s="109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09"/>
      <c r="C257" s="109"/>
      <c r="D257" s="109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09"/>
      <c r="C258" s="109"/>
      <c r="D258" s="109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09"/>
      <c r="C259" s="109"/>
      <c r="D259" s="109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09"/>
      <c r="C260" s="109"/>
      <c r="D260" s="109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09"/>
      <c r="C261" s="109"/>
      <c r="D261" s="109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09"/>
      <c r="C262" s="109"/>
      <c r="D262" s="109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09"/>
      <c r="C263" s="109"/>
      <c r="D263" s="109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09"/>
      <c r="C264" s="109"/>
      <c r="D264" s="109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09"/>
      <c r="C265" s="109"/>
      <c r="D265" s="109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09"/>
      <c r="C266" s="109"/>
      <c r="D266" s="109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09"/>
      <c r="C267" s="109"/>
      <c r="D267" s="109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09"/>
      <c r="C268" s="109"/>
      <c r="D268" s="109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09"/>
      <c r="C269" s="109"/>
      <c r="D269" s="10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09"/>
      <c r="C270" s="109"/>
      <c r="D270" s="109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09"/>
      <c r="C271" s="109"/>
      <c r="D271" s="10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09"/>
      <c r="C272" s="109"/>
      <c r="D272" s="10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09"/>
      <c r="C273" s="109"/>
      <c r="D273" s="10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09"/>
      <c r="C274" s="109"/>
      <c r="D274" s="10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09"/>
      <c r="C275" s="109"/>
      <c r="D275" s="109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09"/>
      <c r="C276" s="109"/>
      <c r="D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09"/>
      <c r="C277" s="109"/>
      <c r="D277" s="109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09"/>
      <c r="C278" s="109"/>
      <c r="D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09"/>
      <c r="C279" s="109"/>
      <c r="D279" s="109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09"/>
      <c r="C280" s="109"/>
      <c r="D280" s="109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09"/>
      <c r="C281" s="109"/>
      <c r="D281" s="109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09"/>
      <c r="C282" s="109"/>
      <c r="D282" s="109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09"/>
      <c r="C283" s="109"/>
      <c r="D283" s="109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09"/>
      <c r="C284" s="109"/>
      <c r="D284" s="109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09"/>
      <c r="C285" s="109"/>
      <c r="D285" s="109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09"/>
      <c r="C286" s="109"/>
      <c r="D286" s="109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09"/>
      <c r="C287" s="109"/>
      <c r="D287" s="109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09"/>
      <c r="C288" s="109"/>
      <c r="D288" s="109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09"/>
      <c r="C289" s="109"/>
      <c r="D289" s="109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09"/>
      <c r="C290" s="109"/>
      <c r="D290" s="109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09"/>
      <c r="C291" s="109"/>
      <c r="D291" s="109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09"/>
      <c r="C292" s="109"/>
      <c r="D292" s="10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09"/>
      <c r="C293" s="109"/>
      <c r="D293" s="109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09"/>
      <c r="C294" s="109"/>
      <c r="D294" s="109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09"/>
      <c r="C295" s="109"/>
      <c r="D295" s="109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09"/>
      <c r="C296" s="109"/>
      <c r="D296" s="109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09"/>
      <c r="C297" s="109"/>
      <c r="D297" s="109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09"/>
      <c r="C298" s="109"/>
      <c r="D298" s="109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09"/>
      <c r="C299" s="109"/>
      <c r="D299" s="109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09"/>
      <c r="C300" s="109"/>
      <c r="D300" s="109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9.5703125" style="2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147</v>
      </c>
      <c r="C1" s="67" t="s" vm="1">
        <v>233</v>
      </c>
    </row>
    <row r="2" spans="2:10">
      <c r="B2" s="46" t="s">
        <v>146</v>
      </c>
      <c r="C2" s="67" t="s">
        <v>234</v>
      </c>
    </row>
    <row r="3" spans="2:10">
      <c r="B3" s="46" t="s">
        <v>148</v>
      </c>
      <c r="C3" s="67" t="s">
        <v>235</v>
      </c>
    </row>
    <row r="4" spans="2:10">
      <c r="B4" s="46" t="s">
        <v>149</v>
      </c>
      <c r="C4" s="67">
        <v>8803</v>
      </c>
    </row>
    <row r="6" spans="2:10" ht="26.25" customHeight="1">
      <c r="B6" s="158" t="s">
        <v>179</v>
      </c>
      <c r="C6" s="159"/>
      <c r="D6" s="159"/>
      <c r="E6" s="159"/>
      <c r="F6" s="159"/>
      <c r="G6" s="159"/>
      <c r="H6" s="159"/>
      <c r="I6" s="159"/>
      <c r="J6" s="160"/>
    </row>
    <row r="7" spans="2:10" s="3" customFormat="1" ht="78.75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91" t="s">
        <v>42</v>
      </c>
      <c r="C10" s="95"/>
      <c r="D10" s="91"/>
      <c r="E10" s="102">
        <v>1.2464725701489406E-2</v>
      </c>
      <c r="F10" s="73"/>
      <c r="G10" s="83">
        <v>25239.890680000004</v>
      </c>
      <c r="H10" s="84">
        <f>IFERROR(G10/$G$10,0)</f>
        <v>1</v>
      </c>
      <c r="I10" s="84">
        <f>G10/'סכום נכסי הקרן'!$C$42</f>
        <v>8.7343848948629003E-3</v>
      </c>
      <c r="J10" s="73"/>
    </row>
    <row r="11" spans="2:10" ht="22.5" customHeight="1">
      <c r="B11" s="90" t="s">
        <v>206</v>
      </c>
      <c r="C11" s="95"/>
      <c r="D11" s="91"/>
      <c r="E11" s="102">
        <v>1.2464725701489406E-2</v>
      </c>
      <c r="F11" s="86"/>
      <c r="G11" s="83">
        <f>G12+G21</f>
        <v>25239.890680000004</v>
      </c>
      <c r="H11" s="84">
        <f t="shared" ref="H11:H26" si="0">IFERROR(G11/$G$10,0)</f>
        <v>1</v>
      </c>
      <c r="I11" s="84">
        <f>G11/'סכום נכסי הקרן'!$C$42</f>
        <v>8.7343848948629003E-3</v>
      </c>
      <c r="J11" s="73"/>
    </row>
    <row r="12" spans="2:10">
      <c r="B12" s="92" t="s">
        <v>88</v>
      </c>
      <c r="C12" s="103"/>
      <c r="D12" s="89"/>
      <c r="E12" s="104">
        <v>2.3782401804317465E-2</v>
      </c>
      <c r="F12" s="101"/>
      <c r="G12" s="80">
        <f>SUM(G13:G19)</f>
        <v>13228.618230000002</v>
      </c>
      <c r="H12" s="81">
        <f t="shared" si="0"/>
        <v>0.52411551213580765</v>
      </c>
      <c r="I12" s="81">
        <f>G12/'סכום נכסי הקרן'!$C$42</f>
        <v>4.577826612362332E-3</v>
      </c>
      <c r="J12" s="71"/>
    </row>
    <row r="13" spans="2:10">
      <c r="B13" s="76" t="s">
        <v>3303</v>
      </c>
      <c r="C13" s="95">
        <v>44926</v>
      </c>
      <c r="D13" s="91" t="s">
        <v>3304</v>
      </c>
      <c r="E13" s="102">
        <v>4.2032827196012194E-2</v>
      </c>
      <c r="F13" s="86" t="s">
        <v>134</v>
      </c>
      <c r="G13" s="83">
        <v>1029.7532800000001</v>
      </c>
      <c r="H13" s="84">
        <f t="shared" si="0"/>
        <v>4.0798642635008431E-2</v>
      </c>
      <c r="I13" s="84">
        <f>G13/'סכום נכסי הקרן'!$C$42</f>
        <v>3.5635104796212714E-4</v>
      </c>
      <c r="J13" s="73" t="s">
        <v>3305</v>
      </c>
    </row>
    <row r="14" spans="2:10">
      <c r="B14" s="76" t="s">
        <v>3306</v>
      </c>
      <c r="C14" s="95">
        <v>45107</v>
      </c>
      <c r="D14" s="91" t="s">
        <v>3307</v>
      </c>
      <c r="E14" s="102">
        <v>5.1900000000000002E-2</v>
      </c>
      <c r="F14" s="86" t="s">
        <v>134</v>
      </c>
      <c r="G14" s="83">
        <v>728.00000000000011</v>
      </c>
      <c r="H14" s="84">
        <f t="shared" si="0"/>
        <v>2.8843231107053273E-2</v>
      </c>
      <c r="I14" s="84">
        <f>G14/'סכום נכסי הקרן'!$C$42</f>
        <v>2.5192788210048585E-4</v>
      </c>
      <c r="J14" s="73" t="s">
        <v>3308</v>
      </c>
    </row>
    <row r="15" spans="2:10">
      <c r="B15" s="76" t="s">
        <v>3309</v>
      </c>
      <c r="C15" s="95">
        <v>44926</v>
      </c>
      <c r="D15" s="91" t="s">
        <v>3307</v>
      </c>
      <c r="E15" s="102">
        <v>1.0297859547186003E-2</v>
      </c>
      <c r="F15" s="86" t="s">
        <v>134</v>
      </c>
      <c r="G15" s="83">
        <v>548.71195</v>
      </c>
      <c r="H15" s="84">
        <f t="shared" si="0"/>
        <v>2.1739870309137169E-2</v>
      </c>
      <c r="I15" s="84">
        <f>G15/'סכום נכסי הקרן'!$C$42</f>
        <v>1.8988439484440611E-4</v>
      </c>
      <c r="J15" s="73" t="s">
        <v>3310</v>
      </c>
    </row>
    <row r="16" spans="2:10">
      <c r="B16" s="76" t="s">
        <v>3311</v>
      </c>
      <c r="C16" s="95">
        <v>44926</v>
      </c>
      <c r="D16" s="91" t="s">
        <v>3307</v>
      </c>
      <c r="E16" s="102">
        <v>4.7715854197798266E-2</v>
      </c>
      <c r="F16" s="86" t="s">
        <v>134</v>
      </c>
      <c r="G16" s="83">
        <v>3156.4540000000006</v>
      </c>
      <c r="H16" s="84">
        <f t="shared" si="0"/>
        <v>0.12505814862744882</v>
      </c>
      <c r="I16" s="84">
        <f>G16/'סכום נכסי הקרן'!$C$42</f>
        <v>1.0923060043511084E-3</v>
      </c>
      <c r="J16" s="73" t="s">
        <v>3312</v>
      </c>
    </row>
    <row r="17" spans="2:10">
      <c r="B17" s="76" t="s">
        <v>3313</v>
      </c>
      <c r="C17" s="95">
        <v>44834</v>
      </c>
      <c r="D17" s="91" t="s">
        <v>3307</v>
      </c>
      <c r="E17" s="102">
        <v>9.2883575254452705E-4</v>
      </c>
      <c r="F17" s="86" t="s">
        <v>134</v>
      </c>
      <c r="G17" s="83">
        <v>1412.1930000000002</v>
      </c>
      <c r="H17" s="84">
        <f t="shared" si="0"/>
        <v>5.5950836630168796E-2</v>
      </c>
      <c r="I17" s="84">
        <f>G17/'סכום נכסי הקרן'!$C$42</f>
        <v>4.8869614231748814E-4</v>
      </c>
      <c r="J17" s="73" t="s">
        <v>3314</v>
      </c>
    </row>
    <row r="18" spans="2:10">
      <c r="B18" s="76" t="s">
        <v>3315</v>
      </c>
      <c r="C18" s="95">
        <v>44977</v>
      </c>
      <c r="D18" s="91" t="s">
        <v>3307</v>
      </c>
      <c r="E18" s="102">
        <v>1.5207678865906626E-2</v>
      </c>
      <c r="F18" s="86" t="s">
        <v>134</v>
      </c>
      <c r="G18" s="83">
        <v>3516.3610000000003</v>
      </c>
      <c r="H18" s="84">
        <f t="shared" si="0"/>
        <v>0.13931760024564416</v>
      </c>
      <c r="I18" s="84">
        <f>G18/'סכום נכסי הקרן'!$C$42</f>
        <v>1.2168535431741022E-3</v>
      </c>
      <c r="J18" s="73" t="s">
        <v>3316</v>
      </c>
    </row>
    <row r="19" spans="2:10">
      <c r="B19" s="76" t="s">
        <v>3326</v>
      </c>
      <c r="C19" s="95">
        <v>45077</v>
      </c>
      <c r="D19" s="91" t="s">
        <v>3307</v>
      </c>
      <c r="E19" s="102">
        <v>7.9272757428686461E-3</v>
      </c>
      <c r="F19" s="86" t="s">
        <v>134</v>
      </c>
      <c r="G19" s="83">
        <v>2837.1450000000004</v>
      </c>
      <c r="H19" s="84">
        <f>IFERROR(G19/$G$10,0)</f>
        <v>0.11240718258134706</v>
      </c>
      <c r="I19" s="84">
        <f>G19/'סכום נכסי הקרן'!$C$42</f>
        <v>9.8180759761261381E-4</v>
      </c>
      <c r="J19" s="73" t="s">
        <v>3327</v>
      </c>
    </row>
    <row r="20" spans="2:10">
      <c r="B20" s="90"/>
      <c r="C20" s="95"/>
      <c r="D20" s="91"/>
      <c r="E20" s="102"/>
      <c r="F20" s="73"/>
      <c r="G20" s="73"/>
      <c r="H20" s="84"/>
      <c r="I20" s="73"/>
      <c r="J20" s="73"/>
    </row>
    <row r="21" spans="2:10">
      <c r="B21" s="92" t="s">
        <v>89</v>
      </c>
      <c r="C21" s="103"/>
      <c r="D21" s="89"/>
      <c r="E21" s="104">
        <v>0</v>
      </c>
      <c r="F21" s="101"/>
      <c r="G21" s="80">
        <f>SUM(G22:G26)</f>
        <v>12011.27245</v>
      </c>
      <c r="H21" s="81">
        <f t="shared" si="0"/>
        <v>0.47588448786419224</v>
      </c>
      <c r="I21" s="81">
        <f>G21/'סכום נכסי הקרן'!$C$42</f>
        <v>4.1565582825005675E-3</v>
      </c>
      <c r="J21" s="71"/>
    </row>
    <row r="22" spans="2:10">
      <c r="B22" s="76" t="s">
        <v>3317</v>
      </c>
      <c r="C22" s="95">
        <v>44834</v>
      </c>
      <c r="D22" s="91" t="s">
        <v>28</v>
      </c>
      <c r="E22" s="102">
        <v>0</v>
      </c>
      <c r="F22" s="86" t="s">
        <v>134</v>
      </c>
      <c r="G22" s="83">
        <v>8653.6903500000008</v>
      </c>
      <c r="H22" s="84">
        <f t="shared" si="0"/>
        <v>0.34285767952462459</v>
      </c>
      <c r="I22" s="84">
        <f>G22/'סכום נכסי הקרן'!$C$42</f>
        <v>2.9946509371276261E-3</v>
      </c>
      <c r="J22" s="73" t="s">
        <v>3318</v>
      </c>
    </row>
    <row r="23" spans="2:10">
      <c r="B23" s="76" t="s">
        <v>3319</v>
      </c>
      <c r="C23" s="95">
        <v>44834</v>
      </c>
      <c r="D23" s="91" t="s">
        <v>28</v>
      </c>
      <c r="E23" s="102">
        <v>0</v>
      </c>
      <c r="F23" s="86" t="s">
        <v>134</v>
      </c>
      <c r="G23" s="83">
        <v>2417.8940000000007</v>
      </c>
      <c r="H23" s="84">
        <f t="shared" si="0"/>
        <v>9.5796532190051478E-2</v>
      </c>
      <c r="I23" s="84">
        <f>G23/'סכום נכסי הקרן'!$C$42</f>
        <v>8.3672378374103316E-4</v>
      </c>
      <c r="J23" s="73" t="s">
        <v>3320</v>
      </c>
    </row>
    <row r="24" spans="2:10">
      <c r="B24" s="76" t="s">
        <v>3321</v>
      </c>
      <c r="C24" s="95">
        <v>44377</v>
      </c>
      <c r="D24" s="91" t="s">
        <v>28</v>
      </c>
      <c r="E24" s="102">
        <v>0</v>
      </c>
      <c r="F24" s="86" t="s">
        <v>134</v>
      </c>
      <c r="G24" s="83">
        <v>208.29679000000004</v>
      </c>
      <c r="H24" s="84">
        <f t="shared" si="0"/>
        <v>8.2526819406969001E-3</v>
      </c>
      <c r="I24" s="84">
        <f>G24/'סכום נכסי הקרן'!$C$42</f>
        <v>7.2082100484930847E-5</v>
      </c>
      <c r="J24" s="73" t="s">
        <v>3322</v>
      </c>
    </row>
    <row r="25" spans="2:10">
      <c r="B25" s="76" t="s">
        <v>3323</v>
      </c>
      <c r="C25" s="95">
        <v>44377</v>
      </c>
      <c r="D25" s="91" t="s">
        <v>28</v>
      </c>
      <c r="E25" s="102">
        <v>0</v>
      </c>
      <c r="F25" s="86" t="s">
        <v>134</v>
      </c>
      <c r="G25" s="83">
        <v>284.37631000000005</v>
      </c>
      <c r="H25" s="84">
        <f t="shared" si="0"/>
        <v>1.1266939053160748E-2</v>
      </c>
      <c r="I25" s="84">
        <f>G25/'סכום נכסי הקרן'!$C$42</f>
        <v>9.840978227726815E-5</v>
      </c>
      <c r="J25" s="73" t="s">
        <v>3322</v>
      </c>
    </row>
    <row r="26" spans="2:10">
      <c r="B26" s="76" t="s">
        <v>3324</v>
      </c>
      <c r="C26" s="95">
        <v>44834</v>
      </c>
      <c r="D26" s="91" t="s">
        <v>28</v>
      </c>
      <c r="E26" s="102">
        <v>0</v>
      </c>
      <c r="F26" s="86" t="s">
        <v>134</v>
      </c>
      <c r="G26" s="83">
        <v>447.01500000000004</v>
      </c>
      <c r="H26" s="84">
        <f t="shared" si="0"/>
        <v>1.771065515565854E-2</v>
      </c>
      <c r="I26" s="84">
        <f>G26/'סכום נכסי הקרן'!$C$42</f>
        <v>1.546916788697097E-4</v>
      </c>
      <c r="J26" s="73" t="s">
        <v>3325</v>
      </c>
    </row>
    <row r="27" spans="2:10">
      <c r="B27" s="90"/>
      <c r="C27" s="95"/>
      <c r="D27" s="91"/>
      <c r="E27" s="102"/>
      <c r="F27" s="73"/>
      <c r="G27" s="73"/>
      <c r="H27" s="84"/>
      <c r="I27" s="73"/>
      <c r="J27" s="73"/>
    </row>
    <row r="28" spans="2:10">
      <c r="B28" s="91"/>
      <c r="C28" s="95"/>
      <c r="D28" s="91"/>
      <c r="E28" s="102"/>
      <c r="F28" s="91"/>
      <c r="G28" s="91"/>
      <c r="H28" s="91"/>
      <c r="I28" s="91"/>
      <c r="J28" s="91"/>
    </row>
    <row r="29" spans="2:10">
      <c r="B29" s="91"/>
      <c r="C29" s="95"/>
      <c r="D29" s="91"/>
      <c r="E29" s="102"/>
      <c r="F29" s="91"/>
      <c r="G29" s="91"/>
      <c r="H29" s="91"/>
      <c r="I29" s="91"/>
      <c r="J29" s="91"/>
    </row>
    <row r="30" spans="2:10">
      <c r="B30" s="112"/>
      <c r="C30" s="95"/>
      <c r="D30" s="91"/>
      <c r="E30" s="102"/>
      <c r="F30" s="91"/>
      <c r="G30" s="91"/>
      <c r="H30" s="91"/>
      <c r="I30" s="91"/>
      <c r="J30" s="91"/>
    </row>
    <row r="31" spans="2:10">
      <c r="B31" s="112"/>
      <c r="C31" s="95"/>
      <c r="D31" s="91"/>
      <c r="E31" s="102"/>
      <c r="F31" s="91"/>
      <c r="G31" s="91"/>
      <c r="H31" s="91"/>
      <c r="I31" s="91"/>
      <c r="J31" s="91"/>
    </row>
    <row r="32" spans="2:10">
      <c r="B32" s="91"/>
      <c r="C32" s="95"/>
      <c r="D32" s="91"/>
      <c r="E32" s="102"/>
      <c r="F32" s="91"/>
      <c r="G32" s="91"/>
      <c r="H32" s="91"/>
      <c r="I32" s="91"/>
      <c r="J32" s="91"/>
    </row>
    <row r="33" spans="2:10">
      <c r="B33" s="91"/>
      <c r="C33" s="95"/>
      <c r="D33" s="91"/>
      <c r="E33" s="102"/>
      <c r="F33" s="91"/>
      <c r="G33" s="91"/>
      <c r="H33" s="91"/>
      <c r="I33" s="91"/>
      <c r="J33" s="91"/>
    </row>
    <row r="34" spans="2:10">
      <c r="B34" s="91"/>
      <c r="C34" s="95"/>
      <c r="D34" s="91"/>
      <c r="E34" s="102"/>
      <c r="F34" s="91"/>
      <c r="G34" s="91"/>
      <c r="H34" s="91"/>
      <c r="I34" s="91"/>
      <c r="J34" s="91"/>
    </row>
    <row r="35" spans="2:10">
      <c r="B35" s="91"/>
      <c r="C35" s="95"/>
      <c r="D35" s="91"/>
      <c r="E35" s="102"/>
      <c r="F35" s="91"/>
      <c r="G35" s="91"/>
      <c r="H35" s="91"/>
      <c r="I35" s="91"/>
      <c r="J35" s="91"/>
    </row>
    <row r="36" spans="2:10">
      <c r="B36" s="91"/>
      <c r="C36" s="95"/>
      <c r="D36" s="91"/>
      <c r="E36" s="102"/>
      <c r="F36" s="91"/>
      <c r="G36" s="91"/>
      <c r="H36" s="91"/>
      <c r="I36" s="91"/>
      <c r="J36" s="91"/>
    </row>
    <row r="37" spans="2:10">
      <c r="B37" s="91"/>
      <c r="C37" s="95"/>
      <c r="D37" s="91"/>
      <c r="E37" s="102"/>
      <c r="F37" s="91"/>
      <c r="G37" s="91"/>
      <c r="H37" s="91"/>
      <c r="I37" s="91"/>
      <c r="J37" s="91"/>
    </row>
    <row r="38" spans="2:10">
      <c r="B38" s="91"/>
      <c r="C38" s="95"/>
      <c r="D38" s="91"/>
      <c r="E38" s="102"/>
      <c r="F38" s="91"/>
      <c r="G38" s="91"/>
      <c r="H38" s="91"/>
      <c r="I38" s="91"/>
      <c r="J38" s="91"/>
    </row>
    <row r="39" spans="2:10">
      <c r="B39" s="91"/>
      <c r="C39" s="95"/>
      <c r="D39" s="91"/>
      <c r="E39" s="102"/>
      <c r="F39" s="91"/>
      <c r="G39" s="91"/>
      <c r="H39" s="91"/>
      <c r="I39" s="91"/>
      <c r="J39" s="91"/>
    </row>
    <row r="40" spans="2:10">
      <c r="B40" s="91"/>
      <c r="C40" s="95"/>
      <c r="D40" s="91"/>
      <c r="E40" s="102"/>
      <c r="F40" s="91"/>
      <c r="G40" s="91"/>
      <c r="H40" s="91"/>
      <c r="I40" s="91"/>
      <c r="J40" s="91"/>
    </row>
    <row r="41" spans="2:10">
      <c r="B41" s="91"/>
      <c r="C41" s="95"/>
      <c r="D41" s="91"/>
      <c r="E41" s="102"/>
      <c r="F41" s="91"/>
      <c r="G41" s="91"/>
      <c r="H41" s="91"/>
      <c r="I41" s="91"/>
      <c r="J41" s="91"/>
    </row>
    <row r="42" spans="2:10">
      <c r="B42" s="91"/>
      <c r="C42" s="95"/>
      <c r="D42" s="91"/>
      <c r="E42" s="102"/>
      <c r="F42" s="91"/>
      <c r="G42" s="91"/>
      <c r="H42" s="91"/>
      <c r="I42" s="91"/>
      <c r="J42" s="91"/>
    </row>
    <row r="43" spans="2:10">
      <c r="B43" s="91"/>
      <c r="C43" s="95"/>
      <c r="D43" s="91"/>
      <c r="E43" s="102"/>
      <c r="F43" s="91"/>
      <c r="G43" s="91"/>
      <c r="H43" s="91"/>
      <c r="I43" s="91"/>
      <c r="J43" s="91"/>
    </row>
    <row r="44" spans="2:10">
      <c r="B44" s="91"/>
      <c r="C44" s="95"/>
      <c r="D44" s="91"/>
      <c r="E44" s="102"/>
      <c r="F44" s="91"/>
      <c r="G44" s="91"/>
      <c r="H44" s="91"/>
      <c r="I44" s="91"/>
      <c r="J44" s="91"/>
    </row>
    <row r="45" spans="2:10">
      <c r="B45" s="91"/>
      <c r="C45" s="95"/>
      <c r="D45" s="91"/>
      <c r="E45" s="102"/>
      <c r="F45" s="91"/>
      <c r="G45" s="91"/>
      <c r="H45" s="91"/>
      <c r="I45" s="91"/>
      <c r="J45" s="91"/>
    </row>
    <row r="46" spans="2:10">
      <c r="B46" s="91"/>
      <c r="C46" s="95"/>
      <c r="D46" s="91"/>
      <c r="E46" s="102"/>
      <c r="F46" s="91"/>
      <c r="G46" s="91"/>
      <c r="H46" s="91"/>
      <c r="I46" s="91"/>
      <c r="J46" s="91"/>
    </row>
    <row r="47" spans="2:10">
      <c r="B47" s="91"/>
      <c r="C47" s="95"/>
      <c r="D47" s="91"/>
      <c r="E47" s="102"/>
      <c r="F47" s="91"/>
      <c r="G47" s="91"/>
      <c r="H47" s="91"/>
      <c r="I47" s="91"/>
      <c r="J47" s="91"/>
    </row>
    <row r="48" spans="2:10">
      <c r="B48" s="91"/>
      <c r="C48" s="95"/>
      <c r="D48" s="91"/>
      <c r="E48" s="102"/>
      <c r="F48" s="91"/>
      <c r="G48" s="91"/>
      <c r="H48" s="91"/>
      <c r="I48" s="91"/>
      <c r="J48" s="91"/>
    </row>
    <row r="49" spans="2:10">
      <c r="B49" s="91"/>
      <c r="C49" s="95"/>
      <c r="D49" s="91"/>
      <c r="E49" s="102"/>
      <c r="F49" s="91"/>
      <c r="G49" s="91"/>
      <c r="H49" s="91"/>
      <c r="I49" s="91"/>
      <c r="J49" s="91"/>
    </row>
    <row r="50" spans="2:10">
      <c r="B50" s="91"/>
      <c r="C50" s="95"/>
      <c r="D50" s="91"/>
      <c r="E50" s="102"/>
      <c r="F50" s="91"/>
      <c r="G50" s="91"/>
      <c r="H50" s="91"/>
      <c r="I50" s="91"/>
      <c r="J50" s="91"/>
    </row>
    <row r="51" spans="2:10">
      <c r="B51" s="91"/>
      <c r="C51" s="95"/>
      <c r="D51" s="91"/>
      <c r="E51" s="102"/>
      <c r="F51" s="91"/>
      <c r="G51" s="91"/>
      <c r="H51" s="91"/>
      <c r="I51" s="91"/>
      <c r="J51" s="91"/>
    </row>
    <row r="52" spans="2:10">
      <c r="B52" s="91"/>
      <c r="C52" s="95"/>
      <c r="D52" s="91"/>
      <c r="E52" s="102"/>
      <c r="F52" s="91"/>
      <c r="G52" s="91"/>
      <c r="H52" s="91"/>
      <c r="I52" s="91"/>
      <c r="J52" s="91"/>
    </row>
    <row r="53" spans="2:10">
      <c r="B53" s="91"/>
      <c r="C53" s="95"/>
      <c r="D53" s="91"/>
      <c r="E53" s="102"/>
      <c r="F53" s="91"/>
      <c r="G53" s="91"/>
      <c r="H53" s="91"/>
      <c r="I53" s="91"/>
      <c r="J53" s="91"/>
    </row>
    <row r="54" spans="2:10">
      <c r="B54" s="91"/>
      <c r="C54" s="95"/>
      <c r="D54" s="91"/>
      <c r="E54" s="102"/>
      <c r="F54" s="91"/>
      <c r="G54" s="91"/>
      <c r="H54" s="91"/>
      <c r="I54" s="91"/>
      <c r="J54" s="91"/>
    </row>
    <row r="55" spans="2:10">
      <c r="B55" s="91"/>
      <c r="C55" s="95"/>
      <c r="D55" s="91"/>
      <c r="E55" s="102"/>
      <c r="F55" s="91"/>
      <c r="G55" s="91"/>
      <c r="H55" s="91"/>
      <c r="I55" s="91"/>
      <c r="J55" s="91"/>
    </row>
    <row r="56" spans="2:10">
      <c r="B56" s="91"/>
      <c r="C56" s="95"/>
      <c r="D56" s="91"/>
      <c r="E56" s="102"/>
      <c r="F56" s="91"/>
      <c r="G56" s="91"/>
      <c r="H56" s="91"/>
      <c r="I56" s="91"/>
      <c r="J56" s="91"/>
    </row>
    <row r="57" spans="2:10">
      <c r="B57" s="91"/>
      <c r="C57" s="95"/>
      <c r="D57" s="91"/>
      <c r="E57" s="102"/>
      <c r="F57" s="91"/>
      <c r="G57" s="91"/>
      <c r="H57" s="91"/>
      <c r="I57" s="91"/>
      <c r="J57" s="91"/>
    </row>
    <row r="58" spans="2:10">
      <c r="B58" s="91"/>
      <c r="C58" s="95"/>
      <c r="D58" s="91"/>
      <c r="E58" s="102"/>
      <c r="F58" s="91"/>
      <c r="G58" s="91"/>
      <c r="H58" s="91"/>
      <c r="I58" s="91"/>
      <c r="J58" s="91"/>
    </row>
    <row r="59" spans="2:10">
      <c r="B59" s="91"/>
      <c r="C59" s="95"/>
      <c r="D59" s="91"/>
      <c r="E59" s="102"/>
      <c r="F59" s="91"/>
      <c r="G59" s="91"/>
      <c r="H59" s="91"/>
      <c r="I59" s="91"/>
      <c r="J59" s="91"/>
    </row>
    <row r="60" spans="2:10">
      <c r="B60" s="91"/>
      <c r="C60" s="95"/>
      <c r="D60" s="91"/>
      <c r="E60" s="102"/>
      <c r="F60" s="91"/>
      <c r="G60" s="91"/>
      <c r="H60" s="91"/>
      <c r="I60" s="91"/>
      <c r="J60" s="91"/>
    </row>
    <row r="61" spans="2:10">
      <c r="B61" s="91"/>
      <c r="C61" s="95"/>
      <c r="D61" s="91"/>
      <c r="E61" s="102"/>
      <c r="F61" s="91"/>
      <c r="G61" s="91"/>
      <c r="H61" s="91"/>
      <c r="I61" s="91"/>
      <c r="J61" s="91"/>
    </row>
    <row r="62" spans="2:10">
      <c r="B62" s="91"/>
      <c r="C62" s="95"/>
      <c r="D62" s="91"/>
      <c r="E62" s="102"/>
      <c r="F62" s="91"/>
      <c r="G62" s="91"/>
      <c r="H62" s="91"/>
      <c r="I62" s="91"/>
      <c r="J62" s="91"/>
    </row>
    <row r="63" spans="2:10">
      <c r="B63" s="91"/>
      <c r="C63" s="95"/>
      <c r="D63" s="91"/>
      <c r="E63" s="102"/>
      <c r="F63" s="91"/>
      <c r="G63" s="91"/>
      <c r="H63" s="91"/>
      <c r="I63" s="91"/>
      <c r="J63" s="91"/>
    </row>
    <row r="64" spans="2:10">
      <c r="B64" s="91"/>
      <c r="C64" s="95"/>
      <c r="D64" s="91"/>
      <c r="E64" s="102"/>
      <c r="F64" s="91"/>
      <c r="G64" s="91"/>
      <c r="H64" s="91"/>
      <c r="I64" s="91"/>
      <c r="J64" s="91"/>
    </row>
    <row r="65" spans="2:10">
      <c r="B65" s="91"/>
      <c r="C65" s="95"/>
      <c r="D65" s="91"/>
      <c r="E65" s="102"/>
      <c r="F65" s="91"/>
      <c r="G65" s="91"/>
      <c r="H65" s="91"/>
      <c r="I65" s="91"/>
      <c r="J65" s="91"/>
    </row>
    <row r="66" spans="2:10">
      <c r="B66" s="91"/>
      <c r="C66" s="95"/>
      <c r="D66" s="91"/>
      <c r="E66" s="102"/>
      <c r="F66" s="91"/>
      <c r="G66" s="91"/>
      <c r="H66" s="91"/>
      <c r="I66" s="91"/>
      <c r="J66" s="91"/>
    </row>
    <row r="67" spans="2:10">
      <c r="B67" s="91"/>
      <c r="C67" s="95"/>
      <c r="D67" s="91"/>
      <c r="E67" s="102"/>
      <c r="F67" s="91"/>
      <c r="G67" s="91"/>
      <c r="H67" s="91"/>
      <c r="I67" s="91"/>
      <c r="J67" s="91"/>
    </row>
    <row r="68" spans="2:10">
      <c r="B68" s="91"/>
      <c r="C68" s="95"/>
      <c r="D68" s="91"/>
      <c r="E68" s="102"/>
      <c r="F68" s="91"/>
      <c r="G68" s="91"/>
      <c r="H68" s="91"/>
      <c r="I68" s="91"/>
      <c r="J68" s="91"/>
    </row>
    <row r="69" spans="2:10">
      <c r="B69" s="91"/>
      <c r="C69" s="95"/>
      <c r="D69" s="91"/>
      <c r="E69" s="102"/>
      <c r="F69" s="91"/>
      <c r="G69" s="91"/>
      <c r="H69" s="91"/>
      <c r="I69" s="91"/>
      <c r="J69" s="91"/>
    </row>
    <row r="70" spans="2:10">
      <c r="B70" s="91"/>
      <c r="C70" s="95"/>
      <c r="D70" s="91"/>
      <c r="E70" s="102"/>
      <c r="F70" s="91"/>
      <c r="G70" s="91"/>
      <c r="H70" s="91"/>
      <c r="I70" s="91"/>
      <c r="J70" s="91"/>
    </row>
    <row r="71" spans="2:10">
      <c r="B71" s="91"/>
      <c r="C71" s="95"/>
      <c r="D71" s="91"/>
      <c r="E71" s="102"/>
      <c r="F71" s="91"/>
      <c r="G71" s="91"/>
      <c r="H71" s="91"/>
      <c r="I71" s="91"/>
      <c r="J71" s="91"/>
    </row>
    <row r="72" spans="2:10">
      <c r="B72" s="91"/>
      <c r="C72" s="95"/>
      <c r="D72" s="91"/>
      <c r="E72" s="102"/>
      <c r="F72" s="91"/>
      <c r="G72" s="91"/>
      <c r="H72" s="91"/>
      <c r="I72" s="91"/>
      <c r="J72" s="91"/>
    </row>
    <row r="73" spans="2:10">
      <c r="B73" s="91"/>
      <c r="C73" s="95"/>
      <c r="D73" s="91"/>
      <c r="E73" s="102"/>
      <c r="F73" s="91"/>
      <c r="G73" s="91"/>
      <c r="H73" s="91"/>
      <c r="I73" s="91"/>
      <c r="J73" s="91"/>
    </row>
    <row r="74" spans="2:10">
      <c r="B74" s="91"/>
      <c r="C74" s="95"/>
      <c r="D74" s="91"/>
      <c r="E74" s="102"/>
      <c r="F74" s="91"/>
      <c r="G74" s="91"/>
      <c r="H74" s="91"/>
      <c r="I74" s="91"/>
      <c r="J74" s="91"/>
    </row>
    <row r="75" spans="2:10">
      <c r="B75" s="91"/>
      <c r="C75" s="95"/>
      <c r="D75" s="91"/>
      <c r="E75" s="102"/>
      <c r="F75" s="91"/>
      <c r="G75" s="91"/>
      <c r="H75" s="91"/>
      <c r="I75" s="91"/>
      <c r="J75" s="91"/>
    </row>
    <row r="76" spans="2:10">
      <c r="B76" s="91"/>
      <c r="C76" s="95"/>
      <c r="D76" s="91"/>
      <c r="E76" s="102"/>
      <c r="F76" s="91"/>
      <c r="G76" s="91"/>
      <c r="H76" s="91"/>
      <c r="I76" s="91"/>
      <c r="J76" s="91"/>
    </row>
    <row r="77" spans="2:10">
      <c r="B77" s="91"/>
      <c r="C77" s="95"/>
      <c r="D77" s="91"/>
      <c r="E77" s="102"/>
      <c r="F77" s="91"/>
      <c r="G77" s="91"/>
      <c r="H77" s="91"/>
      <c r="I77" s="91"/>
      <c r="J77" s="91"/>
    </row>
    <row r="78" spans="2:10">
      <c r="B78" s="91"/>
      <c r="C78" s="95"/>
      <c r="D78" s="91"/>
      <c r="E78" s="102"/>
      <c r="F78" s="91"/>
      <c r="G78" s="91"/>
      <c r="H78" s="91"/>
      <c r="I78" s="91"/>
      <c r="J78" s="91"/>
    </row>
    <row r="79" spans="2:10">
      <c r="B79" s="91"/>
      <c r="C79" s="95"/>
      <c r="D79" s="91"/>
      <c r="E79" s="102"/>
      <c r="F79" s="91"/>
      <c r="G79" s="91"/>
      <c r="H79" s="91"/>
      <c r="I79" s="91"/>
      <c r="J79" s="91"/>
    </row>
    <row r="80" spans="2:10">
      <c r="B80" s="91"/>
      <c r="C80" s="95"/>
      <c r="D80" s="91"/>
      <c r="E80" s="102"/>
      <c r="F80" s="91"/>
      <c r="G80" s="91"/>
      <c r="H80" s="91"/>
      <c r="I80" s="91"/>
      <c r="J80" s="91"/>
    </row>
    <row r="81" spans="2:10">
      <c r="B81" s="91"/>
      <c r="C81" s="95"/>
      <c r="D81" s="91"/>
      <c r="E81" s="102"/>
      <c r="F81" s="91"/>
      <c r="G81" s="91"/>
      <c r="H81" s="91"/>
      <c r="I81" s="91"/>
      <c r="J81" s="91"/>
    </row>
    <row r="82" spans="2:10">
      <c r="B82" s="91"/>
      <c r="C82" s="95"/>
      <c r="D82" s="91"/>
      <c r="E82" s="102"/>
      <c r="F82" s="91"/>
      <c r="G82" s="91"/>
      <c r="H82" s="91"/>
      <c r="I82" s="91"/>
      <c r="J82" s="91"/>
    </row>
    <row r="83" spans="2:10">
      <c r="B83" s="91"/>
      <c r="C83" s="95"/>
      <c r="D83" s="91"/>
      <c r="E83" s="102"/>
      <c r="F83" s="91"/>
      <c r="G83" s="91"/>
      <c r="H83" s="91"/>
      <c r="I83" s="91"/>
      <c r="J83" s="91"/>
    </row>
    <row r="84" spans="2:10">
      <c r="B84" s="91"/>
      <c r="C84" s="95"/>
      <c r="D84" s="91"/>
      <c r="E84" s="102"/>
      <c r="F84" s="91"/>
      <c r="G84" s="91"/>
      <c r="H84" s="91"/>
      <c r="I84" s="91"/>
      <c r="J84" s="91"/>
    </row>
    <row r="85" spans="2:10">
      <c r="B85" s="91"/>
      <c r="C85" s="95"/>
      <c r="D85" s="91"/>
      <c r="E85" s="102"/>
      <c r="F85" s="91"/>
      <c r="G85" s="91"/>
      <c r="H85" s="91"/>
      <c r="I85" s="91"/>
      <c r="J85" s="91"/>
    </row>
    <row r="86" spans="2:10">
      <c r="B86" s="91"/>
      <c r="C86" s="95"/>
      <c r="D86" s="91"/>
      <c r="E86" s="102"/>
      <c r="F86" s="91"/>
      <c r="G86" s="91"/>
      <c r="H86" s="91"/>
      <c r="I86" s="91"/>
      <c r="J86" s="91"/>
    </row>
    <row r="87" spans="2:10">
      <c r="B87" s="91"/>
      <c r="C87" s="95"/>
      <c r="D87" s="91"/>
      <c r="E87" s="102"/>
      <c r="F87" s="91"/>
      <c r="G87" s="91"/>
      <c r="H87" s="91"/>
      <c r="I87" s="91"/>
      <c r="J87" s="91"/>
    </row>
    <row r="88" spans="2:10">
      <c r="B88" s="91"/>
      <c r="C88" s="95"/>
      <c r="D88" s="91"/>
      <c r="E88" s="102"/>
      <c r="F88" s="91"/>
      <c r="G88" s="91"/>
      <c r="H88" s="91"/>
      <c r="I88" s="91"/>
      <c r="J88" s="91"/>
    </row>
    <row r="89" spans="2:10">
      <c r="B89" s="91"/>
      <c r="C89" s="95"/>
      <c r="D89" s="91"/>
      <c r="E89" s="102"/>
      <c r="F89" s="91"/>
      <c r="G89" s="91"/>
      <c r="H89" s="91"/>
      <c r="I89" s="91"/>
      <c r="J89" s="91"/>
    </row>
    <row r="90" spans="2:10">
      <c r="B90" s="91"/>
      <c r="C90" s="95"/>
      <c r="D90" s="91"/>
      <c r="E90" s="102"/>
      <c r="F90" s="91"/>
      <c r="G90" s="91"/>
      <c r="H90" s="91"/>
      <c r="I90" s="91"/>
      <c r="J90" s="91"/>
    </row>
    <row r="91" spans="2:10">
      <c r="B91" s="91"/>
      <c r="C91" s="95"/>
      <c r="D91" s="91"/>
      <c r="E91" s="102"/>
      <c r="F91" s="91"/>
      <c r="G91" s="91"/>
      <c r="H91" s="91"/>
      <c r="I91" s="91"/>
      <c r="J91" s="91"/>
    </row>
    <row r="92" spans="2:10">
      <c r="B92" s="91"/>
      <c r="C92" s="95"/>
      <c r="D92" s="91"/>
      <c r="E92" s="102"/>
      <c r="F92" s="91"/>
      <c r="G92" s="91"/>
      <c r="H92" s="91"/>
      <c r="I92" s="91"/>
      <c r="J92" s="91"/>
    </row>
    <row r="93" spans="2:10">
      <c r="B93" s="91"/>
      <c r="C93" s="95"/>
      <c r="D93" s="91"/>
      <c r="E93" s="102"/>
      <c r="F93" s="91"/>
      <c r="G93" s="91"/>
      <c r="H93" s="91"/>
      <c r="I93" s="91"/>
      <c r="J93" s="91"/>
    </row>
    <row r="94" spans="2:10">
      <c r="B94" s="91"/>
      <c r="C94" s="95"/>
      <c r="D94" s="91"/>
      <c r="E94" s="102"/>
      <c r="F94" s="91"/>
      <c r="G94" s="91"/>
      <c r="H94" s="91"/>
      <c r="I94" s="91"/>
      <c r="J94" s="91"/>
    </row>
    <row r="95" spans="2:10">
      <c r="B95" s="91"/>
      <c r="C95" s="95"/>
      <c r="D95" s="91"/>
      <c r="E95" s="102"/>
      <c r="F95" s="91"/>
      <c r="G95" s="91"/>
      <c r="H95" s="91"/>
      <c r="I95" s="91"/>
      <c r="J95" s="91"/>
    </row>
    <row r="96" spans="2:10">
      <c r="B96" s="91"/>
      <c r="C96" s="95"/>
      <c r="D96" s="91"/>
      <c r="E96" s="102"/>
      <c r="F96" s="91"/>
      <c r="G96" s="91"/>
      <c r="H96" s="91"/>
      <c r="I96" s="91"/>
      <c r="J96" s="91"/>
    </row>
    <row r="97" spans="2:10">
      <c r="B97" s="91"/>
      <c r="C97" s="95"/>
      <c r="D97" s="91"/>
      <c r="E97" s="102"/>
      <c r="F97" s="91"/>
      <c r="G97" s="91"/>
      <c r="H97" s="91"/>
      <c r="I97" s="91"/>
      <c r="J97" s="91"/>
    </row>
    <row r="98" spans="2:10">
      <c r="B98" s="91"/>
      <c r="C98" s="95"/>
      <c r="D98" s="91"/>
      <c r="E98" s="102"/>
      <c r="F98" s="91"/>
      <c r="G98" s="91"/>
      <c r="H98" s="91"/>
      <c r="I98" s="91"/>
      <c r="J98" s="91"/>
    </row>
    <row r="99" spans="2:10">
      <c r="B99" s="91"/>
      <c r="C99" s="95"/>
      <c r="D99" s="91"/>
      <c r="E99" s="102"/>
      <c r="F99" s="91"/>
      <c r="G99" s="91"/>
      <c r="H99" s="91"/>
      <c r="I99" s="91"/>
      <c r="J99" s="91"/>
    </row>
    <row r="100" spans="2:10">
      <c r="B100" s="91"/>
      <c r="C100" s="95"/>
      <c r="D100" s="91"/>
      <c r="E100" s="102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2:10"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2:10"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2:10"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2:10"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2:10"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2:10"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2:10"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2:10"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2:10"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2:10"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2:10"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2:10"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2:10">
      <c r="B123" s="91"/>
      <c r="C123" s="91"/>
      <c r="D123" s="91"/>
      <c r="E123" s="91"/>
      <c r="F123" s="91"/>
      <c r="G123" s="91"/>
      <c r="H123" s="91"/>
      <c r="I123" s="91"/>
      <c r="J123" s="91"/>
    </row>
    <row r="124" spans="2:10">
      <c r="B124" s="91"/>
      <c r="C124" s="91"/>
      <c r="D124" s="91"/>
      <c r="E124" s="91"/>
      <c r="F124" s="91"/>
      <c r="G124" s="91"/>
      <c r="H124" s="91"/>
      <c r="I124" s="91"/>
      <c r="J124" s="91"/>
    </row>
    <row r="125" spans="2:10">
      <c r="B125" s="91"/>
      <c r="C125" s="91"/>
      <c r="D125" s="91"/>
      <c r="E125" s="91"/>
      <c r="F125" s="91"/>
      <c r="G125" s="91"/>
      <c r="H125" s="91"/>
      <c r="I125" s="91"/>
      <c r="J125" s="91"/>
    </row>
    <row r="126" spans="2:10">
      <c r="B126" s="91"/>
      <c r="C126" s="91"/>
      <c r="D126" s="91"/>
      <c r="E126" s="91"/>
      <c r="F126" s="91"/>
      <c r="G126" s="91"/>
      <c r="H126" s="91"/>
      <c r="I126" s="91"/>
      <c r="J126" s="91"/>
    </row>
    <row r="127" spans="2:10">
      <c r="B127" s="109"/>
      <c r="C127" s="109"/>
      <c r="D127" s="110"/>
      <c r="E127" s="110"/>
      <c r="F127" s="118"/>
      <c r="G127" s="118"/>
      <c r="H127" s="118"/>
      <c r="I127" s="118"/>
      <c r="J127" s="110"/>
    </row>
    <row r="128" spans="2:10">
      <c r="B128" s="109"/>
      <c r="C128" s="109"/>
      <c r="D128" s="110"/>
      <c r="E128" s="110"/>
      <c r="F128" s="118"/>
      <c r="G128" s="118"/>
      <c r="H128" s="118"/>
      <c r="I128" s="118"/>
      <c r="J128" s="110"/>
    </row>
    <row r="129" spans="2:10">
      <c r="B129" s="109"/>
      <c r="C129" s="109"/>
      <c r="D129" s="110"/>
      <c r="E129" s="110"/>
      <c r="F129" s="118"/>
      <c r="G129" s="118"/>
      <c r="H129" s="118"/>
      <c r="I129" s="118"/>
      <c r="J129" s="110"/>
    </row>
    <row r="130" spans="2:10">
      <c r="B130" s="109"/>
      <c r="C130" s="109"/>
      <c r="D130" s="110"/>
      <c r="E130" s="110"/>
      <c r="F130" s="118"/>
      <c r="G130" s="118"/>
      <c r="H130" s="118"/>
      <c r="I130" s="118"/>
      <c r="J130" s="110"/>
    </row>
    <row r="131" spans="2:10">
      <c r="B131" s="109"/>
      <c r="C131" s="109"/>
      <c r="D131" s="110"/>
      <c r="E131" s="110"/>
      <c r="F131" s="118"/>
      <c r="G131" s="118"/>
      <c r="H131" s="118"/>
      <c r="I131" s="118"/>
      <c r="J131" s="110"/>
    </row>
    <row r="132" spans="2:10">
      <c r="B132" s="109"/>
      <c r="C132" s="109"/>
      <c r="D132" s="110"/>
      <c r="E132" s="110"/>
      <c r="F132" s="118"/>
      <c r="G132" s="118"/>
      <c r="H132" s="118"/>
      <c r="I132" s="118"/>
      <c r="J132" s="110"/>
    </row>
    <row r="133" spans="2:10">
      <c r="B133" s="109"/>
      <c r="C133" s="109"/>
      <c r="D133" s="110"/>
      <c r="E133" s="110"/>
      <c r="F133" s="118"/>
      <c r="G133" s="118"/>
      <c r="H133" s="118"/>
      <c r="I133" s="118"/>
      <c r="J133" s="110"/>
    </row>
    <row r="134" spans="2:10">
      <c r="B134" s="109"/>
      <c r="C134" s="109"/>
      <c r="D134" s="110"/>
      <c r="E134" s="110"/>
      <c r="F134" s="118"/>
      <c r="G134" s="118"/>
      <c r="H134" s="118"/>
      <c r="I134" s="118"/>
      <c r="J134" s="110"/>
    </row>
    <row r="135" spans="2:10">
      <c r="B135" s="109"/>
      <c r="C135" s="109"/>
      <c r="D135" s="110"/>
      <c r="E135" s="110"/>
      <c r="F135" s="118"/>
      <c r="G135" s="118"/>
      <c r="H135" s="118"/>
      <c r="I135" s="118"/>
      <c r="J135" s="110"/>
    </row>
    <row r="136" spans="2:10">
      <c r="B136" s="109"/>
      <c r="C136" s="109"/>
      <c r="D136" s="110"/>
      <c r="E136" s="110"/>
      <c r="F136" s="118"/>
      <c r="G136" s="118"/>
      <c r="H136" s="118"/>
      <c r="I136" s="118"/>
      <c r="J136" s="110"/>
    </row>
    <row r="137" spans="2:10">
      <c r="B137" s="109"/>
      <c r="C137" s="109"/>
      <c r="D137" s="110"/>
      <c r="E137" s="110"/>
      <c r="F137" s="118"/>
      <c r="G137" s="118"/>
      <c r="H137" s="118"/>
      <c r="I137" s="118"/>
      <c r="J137" s="110"/>
    </row>
    <row r="138" spans="2:10">
      <c r="B138" s="109"/>
      <c r="C138" s="109"/>
      <c r="D138" s="110"/>
      <c r="E138" s="110"/>
      <c r="F138" s="118"/>
      <c r="G138" s="118"/>
      <c r="H138" s="118"/>
      <c r="I138" s="118"/>
      <c r="J138" s="110"/>
    </row>
    <row r="139" spans="2:10">
      <c r="B139" s="109"/>
      <c r="C139" s="109"/>
      <c r="D139" s="110"/>
      <c r="E139" s="110"/>
      <c r="F139" s="118"/>
      <c r="G139" s="118"/>
      <c r="H139" s="118"/>
      <c r="I139" s="118"/>
      <c r="J139" s="110"/>
    </row>
    <row r="140" spans="2:10">
      <c r="B140" s="109"/>
      <c r="C140" s="109"/>
      <c r="D140" s="110"/>
      <c r="E140" s="110"/>
      <c r="F140" s="118"/>
      <c r="G140" s="118"/>
      <c r="H140" s="118"/>
      <c r="I140" s="118"/>
      <c r="J140" s="110"/>
    </row>
    <row r="141" spans="2:10">
      <c r="B141" s="109"/>
      <c r="C141" s="109"/>
      <c r="D141" s="110"/>
      <c r="E141" s="110"/>
      <c r="F141" s="118"/>
      <c r="G141" s="118"/>
      <c r="H141" s="118"/>
      <c r="I141" s="118"/>
      <c r="J141" s="110"/>
    </row>
    <row r="142" spans="2:10">
      <c r="B142" s="109"/>
      <c r="C142" s="109"/>
      <c r="D142" s="110"/>
      <c r="E142" s="110"/>
      <c r="F142" s="118"/>
      <c r="G142" s="118"/>
      <c r="H142" s="118"/>
      <c r="I142" s="118"/>
      <c r="J142" s="110"/>
    </row>
    <row r="143" spans="2:10">
      <c r="B143" s="109"/>
      <c r="C143" s="109"/>
      <c r="D143" s="110"/>
      <c r="E143" s="110"/>
      <c r="F143" s="118"/>
      <c r="G143" s="118"/>
      <c r="H143" s="118"/>
      <c r="I143" s="118"/>
      <c r="J143" s="110"/>
    </row>
    <row r="144" spans="2:10">
      <c r="B144" s="109"/>
      <c r="C144" s="109"/>
      <c r="D144" s="110"/>
      <c r="E144" s="110"/>
      <c r="F144" s="118"/>
      <c r="G144" s="118"/>
      <c r="H144" s="118"/>
      <c r="I144" s="118"/>
      <c r="J144" s="110"/>
    </row>
    <row r="145" spans="2:10">
      <c r="B145" s="109"/>
      <c r="C145" s="109"/>
      <c r="D145" s="110"/>
      <c r="E145" s="110"/>
      <c r="F145" s="118"/>
      <c r="G145" s="118"/>
      <c r="H145" s="118"/>
      <c r="I145" s="118"/>
      <c r="J145" s="110"/>
    </row>
    <row r="146" spans="2:10">
      <c r="B146" s="109"/>
      <c r="C146" s="109"/>
      <c r="D146" s="110"/>
      <c r="E146" s="110"/>
      <c r="F146" s="118"/>
      <c r="G146" s="118"/>
      <c r="H146" s="118"/>
      <c r="I146" s="118"/>
      <c r="J146" s="110"/>
    </row>
    <row r="147" spans="2:10">
      <c r="B147" s="109"/>
      <c r="C147" s="109"/>
      <c r="D147" s="110"/>
      <c r="E147" s="110"/>
      <c r="F147" s="118"/>
      <c r="G147" s="118"/>
      <c r="H147" s="118"/>
      <c r="I147" s="118"/>
      <c r="J147" s="110"/>
    </row>
    <row r="148" spans="2:10">
      <c r="B148" s="109"/>
      <c r="C148" s="109"/>
      <c r="D148" s="110"/>
      <c r="E148" s="110"/>
      <c r="F148" s="118"/>
      <c r="G148" s="118"/>
      <c r="H148" s="118"/>
      <c r="I148" s="118"/>
      <c r="J148" s="110"/>
    </row>
    <row r="149" spans="2:10">
      <c r="B149" s="109"/>
      <c r="C149" s="109"/>
      <c r="D149" s="110"/>
      <c r="E149" s="110"/>
      <c r="F149" s="118"/>
      <c r="G149" s="118"/>
      <c r="H149" s="118"/>
      <c r="I149" s="118"/>
      <c r="J149" s="110"/>
    </row>
    <row r="150" spans="2:10">
      <c r="B150" s="109"/>
      <c r="C150" s="109"/>
      <c r="D150" s="110"/>
      <c r="E150" s="110"/>
      <c r="F150" s="118"/>
      <c r="G150" s="118"/>
      <c r="H150" s="118"/>
      <c r="I150" s="118"/>
      <c r="J150" s="110"/>
    </row>
    <row r="151" spans="2:10">
      <c r="B151" s="109"/>
      <c r="C151" s="109"/>
      <c r="D151" s="110"/>
      <c r="E151" s="110"/>
      <c r="F151" s="118"/>
      <c r="G151" s="118"/>
      <c r="H151" s="118"/>
      <c r="I151" s="118"/>
      <c r="J151" s="110"/>
    </row>
    <row r="152" spans="2:10">
      <c r="B152" s="109"/>
      <c r="C152" s="109"/>
      <c r="D152" s="110"/>
      <c r="E152" s="110"/>
      <c r="F152" s="118"/>
      <c r="G152" s="118"/>
      <c r="H152" s="118"/>
      <c r="I152" s="118"/>
      <c r="J152" s="110"/>
    </row>
    <row r="153" spans="2:10">
      <c r="B153" s="109"/>
      <c r="C153" s="109"/>
      <c r="D153" s="110"/>
      <c r="E153" s="110"/>
      <c r="F153" s="118"/>
      <c r="G153" s="118"/>
      <c r="H153" s="118"/>
      <c r="I153" s="118"/>
      <c r="J153" s="110"/>
    </row>
    <row r="154" spans="2:10">
      <c r="B154" s="109"/>
      <c r="C154" s="109"/>
      <c r="D154" s="110"/>
      <c r="E154" s="110"/>
      <c r="F154" s="118"/>
      <c r="G154" s="118"/>
      <c r="H154" s="118"/>
      <c r="I154" s="118"/>
      <c r="J154" s="110"/>
    </row>
    <row r="155" spans="2:10">
      <c r="B155" s="109"/>
      <c r="C155" s="109"/>
      <c r="D155" s="110"/>
      <c r="E155" s="110"/>
      <c r="F155" s="118"/>
      <c r="G155" s="118"/>
      <c r="H155" s="118"/>
      <c r="I155" s="118"/>
      <c r="J155" s="110"/>
    </row>
    <row r="156" spans="2:10">
      <c r="B156" s="109"/>
      <c r="C156" s="109"/>
      <c r="D156" s="110"/>
      <c r="E156" s="110"/>
      <c r="F156" s="118"/>
      <c r="G156" s="118"/>
      <c r="H156" s="118"/>
      <c r="I156" s="118"/>
      <c r="J156" s="110"/>
    </row>
    <row r="157" spans="2:10">
      <c r="B157" s="109"/>
      <c r="C157" s="109"/>
      <c r="D157" s="110"/>
      <c r="E157" s="110"/>
      <c r="F157" s="118"/>
      <c r="G157" s="118"/>
      <c r="H157" s="118"/>
      <c r="I157" s="118"/>
      <c r="J157" s="110"/>
    </row>
    <row r="158" spans="2:10">
      <c r="B158" s="109"/>
      <c r="C158" s="109"/>
      <c r="D158" s="110"/>
      <c r="E158" s="110"/>
      <c r="F158" s="118"/>
      <c r="G158" s="118"/>
      <c r="H158" s="118"/>
      <c r="I158" s="118"/>
      <c r="J158" s="110"/>
    </row>
    <row r="159" spans="2:10">
      <c r="B159" s="109"/>
      <c r="C159" s="109"/>
      <c r="D159" s="110"/>
      <c r="E159" s="110"/>
      <c r="F159" s="118"/>
      <c r="G159" s="118"/>
      <c r="H159" s="118"/>
      <c r="I159" s="118"/>
      <c r="J159" s="110"/>
    </row>
    <row r="160" spans="2:10">
      <c r="B160" s="109"/>
      <c r="C160" s="109"/>
      <c r="D160" s="110"/>
      <c r="E160" s="110"/>
      <c r="F160" s="118"/>
      <c r="G160" s="118"/>
      <c r="H160" s="118"/>
      <c r="I160" s="118"/>
      <c r="J160" s="110"/>
    </row>
    <row r="161" spans="2:10">
      <c r="B161" s="109"/>
      <c r="C161" s="109"/>
      <c r="D161" s="110"/>
      <c r="E161" s="110"/>
      <c r="F161" s="118"/>
      <c r="G161" s="118"/>
      <c r="H161" s="118"/>
      <c r="I161" s="118"/>
      <c r="J161" s="110"/>
    </row>
    <row r="162" spans="2:10">
      <c r="B162" s="109"/>
      <c r="C162" s="109"/>
      <c r="D162" s="110"/>
      <c r="E162" s="110"/>
      <c r="F162" s="118"/>
      <c r="G162" s="118"/>
      <c r="H162" s="118"/>
      <c r="I162" s="118"/>
      <c r="J162" s="110"/>
    </row>
    <row r="163" spans="2:10">
      <c r="B163" s="109"/>
      <c r="C163" s="109"/>
      <c r="D163" s="110"/>
      <c r="E163" s="110"/>
      <c r="F163" s="118"/>
      <c r="G163" s="118"/>
      <c r="H163" s="118"/>
      <c r="I163" s="118"/>
      <c r="J163" s="110"/>
    </row>
    <row r="164" spans="2:10">
      <c r="B164" s="109"/>
      <c r="C164" s="109"/>
      <c r="D164" s="110"/>
      <c r="E164" s="110"/>
      <c r="F164" s="118"/>
      <c r="G164" s="118"/>
      <c r="H164" s="118"/>
      <c r="I164" s="118"/>
      <c r="J164" s="110"/>
    </row>
    <row r="165" spans="2:10">
      <c r="B165" s="109"/>
      <c r="C165" s="109"/>
      <c r="D165" s="110"/>
      <c r="E165" s="110"/>
      <c r="F165" s="118"/>
      <c r="G165" s="118"/>
      <c r="H165" s="118"/>
      <c r="I165" s="118"/>
      <c r="J165" s="110"/>
    </row>
    <row r="166" spans="2:10">
      <c r="B166" s="109"/>
      <c r="C166" s="109"/>
      <c r="D166" s="110"/>
      <c r="E166" s="110"/>
      <c r="F166" s="118"/>
      <c r="G166" s="118"/>
      <c r="H166" s="118"/>
      <c r="I166" s="118"/>
      <c r="J166" s="110"/>
    </row>
    <row r="167" spans="2:10">
      <c r="B167" s="109"/>
      <c r="C167" s="109"/>
      <c r="D167" s="110"/>
      <c r="E167" s="110"/>
      <c r="F167" s="118"/>
      <c r="G167" s="118"/>
      <c r="H167" s="118"/>
      <c r="I167" s="118"/>
      <c r="J167" s="110"/>
    </row>
    <row r="168" spans="2:10">
      <c r="B168" s="109"/>
      <c r="C168" s="109"/>
      <c r="D168" s="110"/>
      <c r="E168" s="110"/>
      <c r="F168" s="118"/>
      <c r="G168" s="118"/>
      <c r="H168" s="118"/>
      <c r="I168" s="118"/>
      <c r="J168" s="110"/>
    </row>
    <row r="169" spans="2:10">
      <c r="B169" s="109"/>
      <c r="C169" s="109"/>
      <c r="D169" s="110"/>
      <c r="E169" s="110"/>
      <c r="F169" s="118"/>
      <c r="G169" s="118"/>
      <c r="H169" s="118"/>
      <c r="I169" s="118"/>
      <c r="J169" s="110"/>
    </row>
    <row r="170" spans="2:10">
      <c r="B170" s="109"/>
      <c r="C170" s="109"/>
      <c r="D170" s="110"/>
      <c r="E170" s="110"/>
      <c r="F170" s="118"/>
      <c r="G170" s="118"/>
      <c r="H170" s="118"/>
      <c r="I170" s="118"/>
      <c r="J170" s="110"/>
    </row>
    <row r="171" spans="2:10">
      <c r="B171" s="109"/>
      <c r="C171" s="109"/>
      <c r="D171" s="110"/>
      <c r="E171" s="110"/>
      <c r="F171" s="118"/>
      <c r="G171" s="118"/>
      <c r="H171" s="118"/>
      <c r="I171" s="118"/>
      <c r="J171" s="110"/>
    </row>
    <row r="172" spans="2:10">
      <c r="B172" s="109"/>
      <c r="C172" s="109"/>
      <c r="D172" s="110"/>
      <c r="E172" s="110"/>
      <c r="F172" s="118"/>
      <c r="G172" s="118"/>
      <c r="H172" s="118"/>
      <c r="I172" s="118"/>
      <c r="J172" s="110"/>
    </row>
    <row r="173" spans="2:10">
      <c r="B173" s="109"/>
      <c r="C173" s="109"/>
      <c r="D173" s="110"/>
      <c r="E173" s="110"/>
      <c r="F173" s="118"/>
      <c r="G173" s="118"/>
      <c r="H173" s="118"/>
      <c r="I173" s="118"/>
      <c r="J173" s="110"/>
    </row>
    <row r="174" spans="2:10">
      <c r="B174" s="109"/>
      <c r="C174" s="109"/>
      <c r="D174" s="110"/>
      <c r="E174" s="110"/>
      <c r="F174" s="118"/>
      <c r="G174" s="118"/>
      <c r="H174" s="118"/>
      <c r="I174" s="118"/>
      <c r="J174" s="110"/>
    </row>
    <row r="175" spans="2:10">
      <c r="B175" s="109"/>
      <c r="C175" s="109"/>
      <c r="D175" s="110"/>
      <c r="E175" s="110"/>
      <c r="F175" s="118"/>
      <c r="G175" s="118"/>
      <c r="H175" s="118"/>
      <c r="I175" s="118"/>
      <c r="J175" s="110"/>
    </row>
    <row r="176" spans="2:10">
      <c r="B176" s="109"/>
      <c r="C176" s="109"/>
      <c r="D176" s="110"/>
      <c r="E176" s="110"/>
      <c r="F176" s="118"/>
      <c r="G176" s="118"/>
      <c r="H176" s="118"/>
      <c r="I176" s="118"/>
      <c r="J176" s="110"/>
    </row>
    <row r="177" spans="2:10">
      <c r="B177" s="109"/>
      <c r="C177" s="109"/>
      <c r="D177" s="110"/>
      <c r="E177" s="110"/>
      <c r="F177" s="118"/>
      <c r="G177" s="118"/>
      <c r="H177" s="118"/>
      <c r="I177" s="118"/>
      <c r="J177" s="110"/>
    </row>
    <row r="178" spans="2:10">
      <c r="B178" s="109"/>
      <c r="C178" s="109"/>
      <c r="D178" s="110"/>
      <c r="E178" s="110"/>
      <c r="F178" s="118"/>
      <c r="G178" s="118"/>
      <c r="H178" s="118"/>
      <c r="I178" s="118"/>
      <c r="J178" s="110"/>
    </row>
    <row r="179" spans="2:10">
      <c r="B179" s="109"/>
      <c r="C179" s="109"/>
      <c r="D179" s="110"/>
      <c r="E179" s="110"/>
      <c r="F179" s="118"/>
      <c r="G179" s="118"/>
      <c r="H179" s="118"/>
      <c r="I179" s="118"/>
      <c r="J179" s="110"/>
    </row>
    <row r="180" spans="2:10">
      <c r="B180" s="109"/>
      <c r="C180" s="109"/>
      <c r="D180" s="110"/>
      <c r="E180" s="110"/>
      <c r="F180" s="118"/>
      <c r="G180" s="118"/>
      <c r="H180" s="118"/>
      <c r="I180" s="118"/>
      <c r="J180" s="110"/>
    </row>
    <row r="181" spans="2:10">
      <c r="B181" s="109"/>
      <c r="C181" s="109"/>
      <c r="D181" s="110"/>
      <c r="E181" s="110"/>
      <c r="F181" s="118"/>
      <c r="G181" s="118"/>
      <c r="H181" s="118"/>
      <c r="I181" s="118"/>
      <c r="J181" s="110"/>
    </row>
    <row r="182" spans="2:10">
      <c r="B182" s="109"/>
      <c r="C182" s="109"/>
      <c r="D182" s="110"/>
      <c r="E182" s="110"/>
      <c r="F182" s="118"/>
      <c r="G182" s="118"/>
      <c r="H182" s="118"/>
      <c r="I182" s="118"/>
      <c r="J182" s="110"/>
    </row>
    <row r="183" spans="2:10">
      <c r="B183" s="109"/>
      <c r="C183" s="109"/>
      <c r="D183" s="110"/>
      <c r="E183" s="110"/>
      <c r="F183" s="118"/>
      <c r="G183" s="118"/>
      <c r="H183" s="118"/>
      <c r="I183" s="118"/>
      <c r="J183" s="110"/>
    </row>
    <row r="184" spans="2:10">
      <c r="B184" s="109"/>
      <c r="C184" s="109"/>
      <c r="D184" s="110"/>
      <c r="E184" s="110"/>
      <c r="F184" s="118"/>
      <c r="G184" s="118"/>
      <c r="H184" s="118"/>
      <c r="I184" s="118"/>
      <c r="J184" s="110"/>
    </row>
    <row r="185" spans="2:10">
      <c r="B185" s="109"/>
      <c r="C185" s="109"/>
      <c r="D185" s="110"/>
      <c r="E185" s="110"/>
      <c r="F185" s="118"/>
      <c r="G185" s="118"/>
      <c r="H185" s="118"/>
      <c r="I185" s="118"/>
      <c r="J185" s="110"/>
    </row>
    <row r="186" spans="2:10">
      <c r="B186" s="109"/>
      <c r="C186" s="109"/>
      <c r="D186" s="110"/>
      <c r="E186" s="110"/>
      <c r="F186" s="118"/>
      <c r="G186" s="118"/>
      <c r="H186" s="118"/>
      <c r="I186" s="118"/>
      <c r="J186" s="110"/>
    </row>
    <row r="187" spans="2:10">
      <c r="B187" s="109"/>
      <c r="C187" s="109"/>
      <c r="D187" s="110"/>
      <c r="E187" s="110"/>
      <c r="F187" s="118"/>
      <c r="G187" s="118"/>
      <c r="H187" s="118"/>
      <c r="I187" s="118"/>
      <c r="J187" s="110"/>
    </row>
    <row r="188" spans="2:10">
      <c r="B188" s="109"/>
      <c r="C188" s="109"/>
      <c r="D188" s="110"/>
      <c r="E188" s="110"/>
      <c r="F188" s="118"/>
      <c r="G188" s="118"/>
      <c r="H188" s="118"/>
      <c r="I188" s="118"/>
      <c r="J188" s="110"/>
    </row>
    <row r="189" spans="2:10">
      <c r="B189" s="109"/>
      <c r="C189" s="109"/>
      <c r="D189" s="110"/>
      <c r="E189" s="110"/>
      <c r="F189" s="118"/>
      <c r="G189" s="118"/>
      <c r="H189" s="118"/>
      <c r="I189" s="118"/>
      <c r="J189" s="110"/>
    </row>
    <row r="190" spans="2:10">
      <c r="B190" s="109"/>
      <c r="C190" s="109"/>
      <c r="D190" s="110"/>
      <c r="E190" s="110"/>
      <c r="F190" s="118"/>
      <c r="G190" s="118"/>
      <c r="H190" s="118"/>
      <c r="I190" s="118"/>
      <c r="J190" s="110"/>
    </row>
    <row r="191" spans="2:10">
      <c r="B191" s="109"/>
      <c r="C191" s="109"/>
      <c r="D191" s="110"/>
      <c r="E191" s="110"/>
      <c r="F191" s="118"/>
      <c r="G191" s="118"/>
      <c r="H191" s="118"/>
      <c r="I191" s="118"/>
      <c r="J191" s="110"/>
    </row>
    <row r="192" spans="2:10">
      <c r="B192" s="109"/>
      <c r="C192" s="109"/>
      <c r="D192" s="110"/>
      <c r="E192" s="110"/>
      <c r="F192" s="118"/>
      <c r="G192" s="118"/>
      <c r="H192" s="118"/>
      <c r="I192" s="118"/>
      <c r="J192" s="110"/>
    </row>
    <row r="193" spans="2:10">
      <c r="B193" s="109"/>
      <c r="C193" s="109"/>
      <c r="D193" s="110"/>
      <c r="E193" s="110"/>
      <c r="F193" s="118"/>
      <c r="G193" s="118"/>
      <c r="H193" s="118"/>
      <c r="I193" s="118"/>
      <c r="J193" s="110"/>
    </row>
    <row r="194" spans="2:10">
      <c r="B194" s="109"/>
      <c r="C194" s="109"/>
      <c r="D194" s="110"/>
      <c r="E194" s="110"/>
      <c r="F194" s="118"/>
      <c r="G194" s="118"/>
      <c r="H194" s="118"/>
      <c r="I194" s="118"/>
      <c r="J194" s="110"/>
    </row>
    <row r="195" spans="2:10">
      <c r="B195" s="109"/>
      <c r="C195" s="109"/>
      <c r="D195" s="110"/>
      <c r="E195" s="110"/>
      <c r="F195" s="118"/>
      <c r="G195" s="118"/>
      <c r="H195" s="118"/>
      <c r="I195" s="118"/>
      <c r="J195" s="110"/>
    </row>
    <row r="196" spans="2:10">
      <c r="B196" s="109"/>
      <c r="C196" s="109"/>
      <c r="D196" s="110"/>
      <c r="E196" s="110"/>
      <c r="F196" s="118"/>
      <c r="G196" s="118"/>
      <c r="H196" s="118"/>
      <c r="I196" s="118"/>
      <c r="J196" s="110"/>
    </row>
    <row r="197" spans="2:10">
      <c r="B197" s="109"/>
      <c r="C197" s="109"/>
      <c r="D197" s="110"/>
      <c r="E197" s="110"/>
      <c r="F197" s="118"/>
      <c r="G197" s="118"/>
      <c r="H197" s="118"/>
      <c r="I197" s="118"/>
      <c r="J197" s="110"/>
    </row>
    <row r="198" spans="2:10">
      <c r="B198" s="109"/>
      <c r="C198" s="109"/>
      <c r="D198" s="110"/>
      <c r="E198" s="110"/>
      <c r="F198" s="118"/>
      <c r="G198" s="118"/>
      <c r="H198" s="118"/>
      <c r="I198" s="118"/>
      <c r="J198" s="110"/>
    </row>
    <row r="199" spans="2:10">
      <c r="B199" s="109"/>
      <c r="C199" s="109"/>
      <c r="D199" s="110"/>
      <c r="E199" s="110"/>
      <c r="F199" s="118"/>
      <c r="G199" s="118"/>
      <c r="H199" s="118"/>
      <c r="I199" s="118"/>
      <c r="J199" s="110"/>
    </row>
    <row r="200" spans="2:10">
      <c r="B200" s="109"/>
      <c r="C200" s="109"/>
      <c r="D200" s="110"/>
      <c r="E200" s="110"/>
      <c r="F200" s="118"/>
      <c r="G200" s="118"/>
      <c r="H200" s="118"/>
      <c r="I200" s="118"/>
      <c r="J200" s="110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B1:B9 B127:J1048576 A1:A1048576 K1:XFD1048576 B30:B31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147</v>
      </c>
      <c r="C1" s="67" t="s" vm="1">
        <v>233</v>
      </c>
    </row>
    <row r="2" spans="2:11">
      <c r="B2" s="46" t="s">
        <v>146</v>
      </c>
      <c r="C2" s="67" t="s">
        <v>234</v>
      </c>
    </row>
    <row r="3" spans="2:11">
      <c r="B3" s="46" t="s">
        <v>148</v>
      </c>
      <c r="C3" s="67" t="s">
        <v>235</v>
      </c>
    </row>
    <row r="4" spans="2:11">
      <c r="B4" s="46" t="s">
        <v>149</v>
      </c>
      <c r="C4" s="67">
        <v>8803</v>
      </c>
    </row>
    <row r="6" spans="2:11" ht="26.25" customHeight="1">
      <c r="B6" s="158" t="s">
        <v>180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11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9" t="s">
        <v>3330</v>
      </c>
      <c r="C10" s="91"/>
      <c r="D10" s="91"/>
      <c r="E10" s="91"/>
      <c r="F10" s="91"/>
      <c r="G10" s="91"/>
      <c r="H10" s="91"/>
      <c r="I10" s="120">
        <v>0</v>
      </c>
      <c r="J10" s="121">
        <v>0</v>
      </c>
      <c r="K10" s="121">
        <v>0</v>
      </c>
    </row>
    <row r="11" spans="2:11" ht="21" customHeight="1">
      <c r="B11" s="112"/>
      <c r="C11" s="91"/>
      <c r="D11" s="91"/>
      <c r="E11" s="91"/>
      <c r="F11" s="91"/>
      <c r="G11" s="91"/>
      <c r="H11" s="91"/>
      <c r="I11" s="91"/>
      <c r="J11" s="91"/>
      <c r="K11" s="91"/>
    </row>
    <row r="12" spans="2:11">
      <c r="B12" s="112"/>
      <c r="C12" s="91"/>
      <c r="D12" s="91"/>
      <c r="E12" s="91"/>
      <c r="F12" s="91"/>
      <c r="G12" s="91"/>
      <c r="H12" s="91"/>
      <c r="I12" s="91"/>
      <c r="J12" s="91"/>
      <c r="K12" s="91"/>
    </row>
    <row r="13" spans="2:11"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2:11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11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1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109"/>
      <c r="C110" s="109"/>
      <c r="D110" s="118"/>
      <c r="E110" s="118"/>
      <c r="F110" s="118"/>
      <c r="G110" s="118"/>
      <c r="H110" s="118"/>
      <c r="I110" s="110"/>
      <c r="J110" s="110"/>
      <c r="K110" s="110"/>
    </row>
    <row r="111" spans="2:11">
      <c r="B111" s="109"/>
      <c r="C111" s="109"/>
      <c r="D111" s="118"/>
      <c r="E111" s="118"/>
      <c r="F111" s="118"/>
      <c r="G111" s="118"/>
      <c r="H111" s="118"/>
      <c r="I111" s="110"/>
      <c r="J111" s="110"/>
      <c r="K111" s="110"/>
    </row>
    <row r="112" spans="2:11">
      <c r="B112" s="109"/>
      <c r="C112" s="109"/>
      <c r="D112" s="118"/>
      <c r="E112" s="118"/>
      <c r="F112" s="118"/>
      <c r="G112" s="118"/>
      <c r="H112" s="118"/>
      <c r="I112" s="110"/>
      <c r="J112" s="110"/>
      <c r="K112" s="110"/>
    </row>
    <row r="113" spans="2:11">
      <c r="B113" s="109"/>
      <c r="C113" s="109"/>
      <c r="D113" s="118"/>
      <c r="E113" s="118"/>
      <c r="F113" s="118"/>
      <c r="G113" s="118"/>
      <c r="H113" s="118"/>
      <c r="I113" s="110"/>
      <c r="J113" s="110"/>
      <c r="K113" s="110"/>
    </row>
    <row r="114" spans="2:11">
      <c r="B114" s="109"/>
      <c r="C114" s="109"/>
      <c r="D114" s="118"/>
      <c r="E114" s="118"/>
      <c r="F114" s="118"/>
      <c r="G114" s="118"/>
      <c r="H114" s="118"/>
      <c r="I114" s="110"/>
      <c r="J114" s="110"/>
      <c r="K114" s="110"/>
    </row>
    <row r="115" spans="2:11">
      <c r="B115" s="109"/>
      <c r="C115" s="109"/>
      <c r="D115" s="118"/>
      <c r="E115" s="118"/>
      <c r="F115" s="118"/>
      <c r="G115" s="118"/>
      <c r="H115" s="118"/>
      <c r="I115" s="110"/>
      <c r="J115" s="110"/>
      <c r="K115" s="110"/>
    </row>
    <row r="116" spans="2:11">
      <c r="B116" s="109"/>
      <c r="C116" s="109"/>
      <c r="D116" s="118"/>
      <c r="E116" s="118"/>
      <c r="F116" s="118"/>
      <c r="G116" s="118"/>
      <c r="H116" s="118"/>
      <c r="I116" s="110"/>
      <c r="J116" s="110"/>
      <c r="K116" s="110"/>
    </row>
    <row r="117" spans="2:11">
      <c r="B117" s="109"/>
      <c r="C117" s="109"/>
      <c r="D117" s="118"/>
      <c r="E117" s="118"/>
      <c r="F117" s="118"/>
      <c r="G117" s="118"/>
      <c r="H117" s="118"/>
      <c r="I117" s="110"/>
      <c r="J117" s="110"/>
      <c r="K117" s="110"/>
    </row>
    <row r="118" spans="2:11">
      <c r="B118" s="109"/>
      <c r="C118" s="109"/>
      <c r="D118" s="118"/>
      <c r="E118" s="118"/>
      <c r="F118" s="118"/>
      <c r="G118" s="118"/>
      <c r="H118" s="118"/>
      <c r="I118" s="110"/>
      <c r="J118" s="110"/>
      <c r="K118" s="110"/>
    </row>
    <row r="119" spans="2:11">
      <c r="B119" s="109"/>
      <c r="C119" s="109"/>
      <c r="D119" s="118"/>
      <c r="E119" s="118"/>
      <c r="F119" s="118"/>
      <c r="G119" s="118"/>
      <c r="H119" s="118"/>
      <c r="I119" s="110"/>
      <c r="J119" s="110"/>
      <c r="K119" s="110"/>
    </row>
    <row r="120" spans="2:11">
      <c r="B120" s="109"/>
      <c r="C120" s="109"/>
      <c r="D120" s="118"/>
      <c r="E120" s="118"/>
      <c r="F120" s="118"/>
      <c r="G120" s="118"/>
      <c r="H120" s="118"/>
      <c r="I120" s="110"/>
      <c r="J120" s="110"/>
      <c r="K120" s="110"/>
    </row>
    <row r="121" spans="2:11">
      <c r="B121" s="109"/>
      <c r="C121" s="109"/>
      <c r="D121" s="118"/>
      <c r="E121" s="118"/>
      <c r="F121" s="118"/>
      <c r="G121" s="118"/>
      <c r="H121" s="118"/>
      <c r="I121" s="110"/>
      <c r="J121" s="110"/>
      <c r="K121" s="110"/>
    </row>
    <row r="122" spans="2:11">
      <c r="B122" s="109"/>
      <c r="C122" s="109"/>
      <c r="D122" s="118"/>
      <c r="E122" s="118"/>
      <c r="F122" s="118"/>
      <c r="G122" s="118"/>
      <c r="H122" s="118"/>
      <c r="I122" s="110"/>
      <c r="J122" s="110"/>
      <c r="K122" s="110"/>
    </row>
    <row r="123" spans="2:11">
      <c r="B123" s="109"/>
      <c r="C123" s="109"/>
      <c r="D123" s="118"/>
      <c r="E123" s="118"/>
      <c r="F123" s="118"/>
      <c r="G123" s="118"/>
      <c r="H123" s="118"/>
      <c r="I123" s="110"/>
      <c r="J123" s="110"/>
      <c r="K123" s="110"/>
    </row>
    <row r="124" spans="2:11">
      <c r="B124" s="109"/>
      <c r="C124" s="109"/>
      <c r="D124" s="118"/>
      <c r="E124" s="118"/>
      <c r="F124" s="118"/>
      <c r="G124" s="118"/>
      <c r="H124" s="118"/>
      <c r="I124" s="110"/>
      <c r="J124" s="110"/>
      <c r="K124" s="110"/>
    </row>
    <row r="125" spans="2:11">
      <c r="B125" s="109"/>
      <c r="C125" s="109"/>
      <c r="D125" s="118"/>
      <c r="E125" s="118"/>
      <c r="F125" s="118"/>
      <c r="G125" s="118"/>
      <c r="H125" s="118"/>
      <c r="I125" s="110"/>
      <c r="J125" s="110"/>
      <c r="K125" s="110"/>
    </row>
    <row r="126" spans="2:11">
      <c r="B126" s="109"/>
      <c r="C126" s="109"/>
      <c r="D126" s="118"/>
      <c r="E126" s="118"/>
      <c r="F126" s="118"/>
      <c r="G126" s="118"/>
      <c r="H126" s="118"/>
      <c r="I126" s="110"/>
      <c r="J126" s="110"/>
      <c r="K126" s="110"/>
    </row>
    <row r="127" spans="2:11">
      <c r="B127" s="109"/>
      <c r="C127" s="109"/>
      <c r="D127" s="118"/>
      <c r="E127" s="118"/>
      <c r="F127" s="118"/>
      <c r="G127" s="118"/>
      <c r="H127" s="118"/>
      <c r="I127" s="110"/>
      <c r="J127" s="110"/>
      <c r="K127" s="110"/>
    </row>
    <row r="128" spans="2:11">
      <c r="B128" s="109"/>
      <c r="C128" s="109"/>
      <c r="D128" s="118"/>
      <c r="E128" s="118"/>
      <c r="F128" s="118"/>
      <c r="G128" s="118"/>
      <c r="H128" s="118"/>
      <c r="I128" s="110"/>
      <c r="J128" s="110"/>
      <c r="K128" s="110"/>
    </row>
    <row r="129" spans="2:11">
      <c r="B129" s="109"/>
      <c r="C129" s="109"/>
      <c r="D129" s="118"/>
      <c r="E129" s="118"/>
      <c r="F129" s="118"/>
      <c r="G129" s="118"/>
      <c r="H129" s="118"/>
      <c r="I129" s="110"/>
      <c r="J129" s="110"/>
      <c r="K129" s="110"/>
    </row>
    <row r="130" spans="2:11">
      <c r="B130" s="109"/>
      <c r="C130" s="109"/>
      <c r="D130" s="118"/>
      <c r="E130" s="118"/>
      <c r="F130" s="118"/>
      <c r="G130" s="118"/>
      <c r="H130" s="118"/>
      <c r="I130" s="110"/>
      <c r="J130" s="110"/>
      <c r="K130" s="110"/>
    </row>
    <row r="131" spans="2:11">
      <c r="B131" s="109"/>
      <c r="C131" s="109"/>
      <c r="D131" s="118"/>
      <c r="E131" s="118"/>
      <c r="F131" s="118"/>
      <c r="G131" s="118"/>
      <c r="H131" s="118"/>
      <c r="I131" s="110"/>
      <c r="J131" s="110"/>
      <c r="K131" s="110"/>
    </row>
    <row r="132" spans="2:11">
      <c r="B132" s="109"/>
      <c r="C132" s="109"/>
      <c r="D132" s="118"/>
      <c r="E132" s="118"/>
      <c r="F132" s="118"/>
      <c r="G132" s="118"/>
      <c r="H132" s="118"/>
      <c r="I132" s="110"/>
      <c r="J132" s="110"/>
      <c r="K132" s="110"/>
    </row>
    <row r="133" spans="2:11">
      <c r="B133" s="109"/>
      <c r="C133" s="109"/>
      <c r="D133" s="118"/>
      <c r="E133" s="118"/>
      <c r="F133" s="118"/>
      <c r="G133" s="118"/>
      <c r="H133" s="118"/>
      <c r="I133" s="110"/>
      <c r="J133" s="110"/>
      <c r="K133" s="110"/>
    </row>
    <row r="134" spans="2:11">
      <c r="B134" s="109"/>
      <c r="C134" s="109"/>
      <c r="D134" s="118"/>
      <c r="E134" s="118"/>
      <c r="F134" s="118"/>
      <c r="G134" s="118"/>
      <c r="H134" s="118"/>
      <c r="I134" s="110"/>
      <c r="J134" s="110"/>
      <c r="K134" s="110"/>
    </row>
    <row r="135" spans="2:11">
      <c r="B135" s="109"/>
      <c r="C135" s="109"/>
      <c r="D135" s="118"/>
      <c r="E135" s="118"/>
      <c r="F135" s="118"/>
      <c r="G135" s="118"/>
      <c r="H135" s="118"/>
      <c r="I135" s="110"/>
      <c r="J135" s="110"/>
      <c r="K135" s="110"/>
    </row>
    <row r="136" spans="2:11">
      <c r="B136" s="109"/>
      <c r="C136" s="109"/>
      <c r="D136" s="118"/>
      <c r="E136" s="118"/>
      <c r="F136" s="118"/>
      <c r="G136" s="118"/>
      <c r="H136" s="118"/>
      <c r="I136" s="110"/>
      <c r="J136" s="110"/>
      <c r="K136" s="110"/>
    </row>
    <row r="137" spans="2:11">
      <c r="B137" s="109"/>
      <c r="C137" s="109"/>
      <c r="D137" s="118"/>
      <c r="E137" s="118"/>
      <c r="F137" s="118"/>
      <c r="G137" s="118"/>
      <c r="H137" s="118"/>
      <c r="I137" s="110"/>
      <c r="J137" s="110"/>
      <c r="K137" s="110"/>
    </row>
    <row r="138" spans="2:11">
      <c r="B138" s="109"/>
      <c r="C138" s="109"/>
      <c r="D138" s="118"/>
      <c r="E138" s="118"/>
      <c r="F138" s="118"/>
      <c r="G138" s="118"/>
      <c r="H138" s="118"/>
      <c r="I138" s="110"/>
      <c r="J138" s="110"/>
      <c r="K138" s="110"/>
    </row>
    <row r="139" spans="2:11">
      <c r="B139" s="109"/>
      <c r="C139" s="109"/>
      <c r="D139" s="118"/>
      <c r="E139" s="118"/>
      <c r="F139" s="118"/>
      <c r="G139" s="118"/>
      <c r="H139" s="118"/>
      <c r="I139" s="110"/>
      <c r="J139" s="110"/>
      <c r="K139" s="110"/>
    </row>
    <row r="140" spans="2:11">
      <c r="B140" s="109"/>
      <c r="C140" s="109"/>
      <c r="D140" s="118"/>
      <c r="E140" s="118"/>
      <c r="F140" s="118"/>
      <c r="G140" s="118"/>
      <c r="H140" s="118"/>
      <c r="I140" s="110"/>
      <c r="J140" s="110"/>
      <c r="K140" s="110"/>
    </row>
    <row r="141" spans="2:11">
      <c r="B141" s="109"/>
      <c r="C141" s="109"/>
      <c r="D141" s="118"/>
      <c r="E141" s="118"/>
      <c r="F141" s="118"/>
      <c r="G141" s="118"/>
      <c r="H141" s="118"/>
      <c r="I141" s="110"/>
      <c r="J141" s="110"/>
      <c r="K141" s="110"/>
    </row>
    <row r="142" spans="2:11">
      <c r="B142" s="109"/>
      <c r="C142" s="109"/>
      <c r="D142" s="118"/>
      <c r="E142" s="118"/>
      <c r="F142" s="118"/>
      <c r="G142" s="118"/>
      <c r="H142" s="118"/>
      <c r="I142" s="110"/>
      <c r="J142" s="110"/>
      <c r="K142" s="110"/>
    </row>
    <row r="143" spans="2:11">
      <c r="B143" s="109"/>
      <c r="C143" s="109"/>
      <c r="D143" s="118"/>
      <c r="E143" s="118"/>
      <c r="F143" s="118"/>
      <c r="G143" s="118"/>
      <c r="H143" s="118"/>
      <c r="I143" s="110"/>
      <c r="J143" s="110"/>
      <c r="K143" s="110"/>
    </row>
    <row r="144" spans="2:11">
      <c r="B144" s="109"/>
      <c r="C144" s="109"/>
      <c r="D144" s="118"/>
      <c r="E144" s="118"/>
      <c r="F144" s="118"/>
      <c r="G144" s="118"/>
      <c r="H144" s="118"/>
      <c r="I144" s="110"/>
      <c r="J144" s="110"/>
      <c r="K144" s="110"/>
    </row>
    <row r="145" spans="2:11">
      <c r="B145" s="109"/>
      <c r="C145" s="109"/>
      <c r="D145" s="118"/>
      <c r="E145" s="118"/>
      <c r="F145" s="118"/>
      <c r="G145" s="118"/>
      <c r="H145" s="118"/>
      <c r="I145" s="110"/>
      <c r="J145" s="110"/>
      <c r="K145" s="110"/>
    </row>
    <row r="146" spans="2:11">
      <c r="B146" s="109"/>
      <c r="C146" s="109"/>
      <c r="D146" s="118"/>
      <c r="E146" s="118"/>
      <c r="F146" s="118"/>
      <c r="G146" s="118"/>
      <c r="H146" s="118"/>
      <c r="I146" s="110"/>
      <c r="J146" s="110"/>
      <c r="K146" s="110"/>
    </row>
    <row r="147" spans="2:11">
      <c r="B147" s="109"/>
      <c r="C147" s="109"/>
      <c r="D147" s="118"/>
      <c r="E147" s="118"/>
      <c r="F147" s="118"/>
      <c r="G147" s="118"/>
      <c r="H147" s="118"/>
      <c r="I147" s="110"/>
      <c r="J147" s="110"/>
      <c r="K147" s="110"/>
    </row>
    <row r="148" spans="2:11">
      <c r="B148" s="109"/>
      <c r="C148" s="109"/>
      <c r="D148" s="118"/>
      <c r="E148" s="118"/>
      <c r="F148" s="118"/>
      <c r="G148" s="118"/>
      <c r="H148" s="118"/>
      <c r="I148" s="110"/>
      <c r="J148" s="110"/>
      <c r="K148" s="110"/>
    </row>
    <row r="149" spans="2:11">
      <c r="B149" s="109"/>
      <c r="C149" s="109"/>
      <c r="D149" s="118"/>
      <c r="E149" s="118"/>
      <c r="F149" s="118"/>
      <c r="G149" s="118"/>
      <c r="H149" s="118"/>
      <c r="I149" s="110"/>
      <c r="J149" s="110"/>
      <c r="K149" s="110"/>
    </row>
    <row r="150" spans="2:11">
      <c r="B150" s="109"/>
      <c r="C150" s="109"/>
      <c r="D150" s="118"/>
      <c r="E150" s="118"/>
      <c r="F150" s="118"/>
      <c r="G150" s="118"/>
      <c r="H150" s="118"/>
      <c r="I150" s="110"/>
      <c r="J150" s="110"/>
      <c r="K150" s="110"/>
    </row>
    <row r="151" spans="2:11">
      <c r="B151" s="109"/>
      <c r="C151" s="109"/>
      <c r="D151" s="118"/>
      <c r="E151" s="118"/>
      <c r="F151" s="118"/>
      <c r="G151" s="118"/>
      <c r="H151" s="118"/>
      <c r="I151" s="110"/>
      <c r="J151" s="110"/>
      <c r="K151" s="110"/>
    </row>
    <row r="152" spans="2:11">
      <c r="B152" s="109"/>
      <c r="C152" s="109"/>
      <c r="D152" s="118"/>
      <c r="E152" s="118"/>
      <c r="F152" s="118"/>
      <c r="G152" s="118"/>
      <c r="H152" s="118"/>
      <c r="I152" s="110"/>
      <c r="J152" s="110"/>
      <c r="K152" s="110"/>
    </row>
    <row r="153" spans="2:11">
      <c r="B153" s="109"/>
      <c r="C153" s="109"/>
      <c r="D153" s="118"/>
      <c r="E153" s="118"/>
      <c r="F153" s="118"/>
      <c r="G153" s="118"/>
      <c r="H153" s="118"/>
      <c r="I153" s="110"/>
      <c r="J153" s="110"/>
      <c r="K153" s="110"/>
    </row>
    <row r="154" spans="2:11">
      <c r="B154" s="109"/>
      <c r="C154" s="109"/>
      <c r="D154" s="118"/>
      <c r="E154" s="118"/>
      <c r="F154" s="118"/>
      <c r="G154" s="118"/>
      <c r="H154" s="118"/>
      <c r="I154" s="110"/>
      <c r="J154" s="110"/>
      <c r="K154" s="110"/>
    </row>
    <row r="155" spans="2:11">
      <c r="B155" s="109"/>
      <c r="C155" s="109"/>
      <c r="D155" s="118"/>
      <c r="E155" s="118"/>
      <c r="F155" s="118"/>
      <c r="G155" s="118"/>
      <c r="H155" s="118"/>
      <c r="I155" s="110"/>
      <c r="J155" s="110"/>
      <c r="K155" s="110"/>
    </row>
    <row r="156" spans="2:11">
      <c r="B156" s="109"/>
      <c r="C156" s="109"/>
      <c r="D156" s="118"/>
      <c r="E156" s="118"/>
      <c r="F156" s="118"/>
      <c r="G156" s="118"/>
      <c r="H156" s="118"/>
      <c r="I156" s="110"/>
      <c r="J156" s="110"/>
      <c r="K156" s="110"/>
    </row>
    <row r="157" spans="2:11">
      <c r="B157" s="109"/>
      <c r="C157" s="109"/>
      <c r="D157" s="118"/>
      <c r="E157" s="118"/>
      <c r="F157" s="118"/>
      <c r="G157" s="118"/>
      <c r="H157" s="118"/>
      <c r="I157" s="110"/>
      <c r="J157" s="110"/>
      <c r="K157" s="110"/>
    </row>
    <row r="158" spans="2:11">
      <c r="B158" s="109"/>
      <c r="C158" s="109"/>
      <c r="D158" s="118"/>
      <c r="E158" s="118"/>
      <c r="F158" s="118"/>
      <c r="G158" s="118"/>
      <c r="H158" s="118"/>
      <c r="I158" s="110"/>
      <c r="J158" s="110"/>
      <c r="K158" s="110"/>
    </row>
    <row r="159" spans="2:11">
      <c r="B159" s="109"/>
      <c r="C159" s="109"/>
      <c r="D159" s="118"/>
      <c r="E159" s="118"/>
      <c r="F159" s="118"/>
      <c r="G159" s="118"/>
      <c r="H159" s="118"/>
      <c r="I159" s="110"/>
      <c r="J159" s="110"/>
      <c r="K159" s="110"/>
    </row>
    <row r="160" spans="2:11">
      <c r="B160" s="109"/>
      <c r="C160" s="109"/>
      <c r="D160" s="118"/>
      <c r="E160" s="118"/>
      <c r="F160" s="118"/>
      <c r="G160" s="118"/>
      <c r="H160" s="118"/>
      <c r="I160" s="110"/>
      <c r="J160" s="110"/>
      <c r="K160" s="110"/>
    </row>
    <row r="161" spans="2:11">
      <c r="B161" s="109"/>
      <c r="C161" s="109"/>
      <c r="D161" s="118"/>
      <c r="E161" s="118"/>
      <c r="F161" s="118"/>
      <c r="G161" s="118"/>
      <c r="H161" s="118"/>
      <c r="I161" s="110"/>
      <c r="J161" s="110"/>
      <c r="K161" s="110"/>
    </row>
    <row r="162" spans="2:11">
      <c r="B162" s="109"/>
      <c r="C162" s="109"/>
      <c r="D162" s="118"/>
      <c r="E162" s="118"/>
      <c r="F162" s="118"/>
      <c r="G162" s="118"/>
      <c r="H162" s="118"/>
      <c r="I162" s="110"/>
      <c r="J162" s="110"/>
      <c r="K162" s="110"/>
    </row>
    <row r="163" spans="2:11">
      <c r="B163" s="109"/>
      <c r="C163" s="109"/>
      <c r="D163" s="118"/>
      <c r="E163" s="118"/>
      <c r="F163" s="118"/>
      <c r="G163" s="118"/>
      <c r="H163" s="118"/>
      <c r="I163" s="110"/>
      <c r="J163" s="110"/>
      <c r="K163" s="110"/>
    </row>
    <row r="164" spans="2:11">
      <c r="B164" s="109"/>
      <c r="C164" s="109"/>
      <c r="D164" s="118"/>
      <c r="E164" s="118"/>
      <c r="F164" s="118"/>
      <c r="G164" s="118"/>
      <c r="H164" s="118"/>
      <c r="I164" s="110"/>
      <c r="J164" s="110"/>
      <c r="K164" s="110"/>
    </row>
    <row r="165" spans="2:11">
      <c r="B165" s="109"/>
      <c r="C165" s="109"/>
      <c r="D165" s="118"/>
      <c r="E165" s="118"/>
      <c r="F165" s="118"/>
      <c r="G165" s="118"/>
      <c r="H165" s="118"/>
      <c r="I165" s="110"/>
      <c r="J165" s="110"/>
      <c r="K165" s="110"/>
    </row>
    <row r="166" spans="2:11">
      <c r="B166" s="109"/>
      <c r="C166" s="109"/>
      <c r="D166" s="118"/>
      <c r="E166" s="118"/>
      <c r="F166" s="118"/>
      <c r="G166" s="118"/>
      <c r="H166" s="118"/>
      <c r="I166" s="110"/>
      <c r="J166" s="110"/>
      <c r="K166" s="110"/>
    </row>
    <row r="167" spans="2:11">
      <c r="B167" s="109"/>
      <c r="C167" s="109"/>
      <c r="D167" s="118"/>
      <c r="E167" s="118"/>
      <c r="F167" s="118"/>
      <c r="G167" s="118"/>
      <c r="H167" s="118"/>
      <c r="I167" s="110"/>
      <c r="J167" s="110"/>
      <c r="K167" s="110"/>
    </row>
    <row r="168" spans="2:11">
      <c r="B168" s="109"/>
      <c r="C168" s="109"/>
      <c r="D168" s="118"/>
      <c r="E168" s="118"/>
      <c r="F168" s="118"/>
      <c r="G168" s="118"/>
      <c r="H168" s="118"/>
      <c r="I168" s="110"/>
      <c r="J168" s="110"/>
      <c r="K168" s="110"/>
    </row>
    <row r="169" spans="2:11">
      <c r="B169" s="109"/>
      <c r="C169" s="109"/>
      <c r="D169" s="118"/>
      <c r="E169" s="118"/>
      <c r="F169" s="118"/>
      <c r="G169" s="118"/>
      <c r="H169" s="118"/>
      <c r="I169" s="110"/>
      <c r="J169" s="110"/>
      <c r="K169" s="110"/>
    </row>
    <row r="170" spans="2:11">
      <c r="B170" s="109"/>
      <c r="C170" s="109"/>
      <c r="D170" s="118"/>
      <c r="E170" s="118"/>
      <c r="F170" s="118"/>
      <c r="G170" s="118"/>
      <c r="H170" s="118"/>
      <c r="I170" s="110"/>
      <c r="J170" s="110"/>
      <c r="K170" s="110"/>
    </row>
    <row r="171" spans="2:11">
      <c r="B171" s="109"/>
      <c r="C171" s="109"/>
      <c r="D171" s="118"/>
      <c r="E171" s="118"/>
      <c r="F171" s="118"/>
      <c r="G171" s="118"/>
      <c r="H171" s="118"/>
      <c r="I171" s="110"/>
      <c r="J171" s="110"/>
      <c r="K171" s="110"/>
    </row>
    <row r="172" spans="2:11">
      <c r="B172" s="109"/>
      <c r="C172" s="109"/>
      <c r="D172" s="118"/>
      <c r="E172" s="118"/>
      <c r="F172" s="118"/>
      <c r="G172" s="118"/>
      <c r="H172" s="118"/>
      <c r="I172" s="110"/>
      <c r="J172" s="110"/>
      <c r="K172" s="110"/>
    </row>
    <row r="173" spans="2:11">
      <c r="B173" s="109"/>
      <c r="C173" s="109"/>
      <c r="D173" s="118"/>
      <c r="E173" s="118"/>
      <c r="F173" s="118"/>
      <c r="G173" s="118"/>
      <c r="H173" s="118"/>
      <c r="I173" s="110"/>
      <c r="J173" s="110"/>
      <c r="K173" s="110"/>
    </row>
    <row r="174" spans="2:11">
      <c r="B174" s="109"/>
      <c r="C174" s="109"/>
      <c r="D174" s="118"/>
      <c r="E174" s="118"/>
      <c r="F174" s="118"/>
      <c r="G174" s="118"/>
      <c r="H174" s="118"/>
      <c r="I174" s="110"/>
      <c r="J174" s="110"/>
      <c r="K174" s="110"/>
    </row>
    <row r="175" spans="2:11">
      <c r="B175" s="109"/>
      <c r="C175" s="109"/>
      <c r="D175" s="118"/>
      <c r="E175" s="118"/>
      <c r="F175" s="118"/>
      <c r="G175" s="118"/>
      <c r="H175" s="118"/>
      <c r="I175" s="110"/>
      <c r="J175" s="110"/>
      <c r="K175" s="110"/>
    </row>
    <row r="176" spans="2:11">
      <c r="B176" s="109"/>
      <c r="C176" s="109"/>
      <c r="D176" s="118"/>
      <c r="E176" s="118"/>
      <c r="F176" s="118"/>
      <c r="G176" s="118"/>
      <c r="H176" s="118"/>
      <c r="I176" s="110"/>
      <c r="J176" s="110"/>
      <c r="K176" s="110"/>
    </row>
    <row r="177" spans="2:11">
      <c r="B177" s="109"/>
      <c r="C177" s="109"/>
      <c r="D177" s="118"/>
      <c r="E177" s="118"/>
      <c r="F177" s="118"/>
      <c r="G177" s="118"/>
      <c r="H177" s="118"/>
      <c r="I177" s="110"/>
      <c r="J177" s="110"/>
      <c r="K177" s="110"/>
    </row>
    <row r="178" spans="2:11">
      <c r="B178" s="109"/>
      <c r="C178" s="109"/>
      <c r="D178" s="118"/>
      <c r="E178" s="118"/>
      <c r="F178" s="118"/>
      <c r="G178" s="118"/>
      <c r="H178" s="118"/>
      <c r="I178" s="110"/>
      <c r="J178" s="110"/>
      <c r="K178" s="110"/>
    </row>
    <row r="179" spans="2:11">
      <c r="B179" s="109"/>
      <c r="C179" s="109"/>
      <c r="D179" s="118"/>
      <c r="E179" s="118"/>
      <c r="F179" s="118"/>
      <c r="G179" s="118"/>
      <c r="H179" s="118"/>
      <c r="I179" s="110"/>
      <c r="J179" s="110"/>
      <c r="K179" s="110"/>
    </row>
    <row r="180" spans="2:11">
      <c r="B180" s="109"/>
      <c r="C180" s="109"/>
      <c r="D180" s="118"/>
      <c r="E180" s="118"/>
      <c r="F180" s="118"/>
      <c r="G180" s="118"/>
      <c r="H180" s="118"/>
      <c r="I180" s="110"/>
      <c r="J180" s="110"/>
      <c r="K180" s="110"/>
    </row>
    <row r="181" spans="2:11">
      <c r="B181" s="109"/>
      <c r="C181" s="109"/>
      <c r="D181" s="118"/>
      <c r="E181" s="118"/>
      <c r="F181" s="118"/>
      <c r="G181" s="118"/>
      <c r="H181" s="118"/>
      <c r="I181" s="110"/>
      <c r="J181" s="110"/>
      <c r="K181" s="110"/>
    </row>
    <row r="182" spans="2:11">
      <c r="B182" s="109"/>
      <c r="C182" s="109"/>
      <c r="D182" s="118"/>
      <c r="E182" s="118"/>
      <c r="F182" s="118"/>
      <c r="G182" s="118"/>
      <c r="H182" s="118"/>
      <c r="I182" s="110"/>
      <c r="J182" s="110"/>
      <c r="K182" s="110"/>
    </row>
    <row r="183" spans="2:11">
      <c r="B183" s="109"/>
      <c r="C183" s="109"/>
      <c r="D183" s="118"/>
      <c r="E183" s="118"/>
      <c r="F183" s="118"/>
      <c r="G183" s="118"/>
      <c r="H183" s="118"/>
      <c r="I183" s="110"/>
      <c r="J183" s="110"/>
      <c r="K183" s="110"/>
    </row>
    <row r="184" spans="2:11">
      <c r="B184" s="109"/>
      <c r="C184" s="109"/>
      <c r="D184" s="118"/>
      <c r="E184" s="118"/>
      <c r="F184" s="118"/>
      <c r="G184" s="118"/>
      <c r="H184" s="118"/>
      <c r="I184" s="110"/>
      <c r="J184" s="110"/>
      <c r="K184" s="110"/>
    </row>
    <row r="185" spans="2:11">
      <c r="B185" s="109"/>
      <c r="C185" s="109"/>
      <c r="D185" s="118"/>
      <c r="E185" s="118"/>
      <c r="F185" s="118"/>
      <c r="G185" s="118"/>
      <c r="H185" s="118"/>
      <c r="I185" s="110"/>
      <c r="J185" s="110"/>
      <c r="K185" s="110"/>
    </row>
    <row r="186" spans="2:11">
      <c r="B186" s="109"/>
      <c r="C186" s="109"/>
      <c r="D186" s="118"/>
      <c r="E186" s="118"/>
      <c r="F186" s="118"/>
      <c r="G186" s="118"/>
      <c r="H186" s="118"/>
      <c r="I186" s="110"/>
      <c r="J186" s="110"/>
      <c r="K186" s="110"/>
    </row>
    <row r="187" spans="2:11">
      <c r="B187" s="109"/>
      <c r="C187" s="109"/>
      <c r="D187" s="118"/>
      <c r="E187" s="118"/>
      <c r="F187" s="118"/>
      <c r="G187" s="118"/>
      <c r="H187" s="118"/>
      <c r="I187" s="110"/>
      <c r="J187" s="110"/>
      <c r="K187" s="110"/>
    </row>
    <row r="188" spans="2:11">
      <c r="B188" s="109"/>
      <c r="C188" s="109"/>
      <c r="D188" s="118"/>
      <c r="E188" s="118"/>
      <c r="F188" s="118"/>
      <c r="G188" s="118"/>
      <c r="H188" s="118"/>
      <c r="I188" s="110"/>
      <c r="J188" s="110"/>
      <c r="K188" s="110"/>
    </row>
    <row r="189" spans="2:11">
      <c r="B189" s="109"/>
      <c r="C189" s="109"/>
      <c r="D189" s="118"/>
      <c r="E189" s="118"/>
      <c r="F189" s="118"/>
      <c r="G189" s="118"/>
      <c r="H189" s="118"/>
      <c r="I189" s="110"/>
      <c r="J189" s="110"/>
      <c r="K189" s="110"/>
    </row>
    <row r="190" spans="2:11">
      <c r="B190" s="109"/>
      <c r="C190" s="109"/>
      <c r="D190" s="118"/>
      <c r="E190" s="118"/>
      <c r="F190" s="118"/>
      <c r="G190" s="118"/>
      <c r="H190" s="118"/>
      <c r="I190" s="110"/>
      <c r="J190" s="110"/>
      <c r="K190" s="110"/>
    </row>
    <row r="191" spans="2:11">
      <c r="B191" s="109"/>
      <c r="C191" s="109"/>
      <c r="D191" s="118"/>
      <c r="E191" s="118"/>
      <c r="F191" s="118"/>
      <c r="G191" s="118"/>
      <c r="H191" s="118"/>
      <c r="I191" s="110"/>
      <c r="J191" s="110"/>
      <c r="K191" s="110"/>
    </row>
    <row r="192" spans="2:11">
      <c r="B192" s="109"/>
      <c r="C192" s="109"/>
      <c r="D192" s="118"/>
      <c r="E192" s="118"/>
      <c r="F192" s="118"/>
      <c r="G192" s="118"/>
      <c r="H192" s="118"/>
      <c r="I192" s="110"/>
      <c r="J192" s="110"/>
      <c r="K192" s="110"/>
    </row>
    <row r="193" spans="2:11">
      <c r="B193" s="109"/>
      <c r="C193" s="109"/>
      <c r="D193" s="118"/>
      <c r="E193" s="118"/>
      <c r="F193" s="118"/>
      <c r="G193" s="118"/>
      <c r="H193" s="118"/>
      <c r="I193" s="110"/>
      <c r="J193" s="110"/>
      <c r="K193" s="110"/>
    </row>
    <row r="194" spans="2:11">
      <c r="B194" s="109"/>
      <c r="C194" s="109"/>
      <c r="D194" s="118"/>
      <c r="E194" s="118"/>
      <c r="F194" s="118"/>
      <c r="G194" s="118"/>
      <c r="H194" s="118"/>
      <c r="I194" s="110"/>
      <c r="J194" s="110"/>
      <c r="K194" s="110"/>
    </row>
    <row r="195" spans="2:11">
      <c r="B195" s="109"/>
      <c r="C195" s="109"/>
      <c r="D195" s="118"/>
      <c r="E195" s="118"/>
      <c r="F195" s="118"/>
      <c r="G195" s="118"/>
      <c r="H195" s="118"/>
      <c r="I195" s="110"/>
      <c r="J195" s="110"/>
      <c r="K195" s="110"/>
    </row>
    <row r="196" spans="2:11">
      <c r="B196" s="109"/>
      <c r="C196" s="109"/>
      <c r="D196" s="118"/>
      <c r="E196" s="118"/>
      <c r="F196" s="118"/>
      <c r="G196" s="118"/>
      <c r="H196" s="118"/>
      <c r="I196" s="110"/>
      <c r="J196" s="110"/>
      <c r="K196" s="110"/>
    </row>
    <row r="197" spans="2:11">
      <c r="B197" s="109"/>
      <c r="C197" s="109"/>
      <c r="D197" s="118"/>
      <c r="E197" s="118"/>
      <c r="F197" s="118"/>
      <c r="G197" s="118"/>
      <c r="H197" s="118"/>
      <c r="I197" s="110"/>
      <c r="J197" s="110"/>
      <c r="K197" s="110"/>
    </row>
    <row r="198" spans="2:11">
      <c r="B198" s="109"/>
      <c r="C198" s="109"/>
      <c r="D198" s="118"/>
      <c r="E198" s="118"/>
      <c r="F198" s="118"/>
      <c r="G198" s="118"/>
      <c r="H198" s="118"/>
      <c r="I198" s="110"/>
      <c r="J198" s="110"/>
      <c r="K198" s="110"/>
    </row>
    <row r="199" spans="2:11">
      <c r="B199" s="109"/>
      <c r="C199" s="109"/>
      <c r="D199" s="118"/>
      <c r="E199" s="118"/>
      <c r="F199" s="118"/>
      <c r="G199" s="118"/>
      <c r="H199" s="118"/>
      <c r="I199" s="110"/>
      <c r="J199" s="110"/>
      <c r="K199" s="110"/>
    </row>
    <row r="200" spans="2:11">
      <c r="B200" s="109"/>
      <c r="C200" s="109"/>
      <c r="D200" s="118"/>
      <c r="E200" s="118"/>
      <c r="F200" s="118"/>
      <c r="G200" s="118"/>
      <c r="H200" s="118"/>
      <c r="I200" s="110"/>
      <c r="J200" s="110"/>
      <c r="K200" s="110"/>
    </row>
    <row r="201" spans="2:11">
      <c r="B201" s="109"/>
      <c r="C201" s="109"/>
      <c r="D201" s="118"/>
      <c r="E201" s="118"/>
      <c r="F201" s="118"/>
      <c r="G201" s="118"/>
      <c r="H201" s="118"/>
      <c r="I201" s="110"/>
      <c r="J201" s="110"/>
      <c r="K201" s="110"/>
    </row>
    <row r="202" spans="2:11">
      <c r="B202" s="109"/>
      <c r="C202" s="109"/>
      <c r="D202" s="118"/>
      <c r="E202" s="118"/>
      <c r="F202" s="118"/>
      <c r="G202" s="118"/>
      <c r="H202" s="118"/>
      <c r="I202" s="110"/>
      <c r="J202" s="110"/>
      <c r="K202" s="110"/>
    </row>
    <row r="203" spans="2:11">
      <c r="B203" s="109"/>
      <c r="C203" s="109"/>
      <c r="D203" s="118"/>
      <c r="E203" s="118"/>
      <c r="F203" s="118"/>
      <c r="G203" s="118"/>
      <c r="H203" s="118"/>
      <c r="I203" s="110"/>
      <c r="J203" s="110"/>
      <c r="K203" s="110"/>
    </row>
    <row r="204" spans="2:11">
      <c r="B204" s="109"/>
      <c r="C204" s="109"/>
      <c r="D204" s="118"/>
      <c r="E204" s="118"/>
      <c r="F204" s="118"/>
      <c r="G204" s="118"/>
      <c r="H204" s="118"/>
      <c r="I204" s="110"/>
      <c r="J204" s="110"/>
      <c r="K204" s="110"/>
    </row>
    <row r="205" spans="2:11">
      <c r="B205" s="109"/>
      <c r="C205" s="109"/>
      <c r="D205" s="118"/>
      <c r="E205" s="118"/>
      <c r="F205" s="118"/>
      <c r="G205" s="118"/>
      <c r="H205" s="118"/>
      <c r="I205" s="110"/>
      <c r="J205" s="110"/>
      <c r="K205" s="110"/>
    </row>
    <row r="206" spans="2:11">
      <c r="B206" s="109"/>
      <c r="C206" s="109"/>
      <c r="D206" s="118"/>
      <c r="E206" s="118"/>
      <c r="F206" s="118"/>
      <c r="G206" s="118"/>
      <c r="H206" s="118"/>
      <c r="I206" s="110"/>
      <c r="J206" s="110"/>
      <c r="K206" s="110"/>
    </row>
    <row r="207" spans="2:11">
      <c r="B207" s="109"/>
      <c r="C207" s="109"/>
      <c r="D207" s="118"/>
      <c r="E207" s="118"/>
      <c r="F207" s="118"/>
      <c r="G207" s="118"/>
      <c r="H207" s="118"/>
      <c r="I207" s="110"/>
      <c r="J207" s="110"/>
      <c r="K207" s="110"/>
    </row>
    <row r="208" spans="2:11">
      <c r="B208" s="109"/>
      <c r="C208" s="109"/>
      <c r="D208" s="118"/>
      <c r="E208" s="118"/>
      <c r="F208" s="118"/>
      <c r="G208" s="118"/>
      <c r="H208" s="118"/>
      <c r="I208" s="110"/>
      <c r="J208" s="110"/>
      <c r="K208" s="110"/>
    </row>
    <row r="209" spans="2:11">
      <c r="B209" s="109"/>
      <c r="C209" s="109"/>
      <c r="D209" s="118"/>
      <c r="E209" s="118"/>
      <c r="F209" s="118"/>
      <c r="G209" s="118"/>
      <c r="H209" s="118"/>
      <c r="I209" s="110"/>
      <c r="J209" s="110"/>
      <c r="K209" s="110"/>
    </row>
    <row r="210" spans="2:11">
      <c r="B210" s="109"/>
      <c r="C210" s="109"/>
      <c r="D210" s="118"/>
      <c r="E210" s="118"/>
      <c r="F210" s="118"/>
      <c r="G210" s="118"/>
      <c r="H210" s="118"/>
      <c r="I210" s="110"/>
      <c r="J210" s="110"/>
      <c r="K210" s="110"/>
    </row>
    <row r="211" spans="2:11">
      <c r="B211" s="109"/>
      <c r="C211" s="109"/>
      <c r="D211" s="118"/>
      <c r="E211" s="118"/>
      <c r="F211" s="118"/>
      <c r="G211" s="118"/>
      <c r="H211" s="118"/>
      <c r="I211" s="110"/>
      <c r="J211" s="110"/>
      <c r="K211" s="110"/>
    </row>
    <row r="212" spans="2:11">
      <c r="B212" s="109"/>
      <c r="C212" s="109"/>
      <c r="D212" s="118"/>
      <c r="E212" s="118"/>
      <c r="F212" s="118"/>
      <c r="G212" s="118"/>
      <c r="H212" s="118"/>
      <c r="I212" s="110"/>
      <c r="J212" s="110"/>
      <c r="K212" s="110"/>
    </row>
    <row r="213" spans="2:11">
      <c r="B213" s="109"/>
      <c r="C213" s="109"/>
      <c r="D213" s="118"/>
      <c r="E213" s="118"/>
      <c r="F213" s="118"/>
      <c r="G213" s="118"/>
      <c r="H213" s="118"/>
      <c r="I213" s="110"/>
      <c r="J213" s="110"/>
      <c r="K213" s="110"/>
    </row>
    <row r="214" spans="2:11">
      <c r="B214" s="109"/>
      <c r="C214" s="109"/>
      <c r="D214" s="118"/>
      <c r="E214" s="118"/>
      <c r="F214" s="118"/>
      <c r="G214" s="118"/>
      <c r="H214" s="118"/>
      <c r="I214" s="110"/>
      <c r="J214" s="110"/>
      <c r="K214" s="110"/>
    </row>
    <row r="215" spans="2:11">
      <c r="B215" s="109"/>
      <c r="C215" s="109"/>
      <c r="D215" s="118"/>
      <c r="E215" s="118"/>
      <c r="F215" s="118"/>
      <c r="G215" s="118"/>
      <c r="H215" s="118"/>
      <c r="I215" s="110"/>
      <c r="J215" s="110"/>
      <c r="K215" s="110"/>
    </row>
    <row r="216" spans="2:11">
      <c r="B216" s="109"/>
      <c r="C216" s="109"/>
      <c r="D216" s="118"/>
      <c r="E216" s="118"/>
      <c r="F216" s="118"/>
      <c r="G216" s="118"/>
      <c r="H216" s="118"/>
      <c r="I216" s="110"/>
      <c r="J216" s="110"/>
      <c r="K216" s="110"/>
    </row>
    <row r="217" spans="2:11">
      <c r="B217" s="109"/>
      <c r="C217" s="109"/>
      <c r="D217" s="118"/>
      <c r="E217" s="118"/>
      <c r="F217" s="118"/>
      <c r="G217" s="118"/>
      <c r="H217" s="118"/>
      <c r="I217" s="110"/>
      <c r="J217" s="110"/>
      <c r="K217" s="110"/>
    </row>
    <row r="218" spans="2:11">
      <c r="B218" s="109"/>
      <c r="C218" s="109"/>
      <c r="D218" s="118"/>
      <c r="E218" s="118"/>
      <c r="F218" s="118"/>
      <c r="G218" s="118"/>
      <c r="H218" s="118"/>
      <c r="I218" s="110"/>
      <c r="J218" s="110"/>
      <c r="K218" s="110"/>
    </row>
    <row r="219" spans="2:11">
      <c r="B219" s="109"/>
      <c r="C219" s="109"/>
      <c r="D219" s="118"/>
      <c r="E219" s="118"/>
      <c r="F219" s="118"/>
      <c r="G219" s="118"/>
      <c r="H219" s="118"/>
      <c r="I219" s="110"/>
      <c r="J219" s="110"/>
      <c r="K219" s="110"/>
    </row>
    <row r="220" spans="2:11">
      <c r="B220" s="109"/>
      <c r="C220" s="109"/>
      <c r="D220" s="118"/>
      <c r="E220" s="118"/>
      <c r="F220" s="118"/>
      <c r="G220" s="118"/>
      <c r="H220" s="118"/>
      <c r="I220" s="110"/>
      <c r="J220" s="110"/>
      <c r="K220" s="110"/>
    </row>
    <row r="221" spans="2:11">
      <c r="B221" s="109"/>
      <c r="C221" s="109"/>
      <c r="D221" s="118"/>
      <c r="E221" s="118"/>
      <c r="F221" s="118"/>
      <c r="G221" s="118"/>
      <c r="H221" s="118"/>
      <c r="I221" s="110"/>
      <c r="J221" s="110"/>
      <c r="K221" s="110"/>
    </row>
    <row r="222" spans="2:11">
      <c r="B222" s="109"/>
      <c r="C222" s="109"/>
      <c r="D222" s="118"/>
      <c r="E222" s="118"/>
      <c r="F222" s="118"/>
      <c r="G222" s="118"/>
      <c r="H222" s="118"/>
      <c r="I222" s="110"/>
      <c r="J222" s="110"/>
      <c r="K222" s="110"/>
    </row>
    <row r="223" spans="2:11">
      <c r="B223" s="109"/>
      <c r="C223" s="109"/>
      <c r="D223" s="118"/>
      <c r="E223" s="118"/>
      <c r="F223" s="118"/>
      <c r="G223" s="118"/>
      <c r="H223" s="118"/>
      <c r="I223" s="110"/>
      <c r="J223" s="110"/>
      <c r="K223" s="110"/>
    </row>
    <row r="224" spans="2:11">
      <c r="B224" s="109"/>
      <c r="C224" s="109"/>
      <c r="D224" s="118"/>
      <c r="E224" s="118"/>
      <c r="F224" s="118"/>
      <c r="G224" s="118"/>
      <c r="H224" s="118"/>
      <c r="I224" s="110"/>
      <c r="J224" s="110"/>
      <c r="K224" s="110"/>
    </row>
    <row r="225" spans="2:11">
      <c r="B225" s="109"/>
      <c r="C225" s="109"/>
      <c r="D225" s="118"/>
      <c r="E225" s="118"/>
      <c r="F225" s="118"/>
      <c r="G225" s="118"/>
      <c r="H225" s="118"/>
      <c r="I225" s="110"/>
      <c r="J225" s="110"/>
      <c r="K225" s="110"/>
    </row>
    <row r="226" spans="2:11">
      <c r="B226" s="109"/>
      <c r="C226" s="109"/>
      <c r="D226" s="118"/>
      <c r="E226" s="118"/>
      <c r="F226" s="118"/>
      <c r="G226" s="118"/>
      <c r="H226" s="118"/>
      <c r="I226" s="110"/>
      <c r="J226" s="110"/>
      <c r="K226" s="110"/>
    </row>
    <row r="227" spans="2:11">
      <c r="B227" s="109"/>
      <c r="C227" s="109"/>
      <c r="D227" s="118"/>
      <c r="E227" s="118"/>
      <c r="F227" s="118"/>
      <c r="G227" s="118"/>
      <c r="H227" s="118"/>
      <c r="I227" s="110"/>
      <c r="J227" s="110"/>
      <c r="K227" s="110"/>
    </row>
    <row r="228" spans="2:11">
      <c r="B228" s="109"/>
      <c r="C228" s="109"/>
      <c r="D228" s="118"/>
      <c r="E228" s="118"/>
      <c r="F228" s="118"/>
      <c r="G228" s="118"/>
      <c r="H228" s="118"/>
      <c r="I228" s="110"/>
      <c r="J228" s="110"/>
      <c r="K228" s="110"/>
    </row>
    <row r="229" spans="2:11">
      <c r="B229" s="109"/>
      <c r="C229" s="109"/>
      <c r="D229" s="118"/>
      <c r="E229" s="118"/>
      <c r="F229" s="118"/>
      <c r="G229" s="118"/>
      <c r="H229" s="118"/>
      <c r="I229" s="110"/>
      <c r="J229" s="110"/>
      <c r="K229" s="110"/>
    </row>
    <row r="230" spans="2:11">
      <c r="B230" s="109"/>
      <c r="C230" s="109"/>
      <c r="D230" s="118"/>
      <c r="E230" s="118"/>
      <c r="F230" s="118"/>
      <c r="G230" s="118"/>
      <c r="H230" s="118"/>
      <c r="I230" s="110"/>
      <c r="J230" s="110"/>
      <c r="K230" s="110"/>
    </row>
    <row r="231" spans="2:11">
      <c r="B231" s="109"/>
      <c r="C231" s="109"/>
      <c r="D231" s="118"/>
      <c r="E231" s="118"/>
      <c r="F231" s="118"/>
      <c r="G231" s="118"/>
      <c r="H231" s="118"/>
      <c r="I231" s="110"/>
      <c r="J231" s="110"/>
      <c r="K231" s="110"/>
    </row>
    <row r="232" spans="2:11">
      <c r="B232" s="109"/>
      <c r="C232" s="109"/>
      <c r="D232" s="118"/>
      <c r="E232" s="118"/>
      <c r="F232" s="118"/>
      <c r="G232" s="118"/>
      <c r="H232" s="118"/>
      <c r="I232" s="110"/>
      <c r="J232" s="110"/>
      <c r="K232" s="110"/>
    </row>
    <row r="233" spans="2:11">
      <c r="B233" s="109"/>
      <c r="C233" s="109"/>
      <c r="D233" s="118"/>
      <c r="E233" s="118"/>
      <c r="F233" s="118"/>
      <c r="G233" s="118"/>
      <c r="H233" s="118"/>
      <c r="I233" s="110"/>
      <c r="J233" s="110"/>
      <c r="K233" s="110"/>
    </row>
    <row r="234" spans="2:11">
      <c r="B234" s="109"/>
      <c r="C234" s="109"/>
      <c r="D234" s="118"/>
      <c r="E234" s="118"/>
      <c r="F234" s="118"/>
      <c r="G234" s="118"/>
      <c r="H234" s="118"/>
      <c r="I234" s="110"/>
      <c r="J234" s="110"/>
      <c r="K234" s="110"/>
    </row>
    <row r="235" spans="2:11">
      <c r="B235" s="109"/>
      <c r="C235" s="109"/>
      <c r="D235" s="118"/>
      <c r="E235" s="118"/>
      <c r="F235" s="118"/>
      <c r="G235" s="118"/>
      <c r="H235" s="118"/>
      <c r="I235" s="110"/>
      <c r="J235" s="110"/>
      <c r="K235" s="110"/>
    </row>
    <row r="236" spans="2:11">
      <c r="B236" s="109"/>
      <c r="C236" s="109"/>
      <c r="D236" s="118"/>
      <c r="E236" s="118"/>
      <c r="F236" s="118"/>
      <c r="G236" s="118"/>
      <c r="H236" s="118"/>
      <c r="I236" s="110"/>
      <c r="J236" s="110"/>
      <c r="K236" s="110"/>
    </row>
    <row r="237" spans="2:11">
      <c r="B237" s="109"/>
      <c r="C237" s="109"/>
      <c r="D237" s="118"/>
      <c r="E237" s="118"/>
      <c r="F237" s="118"/>
      <c r="G237" s="118"/>
      <c r="H237" s="118"/>
      <c r="I237" s="110"/>
      <c r="J237" s="110"/>
      <c r="K237" s="110"/>
    </row>
    <row r="238" spans="2:11">
      <c r="B238" s="109"/>
      <c r="C238" s="109"/>
      <c r="D238" s="118"/>
      <c r="E238" s="118"/>
      <c r="F238" s="118"/>
      <c r="G238" s="118"/>
      <c r="H238" s="118"/>
      <c r="I238" s="110"/>
      <c r="J238" s="110"/>
      <c r="K238" s="110"/>
    </row>
    <row r="239" spans="2:11">
      <c r="B239" s="109"/>
      <c r="C239" s="109"/>
      <c r="D239" s="118"/>
      <c r="E239" s="118"/>
      <c r="F239" s="118"/>
      <c r="G239" s="118"/>
      <c r="H239" s="118"/>
      <c r="I239" s="110"/>
      <c r="J239" s="110"/>
      <c r="K239" s="110"/>
    </row>
    <row r="240" spans="2:11">
      <c r="B240" s="109"/>
      <c r="C240" s="109"/>
      <c r="D240" s="118"/>
      <c r="E240" s="118"/>
      <c r="F240" s="118"/>
      <c r="G240" s="118"/>
      <c r="H240" s="118"/>
      <c r="I240" s="110"/>
      <c r="J240" s="110"/>
      <c r="K240" s="110"/>
    </row>
    <row r="241" spans="2:11">
      <c r="B241" s="109"/>
      <c r="C241" s="109"/>
      <c r="D241" s="118"/>
      <c r="E241" s="118"/>
      <c r="F241" s="118"/>
      <c r="G241" s="118"/>
      <c r="H241" s="118"/>
      <c r="I241" s="110"/>
      <c r="J241" s="110"/>
      <c r="K241" s="110"/>
    </row>
    <row r="242" spans="2:11">
      <c r="B242" s="109"/>
      <c r="C242" s="109"/>
      <c r="D242" s="118"/>
      <c r="E242" s="118"/>
      <c r="F242" s="118"/>
      <c r="G242" s="118"/>
      <c r="H242" s="118"/>
      <c r="I242" s="110"/>
      <c r="J242" s="110"/>
      <c r="K242" s="110"/>
    </row>
    <row r="243" spans="2:11">
      <c r="B243" s="109"/>
      <c r="C243" s="109"/>
      <c r="D243" s="118"/>
      <c r="E243" s="118"/>
      <c r="F243" s="118"/>
      <c r="G243" s="118"/>
      <c r="H243" s="118"/>
      <c r="I243" s="110"/>
      <c r="J243" s="110"/>
      <c r="K243" s="110"/>
    </row>
    <row r="244" spans="2:11">
      <c r="B244" s="109"/>
      <c r="C244" s="109"/>
      <c r="D244" s="118"/>
      <c r="E244" s="118"/>
      <c r="F244" s="118"/>
      <c r="G244" s="118"/>
      <c r="H244" s="118"/>
      <c r="I244" s="110"/>
      <c r="J244" s="110"/>
      <c r="K244" s="110"/>
    </row>
    <row r="245" spans="2:11">
      <c r="B245" s="109"/>
      <c r="C245" s="109"/>
      <c r="D245" s="118"/>
      <c r="E245" s="118"/>
      <c r="F245" s="118"/>
      <c r="G245" s="118"/>
      <c r="H245" s="118"/>
      <c r="I245" s="110"/>
      <c r="J245" s="110"/>
      <c r="K245" s="110"/>
    </row>
    <row r="246" spans="2:11">
      <c r="B246" s="109"/>
      <c r="C246" s="109"/>
      <c r="D246" s="118"/>
      <c r="E246" s="118"/>
      <c r="F246" s="118"/>
      <c r="G246" s="118"/>
      <c r="H246" s="118"/>
      <c r="I246" s="110"/>
      <c r="J246" s="110"/>
      <c r="K246" s="110"/>
    </row>
    <row r="247" spans="2:11">
      <c r="B247" s="109"/>
      <c r="C247" s="109"/>
      <c r="D247" s="118"/>
      <c r="E247" s="118"/>
      <c r="F247" s="118"/>
      <c r="G247" s="118"/>
      <c r="H247" s="118"/>
      <c r="I247" s="110"/>
      <c r="J247" s="110"/>
      <c r="K247" s="110"/>
    </row>
    <row r="248" spans="2:11">
      <c r="B248" s="109"/>
      <c r="C248" s="109"/>
      <c r="D248" s="118"/>
      <c r="E248" s="118"/>
      <c r="F248" s="118"/>
      <c r="G248" s="118"/>
      <c r="H248" s="118"/>
      <c r="I248" s="110"/>
      <c r="J248" s="110"/>
      <c r="K248" s="110"/>
    </row>
    <row r="249" spans="2:11">
      <c r="B249" s="109"/>
      <c r="C249" s="109"/>
      <c r="D249" s="118"/>
      <c r="E249" s="118"/>
      <c r="F249" s="118"/>
      <c r="G249" s="118"/>
      <c r="H249" s="118"/>
      <c r="I249" s="110"/>
      <c r="J249" s="110"/>
      <c r="K249" s="110"/>
    </row>
    <row r="250" spans="2:11">
      <c r="B250" s="109"/>
      <c r="C250" s="109"/>
      <c r="D250" s="118"/>
      <c r="E250" s="118"/>
      <c r="F250" s="118"/>
      <c r="G250" s="118"/>
      <c r="H250" s="118"/>
      <c r="I250" s="110"/>
      <c r="J250" s="110"/>
      <c r="K250" s="110"/>
    </row>
    <row r="251" spans="2:11">
      <c r="B251" s="109"/>
      <c r="C251" s="109"/>
      <c r="D251" s="118"/>
      <c r="E251" s="118"/>
      <c r="F251" s="118"/>
      <c r="G251" s="118"/>
      <c r="H251" s="118"/>
      <c r="I251" s="110"/>
      <c r="J251" s="110"/>
      <c r="K251" s="110"/>
    </row>
    <row r="252" spans="2:11">
      <c r="B252" s="109"/>
      <c r="C252" s="109"/>
      <c r="D252" s="118"/>
      <c r="E252" s="118"/>
      <c r="F252" s="118"/>
      <c r="G252" s="118"/>
      <c r="H252" s="118"/>
      <c r="I252" s="110"/>
      <c r="J252" s="110"/>
      <c r="K252" s="110"/>
    </row>
    <row r="253" spans="2:11">
      <c r="B253" s="109"/>
      <c r="C253" s="109"/>
      <c r="D253" s="118"/>
      <c r="E253" s="118"/>
      <c r="F253" s="118"/>
      <c r="G253" s="118"/>
      <c r="H253" s="118"/>
      <c r="I253" s="110"/>
      <c r="J253" s="110"/>
      <c r="K253" s="110"/>
    </row>
    <row r="254" spans="2:11">
      <c r="B254" s="109"/>
      <c r="C254" s="109"/>
      <c r="D254" s="118"/>
      <c r="E254" s="118"/>
      <c r="F254" s="118"/>
      <c r="G254" s="118"/>
      <c r="H254" s="118"/>
      <c r="I254" s="110"/>
      <c r="J254" s="110"/>
      <c r="K254" s="110"/>
    </row>
    <row r="255" spans="2:11">
      <c r="B255" s="109"/>
      <c r="C255" s="109"/>
      <c r="D255" s="118"/>
      <c r="E255" s="118"/>
      <c r="F255" s="118"/>
      <c r="G255" s="118"/>
      <c r="H255" s="118"/>
      <c r="I255" s="110"/>
      <c r="J255" s="110"/>
      <c r="K255" s="110"/>
    </row>
    <row r="256" spans="2:11">
      <c r="B256" s="109"/>
      <c r="C256" s="109"/>
      <c r="D256" s="118"/>
      <c r="E256" s="118"/>
      <c r="F256" s="118"/>
      <c r="G256" s="118"/>
      <c r="H256" s="118"/>
      <c r="I256" s="110"/>
      <c r="J256" s="110"/>
      <c r="K256" s="110"/>
    </row>
    <row r="257" spans="2:11">
      <c r="B257" s="109"/>
      <c r="C257" s="109"/>
      <c r="D257" s="118"/>
      <c r="E257" s="118"/>
      <c r="F257" s="118"/>
      <c r="G257" s="118"/>
      <c r="H257" s="118"/>
      <c r="I257" s="110"/>
      <c r="J257" s="110"/>
      <c r="K257" s="110"/>
    </row>
    <row r="258" spans="2:11">
      <c r="B258" s="109"/>
      <c r="C258" s="109"/>
      <c r="D258" s="118"/>
      <c r="E258" s="118"/>
      <c r="F258" s="118"/>
      <c r="G258" s="118"/>
      <c r="H258" s="118"/>
      <c r="I258" s="110"/>
      <c r="J258" s="110"/>
      <c r="K258" s="110"/>
    </row>
    <row r="259" spans="2:11">
      <c r="B259" s="109"/>
      <c r="C259" s="109"/>
      <c r="D259" s="118"/>
      <c r="E259" s="118"/>
      <c r="F259" s="118"/>
      <c r="G259" s="118"/>
      <c r="H259" s="118"/>
      <c r="I259" s="110"/>
      <c r="J259" s="110"/>
      <c r="K259" s="110"/>
    </row>
    <row r="260" spans="2:11">
      <c r="B260" s="109"/>
      <c r="C260" s="109"/>
      <c r="D260" s="118"/>
      <c r="E260" s="118"/>
      <c r="F260" s="118"/>
      <c r="G260" s="118"/>
      <c r="H260" s="118"/>
      <c r="I260" s="110"/>
      <c r="J260" s="110"/>
      <c r="K260" s="110"/>
    </row>
    <row r="261" spans="2:11">
      <c r="B261" s="109"/>
      <c r="C261" s="109"/>
      <c r="D261" s="118"/>
      <c r="E261" s="118"/>
      <c r="F261" s="118"/>
      <c r="G261" s="118"/>
      <c r="H261" s="118"/>
      <c r="I261" s="110"/>
      <c r="J261" s="110"/>
      <c r="K261" s="110"/>
    </row>
    <row r="262" spans="2:11">
      <c r="B262" s="109"/>
      <c r="C262" s="109"/>
      <c r="D262" s="118"/>
      <c r="E262" s="118"/>
      <c r="F262" s="118"/>
      <c r="G262" s="118"/>
      <c r="H262" s="118"/>
      <c r="I262" s="110"/>
      <c r="J262" s="110"/>
      <c r="K262" s="110"/>
    </row>
    <row r="263" spans="2:11">
      <c r="B263" s="109"/>
      <c r="C263" s="109"/>
      <c r="D263" s="118"/>
      <c r="E263" s="118"/>
      <c r="F263" s="118"/>
      <c r="G263" s="118"/>
      <c r="H263" s="118"/>
      <c r="I263" s="110"/>
      <c r="J263" s="110"/>
      <c r="K263" s="110"/>
    </row>
    <row r="264" spans="2:11">
      <c r="B264" s="109"/>
      <c r="C264" s="109"/>
      <c r="D264" s="118"/>
      <c r="E264" s="118"/>
      <c r="F264" s="118"/>
      <c r="G264" s="118"/>
      <c r="H264" s="118"/>
      <c r="I264" s="110"/>
      <c r="J264" s="110"/>
      <c r="K264" s="110"/>
    </row>
    <row r="265" spans="2:11">
      <c r="B265" s="109"/>
      <c r="C265" s="109"/>
      <c r="D265" s="118"/>
      <c r="E265" s="118"/>
      <c r="F265" s="118"/>
      <c r="G265" s="118"/>
      <c r="H265" s="118"/>
      <c r="I265" s="110"/>
      <c r="J265" s="110"/>
      <c r="K265" s="110"/>
    </row>
    <row r="266" spans="2:11">
      <c r="B266" s="109"/>
      <c r="C266" s="109"/>
      <c r="D266" s="118"/>
      <c r="E266" s="118"/>
      <c r="F266" s="118"/>
      <c r="G266" s="118"/>
      <c r="H266" s="118"/>
      <c r="I266" s="110"/>
      <c r="J266" s="110"/>
      <c r="K266" s="110"/>
    </row>
    <row r="267" spans="2:11">
      <c r="B267" s="109"/>
      <c r="C267" s="109"/>
      <c r="D267" s="118"/>
      <c r="E267" s="118"/>
      <c r="F267" s="118"/>
      <c r="G267" s="118"/>
      <c r="H267" s="118"/>
      <c r="I267" s="110"/>
      <c r="J267" s="110"/>
      <c r="K267" s="110"/>
    </row>
    <row r="268" spans="2:11">
      <c r="B268" s="109"/>
      <c r="C268" s="109"/>
      <c r="D268" s="118"/>
      <c r="E268" s="118"/>
      <c r="F268" s="118"/>
      <c r="G268" s="118"/>
      <c r="H268" s="118"/>
      <c r="I268" s="110"/>
      <c r="J268" s="110"/>
      <c r="K268" s="110"/>
    </row>
    <row r="269" spans="2:11">
      <c r="B269" s="109"/>
      <c r="C269" s="109"/>
      <c r="D269" s="118"/>
      <c r="E269" s="118"/>
      <c r="F269" s="118"/>
      <c r="G269" s="118"/>
      <c r="H269" s="118"/>
      <c r="I269" s="110"/>
      <c r="J269" s="110"/>
      <c r="K269" s="110"/>
    </row>
    <row r="270" spans="2:11">
      <c r="B270" s="109"/>
      <c r="C270" s="109"/>
      <c r="D270" s="118"/>
      <c r="E270" s="118"/>
      <c r="F270" s="118"/>
      <c r="G270" s="118"/>
      <c r="H270" s="118"/>
      <c r="I270" s="110"/>
      <c r="J270" s="110"/>
      <c r="K270" s="110"/>
    </row>
    <row r="271" spans="2:11">
      <c r="B271" s="109"/>
      <c r="C271" s="109"/>
      <c r="D271" s="118"/>
      <c r="E271" s="118"/>
      <c r="F271" s="118"/>
      <c r="G271" s="118"/>
      <c r="H271" s="118"/>
      <c r="I271" s="110"/>
      <c r="J271" s="110"/>
      <c r="K271" s="110"/>
    </row>
    <row r="272" spans="2:11">
      <c r="B272" s="109"/>
      <c r="C272" s="109"/>
      <c r="D272" s="118"/>
      <c r="E272" s="118"/>
      <c r="F272" s="118"/>
      <c r="G272" s="118"/>
      <c r="H272" s="118"/>
      <c r="I272" s="110"/>
      <c r="J272" s="110"/>
      <c r="K272" s="110"/>
    </row>
    <row r="273" spans="2:11">
      <c r="B273" s="109"/>
      <c r="C273" s="109"/>
      <c r="D273" s="118"/>
      <c r="E273" s="118"/>
      <c r="F273" s="118"/>
      <c r="G273" s="118"/>
      <c r="H273" s="118"/>
      <c r="I273" s="110"/>
      <c r="J273" s="110"/>
      <c r="K273" s="110"/>
    </row>
    <row r="274" spans="2:11">
      <c r="B274" s="109"/>
      <c r="C274" s="109"/>
      <c r="D274" s="118"/>
      <c r="E274" s="118"/>
      <c r="F274" s="118"/>
      <c r="G274" s="118"/>
      <c r="H274" s="118"/>
      <c r="I274" s="110"/>
      <c r="J274" s="110"/>
      <c r="K274" s="110"/>
    </row>
    <row r="275" spans="2:11">
      <c r="B275" s="109"/>
      <c r="C275" s="109"/>
      <c r="D275" s="118"/>
      <c r="E275" s="118"/>
      <c r="F275" s="118"/>
      <c r="G275" s="118"/>
      <c r="H275" s="118"/>
      <c r="I275" s="110"/>
      <c r="J275" s="110"/>
      <c r="K275" s="110"/>
    </row>
    <row r="276" spans="2:11">
      <c r="B276" s="109"/>
      <c r="C276" s="109"/>
      <c r="D276" s="118"/>
      <c r="E276" s="118"/>
      <c r="F276" s="118"/>
      <c r="G276" s="118"/>
      <c r="H276" s="118"/>
      <c r="I276" s="110"/>
      <c r="J276" s="110"/>
      <c r="K276" s="110"/>
    </row>
    <row r="277" spans="2:11">
      <c r="B277" s="109"/>
      <c r="C277" s="109"/>
      <c r="D277" s="118"/>
      <c r="E277" s="118"/>
      <c r="F277" s="118"/>
      <c r="G277" s="118"/>
      <c r="H277" s="118"/>
      <c r="I277" s="110"/>
      <c r="J277" s="110"/>
      <c r="K277" s="110"/>
    </row>
    <row r="278" spans="2:11">
      <c r="B278" s="109"/>
      <c r="C278" s="109"/>
      <c r="D278" s="118"/>
      <c r="E278" s="118"/>
      <c r="F278" s="118"/>
      <c r="G278" s="118"/>
      <c r="H278" s="118"/>
      <c r="I278" s="110"/>
      <c r="J278" s="110"/>
      <c r="K278" s="110"/>
    </row>
    <row r="279" spans="2:11">
      <c r="B279" s="109"/>
      <c r="C279" s="109"/>
      <c r="D279" s="118"/>
      <c r="E279" s="118"/>
      <c r="F279" s="118"/>
      <c r="G279" s="118"/>
      <c r="H279" s="118"/>
      <c r="I279" s="110"/>
      <c r="J279" s="110"/>
      <c r="K279" s="110"/>
    </row>
    <row r="280" spans="2:11">
      <c r="B280" s="109"/>
      <c r="C280" s="109"/>
      <c r="D280" s="118"/>
      <c r="E280" s="118"/>
      <c r="F280" s="118"/>
      <c r="G280" s="118"/>
      <c r="H280" s="118"/>
      <c r="I280" s="110"/>
      <c r="J280" s="110"/>
      <c r="K280" s="110"/>
    </row>
    <row r="281" spans="2:11">
      <c r="B281" s="109"/>
      <c r="C281" s="109"/>
      <c r="D281" s="118"/>
      <c r="E281" s="118"/>
      <c r="F281" s="118"/>
      <c r="G281" s="118"/>
      <c r="H281" s="118"/>
      <c r="I281" s="110"/>
      <c r="J281" s="110"/>
      <c r="K281" s="110"/>
    </row>
    <row r="282" spans="2:11">
      <c r="B282" s="109"/>
      <c r="C282" s="109"/>
      <c r="D282" s="118"/>
      <c r="E282" s="118"/>
      <c r="F282" s="118"/>
      <c r="G282" s="118"/>
      <c r="H282" s="118"/>
      <c r="I282" s="110"/>
      <c r="J282" s="110"/>
      <c r="K282" s="110"/>
    </row>
    <row r="283" spans="2:11">
      <c r="B283" s="109"/>
      <c r="C283" s="109"/>
      <c r="D283" s="118"/>
      <c r="E283" s="118"/>
      <c r="F283" s="118"/>
      <c r="G283" s="118"/>
      <c r="H283" s="118"/>
      <c r="I283" s="110"/>
      <c r="J283" s="110"/>
      <c r="K283" s="110"/>
    </row>
    <row r="284" spans="2:11">
      <c r="B284" s="109"/>
      <c r="C284" s="109"/>
      <c r="D284" s="118"/>
      <c r="E284" s="118"/>
      <c r="F284" s="118"/>
      <c r="G284" s="118"/>
      <c r="H284" s="118"/>
      <c r="I284" s="110"/>
      <c r="J284" s="110"/>
      <c r="K284" s="110"/>
    </row>
    <row r="285" spans="2:11">
      <c r="B285" s="109"/>
      <c r="C285" s="109"/>
      <c r="D285" s="118"/>
      <c r="E285" s="118"/>
      <c r="F285" s="118"/>
      <c r="G285" s="118"/>
      <c r="H285" s="118"/>
      <c r="I285" s="110"/>
      <c r="J285" s="110"/>
      <c r="K285" s="110"/>
    </row>
    <row r="286" spans="2:11">
      <c r="B286" s="109"/>
      <c r="C286" s="109"/>
      <c r="D286" s="118"/>
      <c r="E286" s="118"/>
      <c r="F286" s="118"/>
      <c r="G286" s="118"/>
      <c r="H286" s="118"/>
      <c r="I286" s="110"/>
      <c r="J286" s="110"/>
      <c r="K286" s="110"/>
    </row>
    <row r="287" spans="2:11">
      <c r="B287" s="109"/>
      <c r="C287" s="109"/>
      <c r="D287" s="118"/>
      <c r="E287" s="118"/>
      <c r="F287" s="118"/>
      <c r="G287" s="118"/>
      <c r="H287" s="118"/>
      <c r="I287" s="110"/>
      <c r="J287" s="110"/>
      <c r="K287" s="110"/>
    </row>
    <row r="288" spans="2:11">
      <c r="B288" s="109"/>
      <c r="C288" s="109"/>
      <c r="D288" s="118"/>
      <c r="E288" s="118"/>
      <c r="F288" s="118"/>
      <c r="G288" s="118"/>
      <c r="H288" s="118"/>
      <c r="I288" s="110"/>
      <c r="J288" s="110"/>
      <c r="K288" s="110"/>
    </row>
    <row r="289" spans="2:11">
      <c r="B289" s="109"/>
      <c r="C289" s="109"/>
      <c r="D289" s="118"/>
      <c r="E289" s="118"/>
      <c r="F289" s="118"/>
      <c r="G289" s="118"/>
      <c r="H289" s="118"/>
      <c r="I289" s="110"/>
      <c r="J289" s="110"/>
      <c r="K289" s="110"/>
    </row>
    <row r="290" spans="2:11">
      <c r="B290" s="109"/>
      <c r="C290" s="109"/>
      <c r="D290" s="118"/>
      <c r="E290" s="118"/>
      <c r="F290" s="118"/>
      <c r="G290" s="118"/>
      <c r="H290" s="118"/>
      <c r="I290" s="110"/>
      <c r="J290" s="110"/>
      <c r="K290" s="110"/>
    </row>
    <row r="291" spans="2:11">
      <c r="B291" s="109"/>
      <c r="C291" s="109"/>
      <c r="D291" s="118"/>
      <c r="E291" s="118"/>
      <c r="F291" s="118"/>
      <c r="G291" s="118"/>
      <c r="H291" s="118"/>
      <c r="I291" s="110"/>
      <c r="J291" s="110"/>
      <c r="K291" s="110"/>
    </row>
    <row r="292" spans="2:11">
      <c r="B292" s="109"/>
      <c r="C292" s="109"/>
      <c r="D292" s="118"/>
      <c r="E292" s="118"/>
      <c r="F292" s="118"/>
      <c r="G292" s="118"/>
      <c r="H292" s="118"/>
      <c r="I292" s="110"/>
      <c r="J292" s="110"/>
      <c r="K292" s="110"/>
    </row>
    <row r="293" spans="2:11">
      <c r="B293" s="109"/>
      <c r="C293" s="109"/>
      <c r="D293" s="118"/>
      <c r="E293" s="118"/>
      <c r="F293" s="118"/>
      <c r="G293" s="118"/>
      <c r="H293" s="118"/>
      <c r="I293" s="110"/>
      <c r="J293" s="110"/>
      <c r="K293" s="110"/>
    </row>
    <row r="294" spans="2:11">
      <c r="B294" s="109"/>
      <c r="C294" s="109"/>
      <c r="D294" s="118"/>
      <c r="E294" s="118"/>
      <c r="F294" s="118"/>
      <c r="G294" s="118"/>
      <c r="H294" s="118"/>
      <c r="I294" s="110"/>
      <c r="J294" s="110"/>
      <c r="K294" s="110"/>
    </row>
    <row r="295" spans="2:11">
      <c r="B295" s="109"/>
      <c r="C295" s="109"/>
      <c r="D295" s="118"/>
      <c r="E295" s="118"/>
      <c r="F295" s="118"/>
      <c r="G295" s="118"/>
      <c r="H295" s="118"/>
      <c r="I295" s="110"/>
      <c r="J295" s="110"/>
      <c r="K295" s="110"/>
    </row>
    <row r="296" spans="2:11">
      <c r="B296" s="109"/>
      <c r="C296" s="109"/>
      <c r="D296" s="118"/>
      <c r="E296" s="118"/>
      <c r="F296" s="118"/>
      <c r="G296" s="118"/>
      <c r="H296" s="118"/>
      <c r="I296" s="110"/>
      <c r="J296" s="110"/>
      <c r="K296" s="110"/>
    </row>
    <row r="297" spans="2:11">
      <c r="B297" s="109"/>
      <c r="C297" s="109"/>
      <c r="D297" s="118"/>
      <c r="E297" s="118"/>
      <c r="F297" s="118"/>
      <c r="G297" s="118"/>
      <c r="H297" s="118"/>
      <c r="I297" s="110"/>
      <c r="J297" s="110"/>
      <c r="K297" s="110"/>
    </row>
    <row r="298" spans="2:11">
      <c r="B298" s="109"/>
      <c r="C298" s="109"/>
      <c r="D298" s="118"/>
      <c r="E298" s="118"/>
      <c r="F298" s="118"/>
      <c r="G298" s="118"/>
      <c r="H298" s="118"/>
      <c r="I298" s="110"/>
      <c r="J298" s="110"/>
      <c r="K298" s="110"/>
    </row>
    <row r="299" spans="2:11">
      <c r="B299" s="109"/>
      <c r="C299" s="109"/>
      <c r="D299" s="118"/>
      <c r="E299" s="118"/>
      <c r="F299" s="118"/>
      <c r="G299" s="118"/>
      <c r="H299" s="118"/>
      <c r="I299" s="110"/>
      <c r="J299" s="110"/>
      <c r="K299" s="110"/>
    </row>
    <row r="300" spans="2:11">
      <c r="B300" s="109"/>
      <c r="C300" s="109"/>
      <c r="D300" s="118"/>
      <c r="E300" s="118"/>
      <c r="F300" s="118"/>
      <c r="G300" s="118"/>
      <c r="H300" s="118"/>
      <c r="I300" s="110"/>
      <c r="J300" s="110"/>
      <c r="K300" s="110"/>
    </row>
    <row r="301" spans="2:11">
      <c r="B301" s="109"/>
      <c r="C301" s="109"/>
      <c r="D301" s="118"/>
      <c r="E301" s="118"/>
      <c r="F301" s="118"/>
      <c r="G301" s="118"/>
      <c r="H301" s="118"/>
      <c r="I301" s="110"/>
      <c r="J301" s="110"/>
      <c r="K301" s="110"/>
    </row>
    <row r="302" spans="2:11">
      <c r="B302" s="109"/>
      <c r="C302" s="109"/>
      <c r="D302" s="118"/>
      <c r="E302" s="118"/>
      <c r="F302" s="118"/>
      <c r="G302" s="118"/>
      <c r="H302" s="118"/>
      <c r="I302" s="110"/>
      <c r="J302" s="110"/>
      <c r="K302" s="110"/>
    </row>
    <row r="303" spans="2:11">
      <c r="B303" s="109"/>
      <c r="C303" s="109"/>
      <c r="D303" s="118"/>
      <c r="E303" s="118"/>
      <c r="F303" s="118"/>
      <c r="G303" s="118"/>
      <c r="H303" s="118"/>
      <c r="I303" s="110"/>
      <c r="J303" s="110"/>
      <c r="K303" s="110"/>
    </row>
    <row r="304" spans="2:11">
      <c r="B304" s="109"/>
      <c r="C304" s="109"/>
      <c r="D304" s="118"/>
      <c r="E304" s="118"/>
      <c r="F304" s="118"/>
      <c r="G304" s="118"/>
      <c r="H304" s="118"/>
      <c r="I304" s="110"/>
      <c r="J304" s="110"/>
      <c r="K304" s="110"/>
    </row>
    <row r="305" spans="2:11">
      <c r="B305" s="109"/>
      <c r="C305" s="109"/>
      <c r="D305" s="118"/>
      <c r="E305" s="118"/>
      <c r="F305" s="118"/>
      <c r="G305" s="118"/>
      <c r="H305" s="118"/>
      <c r="I305" s="110"/>
      <c r="J305" s="110"/>
      <c r="K305" s="110"/>
    </row>
    <row r="306" spans="2:11">
      <c r="B306" s="109"/>
      <c r="C306" s="109"/>
      <c r="D306" s="118"/>
      <c r="E306" s="118"/>
      <c r="F306" s="118"/>
      <c r="G306" s="118"/>
      <c r="H306" s="118"/>
      <c r="I306" s="110"/>
      <c r="J306" s="110"/>
      <c r="K306" s="110"/>
    </row>
    <row r="307" spans="2:11">
      <c r="B307" s="109"/>
      <c r="C307" s="109"/>
      <c r="D307" s="118"/>
      <c r="E307" s="118"/>
      <c r="F307" s="118"/>
      <c r="G307" s="118"/>
      <c r="H307" s="118"/>
      <c r="I307" s="110"/>
      <c r="J307" s="110"/>
      <c r="K307" s="110"/>
    </row>
    <row r="308" spans="2:11">
      <c r="B308" s="109"/>
      <c r="C308" s="109"/>
      <c r="D308" s="118"/>
      <c r="E308" s="118"/>
      <c r="F308" s="118"/>
      <c r="G308" s="118"/>
      <c r="H308" s="118"/>
      <c r="I308" s="110"/>
      <c r="J308" s="110"/>
      <c r="K308" s="110"/>
    </row>
    <row r="309" spans="2:11">
      <c r="B309" s="109"/>
      <c r="C309" s="109"/>
      <c r="D309" s="118"/>
      <c r="E309" s="118"/>
      <c r="F309" s="118"/>
      <c r="G309" s="118"/>
      <c r="H309" s="118"/>
      <c r="I309" s="110"/>
      <c r="J309" s="110"/>
      <c r="K309" s="110"/>
    </row>
    <row r="310" spans="2:11">
      <c r="B310" s="109"/>
      <c r="C310" s="109"/>
      <c r="D310" s="118"/>
      <c r="E310" s="118"/>
      <c r="F310" s="118"/>
      <c r="G310" s="118"/>
      <c r="H310" s="118"/>
      <c r="I310" s="110"/>
      <c r="J310" s="110"/>
      <c r="K310" s="110"/>
    </row>
    <row r="311" spans="2:11">
      <c r="B311" s="109"/>
      <c r="C311" s="109"/>
      <c r="D311" s="118"/>
      <c r="E311" s="118"/>
      <c r="F311" s="118"/>
      <c r="G311" s="118"/>
      <c r="H311" s="118"/>
      <c r="I311" s="110"/>
      <c r="J311" s="110"/>
      <c r="K311" s="110"/>
    </row>
    <row r="312" spans="2:11">
      <c r="B312" s="109"/>
      <c r="C312" s="109"/>
      <c r="D312" s="118"/>
      <c r="E312" s="118"/>
      <c r="F312" s="118"/>
      <c r="G312" s="118"/>
      <c r="H312" s="118"/>
      <c r="I312" s="110"/>
      <c r="J312" s="110"/>
      <c r="K312" s="110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0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147</v>
      </c>
      <c r="C1" s="67" t="s" vm="1">
        <v>233</v>
      </c>
    </row>
    <row r="2" spans="2:11">
      <c r="B2" s="46" t="s">
        <v>146</v>
      </c>
      <c r="C2" s="67" t="s">
        <v>234</v>
      </c>
    </row>
    <row r="3" spans="2:11">
      <c r="B3" s="46" t="s">
        <v>148</v>
      </c>
      <c r="C3" s="67" t="s">
        <v>235</v>
      </c>
    </row>
    <row r="4" spans="2:11">
      <c r="B4" s="46" t="s">
        <v>149</v>
      </c>
      <c r="C4" s="67">
        <v>8803</v>
      </c>
    </row>
    <row r="6" spans="2:11" ht="26.25" customHeight="1">
      <c r="B6" s="158" t="s">
        <v>181</v>
      </c>
      <c r="C6" s="159"/>
      <c r="D6" s="159"/>
      <c r="E6" s="159"/>
      <c r="F6" s="159"/>
      <c r="G6" s="159"/>
      <c r="H6" s="159"/>
      <c r="I6" s="159"/>
      <c r="J6" s="159"/>
      <c r="K6" s="160"/>
    </row>
    <row r="7" spans="2:11" s="3" customFormat="1" ht="63">
      <c r="B7" s="47" t="s">
        <v>117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19" t="s">
        <v>3331</v>
      </c>
      <c r="C10" s="91"/>
      <c r="D10" s="91"/>
      <c r="E10" s="91"/>
      <c r="F10" s="91"/>
      <c r="G10" s="91"/>
      <c r="H10" s="91"/>
      <c r="I10" s="120">
        <f>I11</f>
        <v>-356.45320821600006</v>
      </c>
      <c r="J10" s="121">
        <f>IFERROR(I10/$I$10,0)</f>
        <v>1</v>
      </c>
      <c r="K10" s="81">
        <f>I10/'סכום נכסי הקרן'!$C$42</f>
        <v>-1.2335233765629173E-4</v>
      </c>
    </row>
    <row r="11" spans="2:11" ht="21" customHeight="1">
      <c r="B11" s="130" t="s">
        <v>201</v>
      </c>
      <c r="C11" s="130"/>
      <c r="D11" s="130"/>
      <c r="E11" s="130"/>
      <c r="F11" s="130"/>
      <c r="G11" s="130"/>
      <c r="H11" s="131"/>
      <c r="I11" s="83">
        <f>I13+I12</f>
        <v>-356.45320821600006</v>
      </c>
      <c r="J11" s="121">
        <f t="shared" ref="J11:J13" si="0">IFERROR(I11/$I$10,0)</f>
        <v>1</v>
      </c>
      <c r="K11" s="81">
        <f>I11/'סכום נכסי הקרן'!$C$42</f>
        <v>-1.2335233765629173E-4</v>
      </c>
    </row>
    <row r="12" spans="2:11">
      <c r="B12" s="132" t="s">
        <v>532</v>
      </c>
      <c r="C12" s="132" t="s">
        <v>533</v>
      </c>
      <c r="D12" s="132" t="s">
        <v>535</v>
      </c>
      <c r="E12" s="132"/>
      <c r="F12" s="133">
        <v>0</v>
      </c>
      <c r="G12" s="132" t="s">
        <v>134</v>
      </c>
      <c r="H12" s="133">
        <v>0</v>
      </c>
      <c r="I12" s="134">
        <v>-305.08382265600005</v>
      </c>
      <c r="J12" s="135">
        <f t="shared" si="0"/>
        <v>0.85588743662289701</v>
      </c>
      <c r="K12" s="81">
        <f>I12/'סכום נכסי הקרן'!$C$42</f>
        <v>-1.0557571607808557E-4</v>
      </c>
    </row>
    <row r="13" spans="2:11">
      <c r="B13" s="132" t="s">
        <v>1293</v>
      </c>
      <c r="C13" s="132" t="s">
        <v>1294</v>
      </c>
      <c r="D13" s="132" t="s">
        <v>535</v>
      </c>
      <c r="E13" s="132"/>
      <c r="F13" s="133">
        <v>0</v>
      </c>
      <c r="G13" s="132" t="s">
        <v>134</v>
      </c>
      <c r="H13" s="133">
        <v>0</v>
      </c>
      <c r="I13" s="136">
        <v>-51.369385560000012</v>
      </c>
      <c r="J13" s="135">
        <f t="shared" si="0"/>
        <v>0.14411256337710304</v>
      </c>
      <c r="K13" s="81">
        <f>I13/'סכום נכסי הקרן'!$C$42</f>
        <v>-1.7776621578206153E-5</v>
      </c>
    </row>
    <row r="14" spans="2:11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11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1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109"/>
      <c r="C110" s="110"/>
      <c r="D110" s="118"/>
      <c r="E110" s="118"/>
      <c r="F110" s="118"/>
      <c r="G110" s="118"/>
      <c r="H110" s="118"/>
      <c r="I110" s="110"/>
      <c r="J110" s="110"/>
      <c r="K110" s="110"/>
    </row>
    <row r="111" spans="2:11">
      <c r="B111" s="109"/>
      <c r="C111" s="110"/>
      <c r="D111" s="118"/>
      <c r="E111" s="118"/>
      <c r="F111" s="118"/>
      <c r="G111" s="118"/>
      <c r="H111" s="118"/>
      <c r="I111" s="110"/>
      <c r="J111" s="110"/>
      <c r="K111" s="110"/>
    </row>
    <row r="112" spans="2:11">
      <c r="B112" s="109"/>
      <c r="C112" s="110"/>
      <c r="D112" s="118"/>
      <c r="E112" s="118"/>
      <c r="F112" s="118"/>
      <c r="G112" s="118"/>
      <c r="H112" s="118"/>
      <c r="I112" s="110"/>
      <c r="J112" s="110"/>
      <c r="K112" s="110"/>
    </row>
    <row r="113" spans="2:11">
      <c r="B113" s="109"/>
      <c r="C113" s="110"/>
      <c r="D113" s="118"/>
      <c r="E113" s="118"/>
      <c r="F113" s="118"/>
      <c r="G113" s="118"/>
      <c r="H113" s="118"/>
      <c r="I113" s="110"/>
      <c r="J113" s="110"/>
      <c r="K113" s="110"/>
    </row>
    <row r="114" spans="2:11">
      <c r="B114" s="109"/>
      <c r="C114" s="110"/>
      <c r="D114" s="118"/>
      <c r="E114" s="118"/>
      <c r="F114" s="118"/>
      <c r="G114" s="118"/>
      <c r="H114" s="118"/>
      <c r="I114" s="110"/>
      <c r="J114" s="110"/>
      <c r="K114" s="110"/>
    </row>
    <row r="115" spans="2:11">
      <c r="B115" s="109"/>
      <c r="C115" s="110"/>
      <c r="D115" s="118"/>
      <c r="E115" s="118"/>
      <c r="F115" s="118"/>
      <c r="G115" s="118"/>
      <c r="H115" s="118"/>
      <c r="I115" s="110"/>
      <c r="J115" s="110"/>
      <c r="K115" s="110"/>
    </row>
    <row r="116" spans="2:11">
      <c r="B116" s="109"/>
      <c r="C116" s="110"/>
      <c r="D116" s="118"/>
      <c r="E116" s="118"/>
      <c r="F116" s="118"/>
      <c r="G116" s="118"/>
      <c r="H116" s="118"/>
      <c r="I116" s="110"/>
      <c r="J116" s="110"/>
      <c r="K116" s="110"/>
    </row>
    <row r="117" spans="2:11">
      <c r="B117" s="109"/>
      <c r="C117" s="110"/>
      <c r="D117" s="118"/>
      <c r="E117" s="118"/>
      <c r="F117" s="118"/>
      <c r="G117" s="118"/>
      <c r="H117" s="118"/>
      <c r="I117" s="110"/>
      <c r="J117" s="110"/>
      <c r="K117" s="110"/>
    </row>
    <row r="118" spans="2:11">
      <c r="B118" s="109"/>
      <c r="C118" s="110"/>
      <c r="D118" s="118"/>
      <c r="E118" s="118"/>
      <c r="F118" s="118"/>
      <c r="G118" s="118"/>
      <c r="H118" s="118"/>
      <c r="I118" s="110"/>
      <c r="J118" s="110"/>
      <c r="K118" s="110"/>
    </row>
    <row r="119" spans="2:11">
      <c r="B119" s="109"/>
      <c r="C119" s="110"/>
      <c r="D119" s="118"/>
      <c r="E119" s="118"/>
      <c r="F119" s="118"/>
      <c r="G119" s="118"/>
      <c r="H119" s="118"/>
      <c r="I119" s="110"/>
      <c r="J119" s="110"/>
      <c r="K119" s="110"/>
    </row>
    <row r="120" spans="2:11">
      <c r="B120" s="109"/>
      <c r="C120" s="110"/>
      <c r="D120" s="118"/>
      <c r="E120" s="118"/>
      <c r="F120" s="118"/>
      <c r="G120" s="118"/>
      <c r="H120" s="118"/>
      <c r="I120" s="110"/>
      <c r="J120" s="110"/>
      <c r="K120" s="110"/>
    </row>
    <row r="121" spans="2:11">
      <c r="B121" s="109"/>
      <c r="C121" s="110"/>
      <c r="D121" s="118"/>
      <c r="E121" s="118"/>
      <c r="F121" s="118"/>
      <c r="G121" s="118"/>
      <c r="H121" s="118"/>
      <c r="I121" s="110"/>
      <c r="J121" s="110"/>
      <c r="K121" s="110"/>
    </row>
    <row r="122" spans="2:11">
      <c r="B122" s="109"/>
      <c r="C122" s="110"/>
      <c r="D122" s="118"/>
      <c r="E122" s="118"/>
      <c r="F122" s="118"/>
      <c r="G122" s="118"/>
      <c r="H122" s="118"/>
      <c r="I122" s="110"/>
      <c r="J122" s="110"/>
      <c r="K122" s="110"/>
    </row>
    <row r="123" spans="2:11">
      <c r="B123" s="109"/>
      <c r="C123" s="110"/>
      <c r="D123" s="118"/>
      <c r="E123" s="118"/>
      <c r="F123" s="118"/>
      <c r="G123" s="118"/>
      <c r="H123" s="118"/>
      <c r="I123" s="110"/>
      <c r="J123" s="110"/>
      <c r="K123" s="110"/>
    </row>
    <row r="124" spans="2:11">
      <c r="B124" s="109"/>
      <c r="C124" s="110"/>
      <c r="D124" s="118"/>
      <c r="E124" s="118"/>
      <c r="F124" s="118"/>
      <c r="G124" s="118"/>
      <c r="H124" s="118"/>
      <c r="I124" s="110"/>
      <c r="J124" s="110"/>
      <c r="K124" s="110"/>
    </row>
    <row r="125" spans="2:11">
      <c r="B125" s="109"/>
      <c r="C125" s="110"/>
      <c r="D125" s="118"/>
      <c r="E125" s="118"/>
      <c r="F125" s="118"/>
      <c r="G125" s="118"/>
      <c r="H125" s="118"/>
      <c r="I125" s="110"/>
      <c r="J125" s="110"/>
      <c r="K125" s="110"/>
    </row>
    <row r="126" spans="2:11">
      <c r="B126" s="109"/>
      <c r="C126" s="110"/>
      <c r="D126" s="118"/>
      <c r="E126" s="118"/>
      <c r="F126" s="118"/>
      <c r="G126" s="118"/>
      <c r="H126" s="118"/>
      <c r="I126" s="110"/>
      <c r="J126" s="110"/>
      <c r="K126" s="110"/>
    </row>
    <row r="127" spans="2:11">
      <c r="B127" s="109"/>
      <c r="C127" s="110"/>
      <c r="D127" s="118"/>
      <c r="E127" s="118"/>
      <c r="F127" s="118"/>
      <c r="G127" s="118"/>
      <c r="H127" s="118"/>
      <c r="I127" s="110"/>
      <c r="J127" s="110"/>
      <c r="K127" s="110"/>
    </row>
    <row r="128" spans="2:11">
      <c r="B128" s="109"/>
      <c r="C128" s="110"/>
      <c r="D128" s="118"/>
      <c r="E128" s="118"/>
      <c r="F128" s="118"/>
      <c r="G128" s="118"/>
      <c r="H128" s="118"/>
      <c r="I128" s="110"/>
      <c r="J128" s="110"/>
      <c r="K128" s="110"/>
    </row>
    <row r="129" spans="2:11">
      <c r="B129" s="109"/>
      <c r="C129" s="110"/>
      <c r="D129" s="118"/>
      <c r="E129" s="118"/>
      <c r="F129" s="118"/>
      <c r="G129" s="118"/>
      <c r="H129" s="118"/>
      <c r="I129" s="110"/>
      <c r="J129" s="110"/>
      <c r="K129" s="110"/>
    </row>
    <row r="130" spans="2:11">
      <c r="B130" s="109"/>
      <c r="C130" s="110"/>
      <c r="D130" s="118"/>
      <c r="E130" s="118"/>
      <c r="F130" s="118"/>
      <c r="G130" s="118"/>
      <c r="H130" s="118"/>
      <c r="I130" s="110"/>
      <c r="J130" s="110"/>
      <c r="K130" s="110"/>
    </row>
    <row r="131" spans="2:11">
      <c r="B131" s="109"/>
      <c r="C131" s="110"/>
      <c r="D131" s="118"/>
      <c r="E131" s="118"/>
      <c r="F131" s="118"/>
      <c r="G131" s="118"/>
      <c r="H131" s="118"/>
      <c r="I131" s="110"/>
      <c r="J131" s="110"/>
      <c r="K131" s="110"/>
    </row>
    <row r="132" spans="2:11">
      <c r="B132" s="109"/>
      <c r="C132" s="110"/>
      <c r="D132" s="118"/>
      <c r="E132" s="118"/>
      <c r="F132" s="118"/>
      <c r="G132" s="118"/>
      <c r="H132" s="118"/>
      <c r="I132" s="110"/>
      <c r="J132" s="110"/>
      <c r="K132" s="110"/>
    </row>
    <row r="133" spans="2:11">
      <c r="B133" s="109"/>
      <c r="C133" s="110"/>
      <c r="D133" s="118"/>
      <c r="E133" s="118"/>
      <c r="F133" s="118"/>
      <c r="G133" s="118"/>
      <c r="H133" s="118"/>
      <c r="I133" s="110"/>
      <c r="J133" s="110"/>
      <c r="K133" s="110"/>
    </row>
    <row r="134" spans="2:11">
      <c r="B134" s="109"/>
      <c r="C134" s="110"/>
      <c r="D134" s="118"/>
      <c r="E134" s="118"/>
      <c r="F134" s="118"/>
      <c r="G134" s="118"/>
      <c r="H134" s="118"/>
      <c r="I134" s="110"/>
      <c r="J134" s="110"/>
      <c r="K134" s="110"/>
    </row>
    <row r="135" spans="2:11">
      <c r="B135" s="109"/>
      <c r="C135" s="110"/>
      <c r="D135" s="118"/>
      <c r="E135" s="118"/>
      <c r="F135" s="118"/>
      <c r="G135" s="118"/>
      <c r="H135" s="118"/>
      <c r="I135" s="110"/>
      <c r="J135" s="110"/>
      <c r="K135" s="110"/>
    </row>
    <row r="136" spans="2:11">
      <c r="B136" s="109"/>
      <c r="C136" s="110"/>
      <c r="D136" s="118"/>
      <c r="E136" s="118"/>
      <c r="F136" s="118"/>
      <c r="G136" s="118"/>
      <c r="H136" s="118"/>
      <c r="I136" s="110"/>
      <c r="J136" s="110"/>
      <c r="K136" s="110"/>
    </row>
    <row r="137" spans="2:11">
      <c r="B137" s="109"/>
      <c r="C137" s="110"/>
      <c r="D137" s="118"/>
      <c r="E137" s="118"/>
      <c r="F137" s="118"/>
      <c r="G137" s="118"/>
      <c r="H137" s="118"/>
      <c r="I137" s="110"/>
      <c r="J137" s="110"/>
      <c r="K137" s="110"/>
    </row>
    <row r="138" spans="2:11">
      <c r="B138" s="109"/>
      <c r="C138" s="110"/>
      <c r="D138" s="118"/>
      <c r="E138" s="118"/>
      <c r="F138" s="118"/>
      <c r="G138" s="118"/>
      <c r="H138" s="118"/>
      <c r="I138" s="110"/>
      <c r="J138" s="110"/>
      <c r="K138" s="110"/>
    </row>
    <row r="139" spans="2:11">
      <c r="B139" s="109"/>
      <c r="C139" s="110"/>
      <c r="D139" s="118"/>
      <c r="E139" s="118"/>
      <c r="F139" s="118"/>
      <c r="G139" s="118"/>
      <c r="H139" s="118"/>
      <c r="I139" s="110"/>
      <c r="J139" s="110"/>
      <c r="K139" s="110"/>
    </row>
    <row r="140" spans="2:11">
      <c r="B140" s="109"/>
      <c r="C140" s="110"/>
      <c r="D140" s="118"/>
      <c r="E140" s="118"/>
      <c r="F140" s="118"/>
      <c r="G140" s="118"/>
      <c r="H140" s="118"/>
      <c r="I140" s="110"/>
      <c r="J140" s="110"/>
      <c r="K140" s="110"/>
    </row>
    <row r="141" spans="2:11">
      <c r="B141" s="109"/>
      <c r="C141" s="110"/>
      <c r="D141" s="118"/>
      <c r="E141" s="118"/>
      <c r="F141" s="118"/>
      <c r="G141" s="118"/>
      <c r="H141" s="118"/>
      <c r="I141" s="110"/>
      <c r="J141" s="110"/>
      <c r="K141" s="110"/>
    </row>
    <row r="142" spans="2:11">
      <c r="B142" s="109"/>
      <c r="C142" s="110"/>
      <c r="D142" s="118"/>
      <c r="E142" s="118"/>
      <c r="F142" s="118"/>
      <c r="G142" s="118"/>
      <c r="H142" s="118"/>
      <c r="I142" s="110"/>
      <c r="J142" s="110"/>
      <c r="K142" s="110"/>
    </row>
    <row r="143" spans="2:11">
      <c r="B143" s="109"/>
      <c r="C143" s="110"/>
      <c r="D143" s="118"/>
      <c r="E143" s="118"/>
      <c r="F143" s="118"/>
      <c r="G143" s="118"/>
      <c r="H143" s="118"/>
      <c r="I143" s="110"/>
      <c r="J143" s="110"/>
      <c r="K143" s="110"/>
    </row>
    <row r="144" spans="2:11">
      <c r="B144" s="109"/>
      <c r="C144" s="110"/>
      <c r="D144" s="118"/>
      <c r="E144" s="118"/>
      <c r="F144" s="118"/>
      <c r="G144" s="118"/>
      <c r="H144" s="118"/>
      <c r="I144" s="110"/>
      <c r="J144" s="110"/>
      <c r="K144" s="110"/>
    </row>
    <row r="145" spans="2:11">
      <c r="B145" s="109"/>
      <c r="C145" s="110"/>
      <c r="D145" s="118"/>
      <c r="E145" s="118"/>
      <c r="F145" s="118"/>
      <c r="G145" s="118"/>
      <c r="H145" s="118"/>
      <c r="I145" s="110"/>
      <c r="J145" s="110"/>
      <c r="K145" s="110"/>
    </row>
    <row r="146" spans="2:11">
      <c r="B146" s="109"/>
      <c r="C146" s="110"/>
      <c r="D146" s="118"/>
      <c r="E146" s="118"/>
      <c r="F146" s="118"/>
      <c r="G146" s="118"/>
      <c r="H146" s="118"/>
      <c r="I146" s="110"/>
      <c r="J146" s="110"/>
      <c r="K146" s="110"/>
    </row>
    <row r="147" spans="2:11">
      <c r="B147" s="109"/>
      <c r="C147" s="110"/>
      <c r="D147" s="118"/>
      <c r="E147" s="118"/>
      <c r="F147" s="118"/>
      <c r="G147" s="118"/>
      <c r="H147" s="118"/>
      <c r="I147" s="110"/>
      <c r="J147" s="110"/>
      <c r="K147" s="110"/>
    </row>
    <row r="148" spans="2:11">
      <c r="B148" s="109"/>
      <c r="C148" s="110"/>
      <c r="D148" s="118"/>
      <c r="E148" s="118"/>
      <c r="F148" s="118"/>
      <c r="G148" s="118"/>
      <c r="H148" s="118"/>
      <c r="I148" s="110"/>
      <c r="J148" s="110"/>
      <c r="K148" s="110"/>
    </row>
    <row r="149" spans="2:11">
      <c r="B149" s="109"/>
      <c r="C149" s="110"/>
      <c r="D149" s="118"/>
      <c r="E149" s="118"/>
      <c r="F149" s="118"/>
      <c r="G149" s="118"/>
      <c r="H149" s="118"/>
      <c r="I149" s="110"/>
      <c r="J149" s="110"/>
      <c r="K149" s="110"/>
    </row>
    <row r="150" spans="2:11">
      <c r="B150" s="109"/>
      <c r="C150" s="110"/>
      <c r="D150" s="118"/>
      <c r="E150" s="118"/>
      <c r="F150" s="118"/>
      <c r="G150" s="118"/>
      <c r="H150" s="118"/>
      <c r="I150" s="110"/>
      <c r="J150" s="110"/>
      <c r="K150" s="110"/>
    </row>
    <row r="151" spans="2:11">
      <c r="B151" s="109"/>
      <c r="C151" s="110"/>
      <c r="D151" s="118"/>
      <c r="E151" s="118"/>
      <c r="F151" s="118"/>
      <c r="G151" s="118"/>
      <c r="H151" s="118"/>
      <c r="I151" s="110"/>
      <c r="J151" s="110"/>
      <c r="K151" s="110"/>
    </row>
    <row r="152" spans="2:11">
      <c r="B152" s="109"/>
      <c r="C152" s="110"/>
      <c r="D152" s="118"/>
      <c r="E152" s="118"/>
      <c r="F152" s="118"/>
      <c r="G152" s="118"/>
      <c r="H152" s="118"/>
      <c r="I152" s="110"/>
      <c r="J152" s="110"/>
      <c r="K152" s="110"/>
    </row>
    <row r="153" spans="2:11">
      <c r="B153" s="109"/>
      <c r="C153" s="110"/>
      <c r="D153" s="118"/>
      <c r="E153" s="118"/>
      <c r="F153" s="118"/>
      <c r="G153" s="118"/>
      <c r="H153" s="118"/>
      <c r="I153" s="110"/>
      <c r="J153" s="110"/>
      <c r="K153" s="110"/>
    </row>
    <row r="154" spans="2:11">
      <c r="B154" s="109"/>
      <c r="C154" s="110"/>
      <c r="D154" s="118"/>
      <c r="E154" s="118"/>
      <c r="F154" s="118"/>
      <c r="G154" s="118"/>
      <c r="H154" s="118"/>
      <c r="I154" s="110"/>
      <c r="J154" s="110"/>
      <c r="K154" s="110"/>
    </row>
    <row r="155" spans="2:11">
      <c r="B155" s="109"/>
      <c r="C155" s="110"/>
      <c r="D155" s="118"/>
      <c r="E155" s="118"/>
      <c r="F155" s="118"/>
      <c r="G155" s="118"/>
      <c r="H155" s="118"/>
      <c r="I155" s="110"/>
      <c r="J155" s="110"/>
      <c r="K155" s="110"/>
    </row>
    <row r="156" spans="2:11">
      <c r="B156" s="109"/>
      <c r="C156" s="110"/>
      <c r="D156" s="118"/>
      <c r="E156" s="118"/>
      <c r="F156" s="118"/>
      <c r="G156" s="118"/>
      <c r="H156" s="118"/>
      <c r="I156" s="110"/>
      <c r="J156" s="110"/>
      <c r="K156" s="110"/>
    </row>
    <row r="157" spans="2:11">
      <c r="B157" s="109"/>
      <c r="C157" s="110"/>
      <c r="D157" s="118"/>
      <c r="E157" s="118"/>
      <c r="F157" s="118"/>
      <c r="G157" s="118"/>
      <c r="H157" s="118"/>
      <c r="I157" s="110"/>
      <c r="J157" s="110"/>
      <c r="K157" s="110"/>
    </row>
    <row r="158" spans="2:11">
      <c r="B158" s="109"/>
      <c r="C158" s="110"/>
      <c r="D158" s="118"/>
      <c r="E158" s="118"/>
      <c r="F158" s="118"/>
      <c r="G158" s="118"/>
      <c r="H158" s="118"/>
      <c r="I158" s="110"/>
      <c r="J158" s="110"/>
      <c r="K158" s="110"/>
    </row>
    <row r="159" spans="2:11">
      <c r="B159" s="109"/>
      <c r="C159" s="110"/>
      <c r="D159" s="118"/>
      <c r="E159" s="118"/>
      <c r="F159" s="118"/>
      <c r="G159" s="118"/>
      <c r="H159" s="118"/>
      <c r="I159" s="110"/>
      <c r="J159" s="110"/>
      <c r="K159" s="110"/>
    </row>
    <row r="160" spans="2:11">
      <c r="B160" s="109"/>
      <c r="C160" s="110"/>
      <c r="D160" s="118"/>
      <c r="E160" s="118"/>
      <c r="F160" s="118"/>
      <c r="G160" s="118"/>
      <c r="H160" s="118"/>
      <c r="I160" s="110"/>
      <c r="J160" s="110"/>
      <c r="K160" s="110"/>
    </row>
    <row r="161" spans="2:11">
      <c r="B161" s="109"/>
      <c r="C161" s="110"/>
      <c r="D161" s="118"/>
      <c r="E161" s="118"/>
      <c r="F161" s="118"/>
      <c r="G161" s="118"/>
      <c r="H161" s="118"/>
      <c r="I161" s="110"/>
      <c r="J161" s="110"/>
      <c r="K161" s="110"/>
    </row>
    <row r="162" spans="2:11">
      <c r="B162" s="109"/>
      <c r="C162" s="110"/>
      <c r="D162" s="118"/>
      <c r="E162" s="118"/>
      <c r="F162" s="118"/>
      <c r="G162" s="118"/>
      <c r="H162" s="118"/>
      <c r="I162" s="110"/>
      <c r="J162" s="110"/>
      <c r="K162" s="110"/>
    </row>
    <row r="163" spans="2:11">
      <c r="B163" s="109"/>
      <c r="C163" s="110"/>
      <c r="D163" s="118"/>
      <c r="E163" s="118"/>
      <c r="F163" s="118"/>
      <c r="G163" s="118"/>
      <c r="H163" s="118"/>
      <c r="I163" s="110"/>
      <c r="J163" s="110"/>
      <c r="K163" s="110"/>
    </row>
    <row r="164" spans="2:11">
      <c r="B164" s="109"/>
      <c r="C164" s="110"/>
      <c r="D164" s="118"/>
      <c r="E164" s="118"/>
      <c r="F164" s="118"/>
      <c r="G164" s="118"/>
      <c r="H164" s="118"/>
      <c r="I164" s="110"/>
      <c r="J164" s="110"/>
      <c r="K164" s="110"/>
    </row>
    <row r="165" spans="2:11">
      <c r="B165" s="109"/>
      <c r="C165" s="110"/>
      <c r="D165" s="118"/>
      <c r="E165" s="118"/>
      <c r="F165" s="118"/>
      <c r="G165" s="118"/>
      <c r="H165" s="118"/>
      <c r="I165" s="110"/>
      <c r="J165" s="110"/>
      <c r="K165" s="110"/>
    </row>
    <row r="166" spans="2:11">
      <c r="B166" s="109"/>
      <c r="C166" s="110"/>
      <c r="D166" s="118"/>
      <c r="E166" s="118"/>
      <c r="F166" s="118"/>
      <c r="G166" s="118"/>
      <c r="H166" s="118"/>
      <c r="I166" s="110"/>
      <c r="J166" s="110"/>
      <c r="K166" s="110"/>
    </row>
    <row r="167" spans="2:11">
      <c r="B167" s="109"/>
      <c r="C167" s="110"/>
      <c r="D167" s="118"/>
      <c r="E167" s="118"/>
      <c r="F167" s="118"/>
      <c r="G167" s="118"/>
      <c r="H167" s="118"/>
      <c r="I167" s="110"/>
      <c r="J167" s="110"/>
      <c r="K167" s="110"/>
    </row>
    <row r="168" spans="2:11">
      <c r="B168" s="109"/>
      <c r="C168" s="110"/>
      <c r="D168" s="118"/>
      <c r="E168" s="118"/>
      <c r="F168" s="118"/>
      <c r="G168" s="118"/>
      <c r="H168" s="118"/>
      <c r="I168" s="110"/>
      <c r="J168" s="110"/>
      <c r="K168" s="110"/>
    </row>
    <row r="169" spans="2:11">
      <c r="B169" s="109"/>
      <c r="C169" s="110"/>
      <c r="D169" s="118"/>
      <c r="E169" s="118"/>
      <c r="F169" s="118"/>
      <c r="G169" s="118"/>
      <c r="H169" s="118"/>
      <c r="I169" s="110"/>
      <c r="J169" s="110"/>
      <c r="K169" s="110"/>
    </row>
    <row r="170" spans="2:11">
      <c r="B170" s="109"/>
      <c r="C170" s="110"/>
      <c r="D170" s="118"/>
      <c r="E170" s="118"/>
      <c r="F170" s="118"/>
      <c r="G170" s="118"/>
      <c r="H170" s="118"/>
      <c r="I170" s="110"/>
      <c r="J170" s="110"/>
      <c r="K170" s="110"/>
    </row>
    <row r="171" spans="2:11">
      <c r="B171" s="109"/>
      <c r="C171" s="110"/>
      <c r="D171" s="118"/>
      <c r="E171" s="118"/>
      <c r="F171" s="118"/>
      <c r="G171" s="118"/>
      <c r="H171" s="118"/>
      <c r="I171" s="110"/>
      <c r="J171" s="110"/>
      <c r="K171" s="110"/>
    </row>
    <row r="172" spans="2:11">
      <c r="B172" s="109"/>
      <c r="C172" s="110"/>
      <c r="D172" s="118"/>
      <c r="E172" s="118"/>
      <c r="F172" s="118"/>
      <c r="G172" s="118"/>
      <c r="H172" s="118"/>
      <c r="I172" s="110"/>
      <c r="J172" s="110"/>
      <c r="K172" s="110"/>
    </row>
    <row r="173" spans="2:11">
      <c r="B173" s="109"/>
      <c r="C173" s="110"/>
      <c r="D173" s="118"/>
      <c r="E173" s="118"/>
      <c r="F173" s="118"/>
      <c r="G173" s="118"/>
      <c r="H173" s="118"/>
      <c r="I173" s="110"/>
      <c r="J173" s="110"/>
      <c r="K173" s="110"/>
    </row>
    <row r="174" spans="2:11">
      <c r="B174" s="109"/>
      <c r="C174" s="110"/>
      <c r="D174" s="118"/>
      <c r="E174" s="118"/>
      <c r="F174" s="118"/>
      <c r="G174" s="118"/>
      <c r="H174" s="118"/>
      <c r="I174" s="110"/>
      <c r="J174" s="110"/>
      <c r="K174" s="110"/>
    </row>
    <row r="175" spans="2:11">
      <c r="B175" s="109"/>
      <c r="C175" s="110"/>
      <c r="D175" s="118"/>
      <c r="E175" s="118"/>
      <c r="F175" s="118"/>
      <c r="G175" s="118"/>
      <c r="H175" s="118"/>
      <c r="I175" s="110"/>
      <c r="J175" s="110"/>
      <c r="K175" s="110"/>
    </row>
    <row r="176" spans="2:11">
      <c r="B176" s="109"/>
      <c r="C176" s="110"/>
      <c r="D176" s="118"/>
      <c r="E176" s="118"/>
      <c r="F176" s="118"/>
      <c r="G176" s="118"/>
      <c r="H176" s="118"/>
      <c r="I176" s="110"/>
      <c r="J176" s="110"/>
      <c r="K176" s="110"/>
    </row>
    <row r="177" spans="2:11">
      <c r="B177" s="109"/>
      <c r="C177" s="110"/>
      <c r="D177" s="118"/>
      <c r="E177" s="118"/>
      <c r="F177" s="118"/>
      <c r="G177" s="118"/>
      <c r="H177" s="118"/>
      <c r="I177" s="110"/>
      <c r="J177" s="110"/>
      <c r="K177" s="110"/>
    </row>
    <row r="178" spans="2:11">
      <c r="B178" s="109"/>
      <c r="C178" s="110"/>
      <c r="D178" s="118"/>
      <c r="E178" s="118"/>
      <c r="F178" s="118"/>
      <c r="G178" s="118"/>
      <c r="H178" s="118"/>
      <c r="I178" s="110"/>
      <c r="J178" s="110"/>
      <c r="K178" s="110"/>
    </row>
    <row r="179" spans="2:11">
      <c r="B179" s="109"/>
      <c r="C179" s="110"/>
      <c r="D179" s="118"/>
      <c r="E179" s="118"/>
      <c r="F179" s="118"/>
      <c r="G179" s="118"/>
      <c r="H179" s="118"/>
      <c r="I179" s="110"/>
      <c r="J179" s="110"/>
      <c r="K179" s="110"/>
    </row>
    <row r="180" spans="2:11">
      <c r="B180" s="109"/>
      <c r="C180" s="110"/>
      <c r="D180" s="118"/>
      <c r="E180" s="118"/>
      <c r="F180" s="118"/>
      <c r="G180" s="118"/>
      <c r="H180" s="118"/>
      <c r="I180" s="110"/>
      <c r="J180" s="110"/>
      <c r="K180" s="110"/>
    </row>
    <row r="181" spans="2:11">
      <c r="B181" s="109"/>
      <c r="C181" s="110"/>
      <c r="D181" s="118"/>
      <c r="E181" s="118"/>
      <c r="F181" s="118"/>
      <c r="G181" s="118"/>
      <c r="H181" s="118"/>
      <c r="I181" s="110"/>
      <c r="J181" s="110"/>
      <c r="K181" s="110"/>
    </row>
    <row r="182" spans="2:11">
      <c r="B182" s="109"/>
      <c r="C182" s="110"/>
      <c r="D182" s="118"/>
      <c r="E182" s="118"/>
      <c r="F182" s="118"/>
      <c r="G182" s="118"/>
      <c r="H182" s="118"/>
      <c r="I182" s="110"/>
      <c r="J182" s="110"/>
      <c r="K182" s="110"/>
    </row>
    <row r="183" spans="2:11">
      <c r="B183" s="109"/>
      <c r="C183" s="110"/>
      <c r="D183" s="118"/>
      <c r="E183" s="118"/>
      <c r="F183" s="118"/>
      <c r="G183" s="118"/>
      <c r="H183" s="118"/>
      <c r="I183" s="110"/>
      <c r="J183" s="110"/>
      <c r="K183" s="110"/>
    </row>
    <row r="184" spans="2:11">
      <c r="B184" s="109"/>
      <c r="C184" s="110"/>
      <c r="D184" s="118"/>
      <c r="E184" s="118"/>
      <c r="F184" s="118"/>
      <c r="G184" s="118"/>
      <c r="H184" s="118"/>
      <c r="I184" s="110"/>
      <c r="J184" s="110"/>
      <c r="K184" s="110"/>
    </row>
    <row r="185" spans="2:11">
      <c r="B185" s="109"/>
      <c r="C185" s="110"/>
      <c r="D185" s="118"/>
      <c r="E185" s="118"/>
      <c r="F185" s="118"/>
      <c r="G185" s="118"/>
      <c r="H185" s="118"/>
      <c r="I185" s="110"/>
      <c r="J185" s="110"/>
      <c r="K185" s="110"/>
    </row>
    <row r="186" spans="2:11">
      <c r="B186" s="109"/>
      <c r="C186" s="110"/>
      <c r="D186" s="118"/>
      <c r="E186" s="118"/>
      <c r="F186" s="118"/>
      <c r="G186" s="118"/>
      <c r="H186" s="118"/>
      <c r="I186" s="110"/>
      <c r="J186" s="110"/>
      <c r="K186" s="110"/>
    </row>
    <row r="187" spans="2:11">
      <c r="B187" s="109"/>
      <c r="C187" s="110"/>
      <c r="D187" s="118"/>
      <c r="E187" s="118"/>
      <c r="F187" s="118"/>
      <c r="G187" s="118"/>
      <c r="H187" s="118"/>
      <c r="I187" s="110"/>
      <c r="J187" s="110"/>
      <c r="K187" s="110"/>
    </row>
    <row r="188" spans="2:11">
      <c r="B188" s="109"/>
      <c r="C188" s="110"/>
      <c r="D188" s="118"/>
      <c r="E188" s="118"/>
      <c r="F188" s="118"/>
      <c r="G188" s="118"/>
      <c r="H188" s="118"/>
      <c r="I188" s="110"/>
      <c r="J188" s="110"/>
      <c r="K188" s="110"/>
    </row>
    <row r="189" spans="2:11">
      <c r="B189" s="109"/>
      <c r="C189" s="110"/>
      <c r="D189" s="118"/>
      <c r="E189" s="118"/>
      <c r="F189" s="118"/>
      <c r="G189" s="118"/>
      <c r="H189" s="118"/>
      <c r="I189" s="110"/>
      <c r="J189" s="110"/>
      <c r="K189" s="110"/>
    </row>
    <row r="190" spans="2:11">
      <c r="B190" s="109"/>
      <c r="C190" s="110"/>
      <c r="D190" s="118"/>
      <c r="E190" s="118"/>
      <c r="F190" s="118"/>
      <c r="G190" s="118"/>
      <c r="H190" s="118"/>
      <c r="I190" s="110"/>
      <c r="J190" s="110"/>
      <c r="K190" s="110"/>
    </row>
    <row r="191" spans="2:11">
      <c r="B191" s="109"/>
      <c r="C191" s="110"/>
      <c r="D191" s="118"/>
      <c r="E191" s="118"/>
      <c r="F191" s="118"/>
      <c r="G191" s="118"/>
      <c r="H191" s="118"/>
      <c r="I191" s="110"/>
      <c r="J191" s="110"/>
      <c r="K191" s="110"/>
    </row>
    <row r="192" spans="2:11">
      <c r="B192" s="109"/>
      <c r="C192" s="110"/>
      <c r="D192" s="118"/>
      <c r="E192" s="118"/>
      <c r="F192" s="118"/>
      <c r="G192" s="118"/>
      <c r="H192" s="118"/>
      <c r="I192" s="110"/>
      <c r="J192" s="110"/>
      <c r="K192" s="110"/>
    </row>
    <row r="193" spans="2:11">
      <c r="B193" s="109"/>
      <c r="C193" s="110"/>
      <c r="D193" s="118"/>
      <c r="E193" s="118"/>
      <c r="F193" s="118"/>
      <c r="G193" s="118"/>
      <c r="H193" s="118"/>
      <c r="I193" s="110"/>
      <c r="J193" s="110"/>
      <c r="K193" s="110"/>
    </row>
    <row r="194" spans="2:11">
      <c r="B194" s="109"/>
      <c r="C194" s="110"/>
      <c r="D194" s="118"/>
      <c r="E194" s="118"/>
      <c r="F194" s="118"/>
      <c r="G194" s="118"/>
      <c r="H194" s="118"/>
      <c r="I194" s="110"/>
      <c r="J194" s="110"/>
      <c r="K194" s="110"/>
    </row>
    <row r="195" spans="2:11">
      <c r="B195" s="109"/>
      <c r="C195" s="110"/>
      <c r="D195" s="118"/>
      <c r="E195" s="118"/>
      <c r="F195" s="118"/>
      <c r="G195" s="118"/>
      <c r="H195" s="118"/>
      <c r="I195" s="110"/>
      <c r="J195" s="110"/>
      <c r="K195" s="110"/>
    </row>
    <row r="196" spans="2:11">
      <c r="B196" s="109"/>
      <c r="C196" s="110"/>
      <c r="D196" s="118"/>
      <c r="E196" s="118"/>
      <c r="F196" s="118"/>
      <c r="G196" s="118"/>
      <c r="H196" s="118"/>
      <c r="I196" s="110"/>
      <c r="J196" s="110"/>
      <c r="K196" s="110"/>
    </row>
    <row r="197" spans="2:11">
      <c r="B197" s="109"/>
      <c r="C197" s="110"/>
      <c r="D197" s="118"/>
      <c r="E197" s="118"/>
      <c r="F197" s="118"/>
      <c r="G197" s="118"/>
      <c r="H197" s="118"/>
      <c r="I197" s="110"/>
      <c r="J197" s="110"/>
      <c r="K197" s="110"/>
    </row>
    <row r="198" spans="2:11">
      <c r="B198" s="109"/>
      <c r="C198" s="110"/>
      <c r="D198" s="118"/>
      <c r="E198" s="118"/>
      <c r="F198" s="118"/>
      <c r="G198" s="118"/>
      <c r="H198" s="118"/>
      <c r="I198" s="110"/>
      <c r="J198" s="110"/>
      <c r="K198" s="110"/>
    </row>
    <row r="199" spans="2:11">
      <c r="B199" s="109"/>
      <c r="C199" s="110"/>
      <c r="D199" s="118"/>
      <c r="E199" s="118"/>
      <c r="F199" s="118"/>
      <c r="G199" s="118"/>
      <c r="H199" s="118"/>
      <c r="I199" s="110"/>
      <c r="J199" s="110"/>
      <c r="K199" s="110"/>
    </row>
    <row r="200" spans="2:11">
      <c r="B200" s="109"/>
      <c r="C200" s="110"/>
      <c r="D200" s="118"/>
      <c r="E200" s="118"/>
      <c r="F200" s="118"/>
      <c r="G200" s="118"/>
      <c r="H200" s="118"/>
      <c r="I200" s="110"/>
      <c r="J200" s="110"/>
      <c r="K200" s="110"/>
    </row>
    <row r="201" spans="2:11">
      <c r="B201" s="109"/>
      <c r="C201" s="110"/>
      <c r="D201" s="118"/>
      <c r="E201" s="118"/>
      <c r="F201" s="118"/>
      <c r="G201" s="118"/>
      <c r="H201" s="118"/>
      <c r="I201" s="110"/>
      <c r="J201" s="110"/>
      <c r="K201" s="110"/>
    </row>
    <row r="202" spans="2:11">
      <c r="B202" s="109"/>
      <c r="C202" s="110"/>
      <c r="D202" s="118"/>
      <c r="E202" s="118"/>
      <c r="F202" s="118"/>
      <c r="G202" s="118"/>
      <c r="H202" s="118"/>
      <c r="I202" s="110"/>
      <c r="J202" s="110"/>
      <c r="K202" s="110"/>
    </row>
    <row r="203" spans="2:11">
      <c r="B203" s="109"/>
      <c r="C203" s="110"/>
      <c r="D203" s="118"/>
      <c r="E203" s="118"/>
      <c r="F203" s="118"/>
      <c r="G203" s="118"/>
      <c r="H203" s="118"/>
      <c r="I203" s="110"/>
      <c r="J203" s="110"/>
      <c r="K203" s="110"/>
    </row>
    <row r="204" spans="2:11">
      <c r="B204" s="109"/>
      <c r="C204" s="110"/>
      <c r="D204" s="118"/>
      <c r="E204" s="118"/>
      <c r="F204" s="118"/>
      <c r="G204" s="118"/>
      <c r="H204" s="118"/>
      <c r="I204" s="110"/>
      <c r="J204" s="110"/>
      <c r="K204" s="110"/>
    </row>
    <row r="205" spans="2:11">
      <c r="B205" s="109"/>
      <c r="C205" s="110"/>
      <c r="D205" s="118"/>
      <c r="E205" s="118"/>
      <c r="F205" s="118"/>
      <c r="G205" s="118"/>
      <c r="H205" s="118"/>
      <c r="I205" s="110"/>
      <c r="J205" s="110"/>
      <c r="K205" s="110"/>
    </row>
    <row r="206" spans="2:11">
      <c r="B206" s="109"/>
      <c r="C206" s="110"/>
      <c r="D206" s="118"/>
      <c r="E206" s="118"/>
      <c r="F206" s="118"/>
      <c r="G206" s="118"/>
      <c r="H206" s="118"/>
      <c r="I206" s="110"/>
      <c r="J206" s="110"/>
      <c r="K206" s="110"/>
    </row>
    <row r="207" spans="2:11">
      <c r="B207" s="109"/>
      <c r="C207" s="110"/>
      <c r="D207" s="118"/>
      <c r="E207" s="118"/>
      <c r="F207" s="118"/>
      <c r="G207" s="118"/>
      <c r="H207" s="118"/>
      <c r="I207" s="110"/>
      <c r="J207" s="110"/>
      <c r="K207" s="110"/>
    </row>
    <row r="208" spans="2:11">
      <c r="B208" s="109"/>
      <c r="C208" s="110"/>
      <c r="D208" s="118"/>
      <c r="E208" s="118"/>
      <c r="F208" s="118"/>
      <c r="G208" s="118"/>
      <c r="H208" s="118"/>
      <c r="I208" s="110"/>
      <c r="J208" s="110"/>
      <c r="K208" s="110"/>
    </row>
    <row r="209" spans="2:11">
      <c r="B209" s="109"/>
      <c r="C209" s="110"/>
      <c r="D209" s="118"/>
      <c r="E209" s="118"/>
      <c r="F209" s="118"/>
      <c r="G209" s="118"/>
      <c r="H209" s="118"/>
      <c r="I209" s="110"/>
      <c r="J209" s="110"/>
      <c r="K209" s="110"/>
    </row>
    <row r="210" spans="2:11">
      <c r="B210" s="109"/>
      <c r="C210" s="110"/>
      <c r="D210" s="118"/>
      <c r="E210" s="118"/>
      <c r="F210" s="118"/>
      <c r="G210" s="118"/>
      <c r="H210" s="118"/>
      <c r="I210" s="110"/>
      <c r="J210" s="110"/>
      <c r="K210" s="110"/>
    </row>
    <row r="211" spans="2:11">
      <c r="B211" s="109"/>
      <c r="C211" s="110"/>
      <c r="D211" s="118"/>
      <c r="E211" s="118"/>
      <c r="F211" s="118"/>
      <c r="G211" s="118"/>
      <c r="H211" s="118"/>
      <c r="I211" s="110"/>
      <c r="J211" s="110"/>
      <c r="K211" s="110"/>
    </row>
    <row r="212" spans="2:11">
      <c r="B212" s="109"/>
      <c r="C212" s="110"/>
      <c r="D212" s="118"/>
      <c r="E212" s="118"/>
      <c r="F212" s="118"/>
      <c r="G212" s="118"/>
      <c r="H212" s="118"/>
      <c r="I212" s="110"/>
      <c r="J212" s="110"/>
      <c r="K212" s="110"/>
    </row>
    <row r="213" spans="2:11">
      <c r="B213" s="109"/>
      <c r="C213" s="110"/>
      <c r="D213" s="118"/>
      <c r="E213" s="118"/>
      <c r="F213" s="118"/>
      <c r="G213" s="118"/>
      <c r="H213" s="118"/>
      <c r="I213" s="110"/>
      <c r="J213" s="110"/>
      <c r="K213" s="110"/>
    </row>
    <row r="214" spans="2:11">
      <c r="B214" s="109"/>
      <c r="C214" s="110"/>
      <c r="D214" s="118"/>
      <c r="E214" s="118"/>
      <c r="F214" s="118"/>
      <c r="G214" s="118"/>
      <c r="H214" s="118"/>
      <c r="I214" s="110"/>
      <c r="J214" s="110"/>
      <c r="K214" s="110"/>
    </row>
    <row r="215" spans="2:11">
      <c r="B215" s="109"/>
      <c r="C215" s="110"/>
      <c r="D215" s="118"/>
      <c r="E215" s="118"/>
      <c r="F215" s="118"/>
      <c r="G215" s="118"/>
      <c r="H215" s="118"/>
      <c r="I215" s="110"/>
      <c r="J215" s="110"/>
      <c r="K215" s="110"/>
    </row>
    <row r="216" spans="2:11">
      <c r="B216" s="109"/>
      <c r="C216" s="110"/>
      <c r="D216" s="118"/>
      <c r="E216" s="118"/>
      <c r="F216" s="118"/>
      <c r="G216" s="118"/>
      <c r="H216" s="118"/>
      <c r="I216" s="110"/>
      <c r="J216" s="110"/>
      <c r="K216" s="110"/>
    </row>
    <row r="217" spans="2:11">
      <c r="B217" s="109"/>
      <c r="C217" s="110"/>
      <c r="D217" s="118"/>
      <c r="E217" s="118"/>
      <c r="F217" s="118"/>
      <c r="G217" s="118"/>
      <c r="H217" s="118"/>
      <c r="I217" s="110"/>
      <c r="J217" s="110"/>
      <c r="K217" s="110"/>
    </row>
    <row r="218" spans="2:11">
      <c r="B218" s="109"/>
      <c r="C218" s="110"/>
      <c r="D218" s="118"/>
      <c r="E218" s="118"/>
      <c r="F218" s="118"/>
      <c r="G218" s="118"/>
      <c r="H218" s="118"/>
      <c r="I218" s="110"/>
      <c r="J218" s="110"/>
      <c r="K218" s="110"/>
    </row>
    <row r="219" spans="2:11">
      <c r="B219" s="109"/>
      <c r="C219" s="110"/>
      <c r="D219" s="118"/>
      <c r="E219" s="118"/>
      <c r="F219" s="118"/>
      <c r="G219" s="118"/>
      <c r="H219" s="118"/>
      <c r="I219" s="110"/>
      <c r="J219" s="110"/>
      <c r="K219" s="110"/>
    </row>
    <row r="220" spans="2:11">
      <c r="B220" s="109"/>
      <c r="C220" s="110"/>
      <c r="D220" s="118"/>
      <c r="E220" s="118"/>
      <c r="F220" s="118"/>
      <c r="G220" s="118"/>
      <c r="H220" s="118"/>
      <c r="I220" s="110"/>
      <c r="J220" s="110"/>
      <c r="K220" s="110"/>
    </row>
    <row r="221" spans="2:11">
      <c r="B221" s="109"/>
      <c r="C221" s="110"/>
      <c r="D221" s="118"/>
      <c r="E221" s="118"/>
      <c r="F221" s="118"/>
      <c r="G221" s="118"/>
      <c r="H221" s="118"/>
      <c r="I221" s="110"/>
      <c r="J221" s="110"/>
      <c r="K221" s="110"/>
    </row>
    <row r="222" spans="2:11">
      <c r="B222" s="109"/>
      <c r="C222" s="110"/>
      <c r="D222" s="118"/>
      <c r="E222" s="118"/>
      <c r="F222" s="118"/>
      <c r="G222" s="118"/>
      <c r="H222" s="118"/>
      <c r="I222" s="110"/>
      <c r="J222" s="110"/>
      <c r="K222" s="110"/>
    </row>
    <row r="223" spans="2:11">
      <c r="B223" s="109"/>
      <c r="C223" s="110"/>
      <c r="D223" s="118"/>
      <c r="E223" s="118"/>
      <c r="F223" s="118"/>
      <c r="G223" s="118"/>
      <c r="H223" s="118"/>
      <c r="I223" s="110"/>
      <c r="J223" s="110"/>
      <c r="K223" s="110"/>
    </row>
    <row r="224" spans="2:11">
      <c r="B224" s="109"/>
      <c r="C224" s="110"/>
      <c r="D224" s="118"/>
      <c r="E224" s="118"/>
      <c r="F224" s="118"/>
      <c r="G224" s="118"/>
      <c r="H224" s="118"/>
      <c r="I224" s="110"/>
      <c r="J224" s="110"/>
      <c r="K224" s="110"/>
    </row>
    <row r="225" spans="2:11">
      <c r="B225" s="109"/>
      <c r="C225" s="110"/>
      <c r="D225" s="118"/>
      <c r="E225" s="118"/>
      <c r="F225" s="118"/>
      <c r="G225" s="118"/>
      <c r="H225" s="118"/>
      <c r="I225" s="110"/>
      <c r="J225" s="110"/>
      <c r="K225" s="110"/>
    </row>
    <row r="226" spans="2:11">
      <c r="B226" s="109"/>
      <c r="C226" s="110"/>
      <c r="D226" s="118"/>
      <c r="E226" s="118"/>
      <c r="F226" s="118"/>
      <c r="G226" s="118"/>
      <c r="H226" s="118"/>
      <c r="I226" s="110"/>
      <c r="J226" s="110"/>
      <c r="K226" s="110"/>
    </row>
    <row r="227" spans="2:11">
      <c r="B227" s="109"/>
      <c r="C227" s="110"/>
      <c r="D227" s="118"/>
      <c r="E227" s="118"/>
      <c r="F227" s="118"/>
      <c r="G227" s="118"/>
      <c r="H227" s="118"/>
      <c r="I227" s="110"/>
      <c r="J227" s="110"/>
      <c r="K227" s="110"/>
    </row>
    <row r="228" spans="2:11">
      <c r="B228" s="109"/>
      <c r="C228" s="110"/>
      <c r="D228" s="118"/>
      <c r="E228" s="118"/>
      <c r="F228" s="118"/>
      <c r="G228" s="118"/>
      <c r="H228" s="118"/>
      <c r="I228" s="110"/>
      <c r="J228" s="110"/>
      <c r="K228" s="110"/>
    </row>
    <row r="229" spans="2:11">
      <c r="B229" s="109"/>
      <c r="C229" s="110"/>
      <c r="D229" s="118"/>
      <c r="E229" s="118"/>
      <c r="F229" s="118"/>
      <c r="G229" s="118"/>
      <c r="H229" s="118"/>
      <c r="I229" s="110"/>
      <c r="J229" s="110"/>
      <c r="K229" s="110"/>
    </row>
    <row r="230" spans="2:11">
      <c r="B230" s="109"/>
      <c r="C230" s="110"/>
      <c r="D230" s="118"/>
      <c r="E230" s="118"/>
      <c r="F230" s="118"/>
      <c r="G230" s="118"/>
      <c r="H230" s="118"/>
      <c r="I230" s="110"/>
      <c r="J230" s="110"/>
      <c r="K230" s="110"/>
    </row>
    <row r="231" spans="2:11">
      <c r="B231" s="109"/>
      <c r="C231" s="110"/>
      <c r="D231" s="118"/>
      <c r="E231" s="118"/>
      <c r="F231" s="118"/>
      <c r="G231" s="118"/>
      <c r="H231" s="118"/>
      <c r="I231" s="110"/>
      <c r="J231" s="110"/>
      <c r="K231" s="110"/>
    </row>
    <row r="232" spans="2:11">
      <c r="B232" s="109"/>
      <c r="C232" s="110"/>
      <c r="D232" s="118"/>
      <c r="E232" s="118"/>
      <c r="F232" s="118"/>
      <c r="G232" s="118"/>
      <c r="H232" s="118"/>
      <c r="I232" s="110"/>
      <c r="J232" s="110"/>
      <c r="K232" s="110"/>
    </row>
    <row r="233" spans="2:11">
      <c r="B233" s="109"/>
      <c r="C233" s="110"/>
      <c r="D233" s="118"/>
      <c r="E233" s="118"/>
      <c r="F233" s="118"/>
      <c r="G233" s="118"/>
      <c r="H233" s="118"/>
      <c r="I233" s="110"/>
      <c r="J233" s="110"/>
      <c r="K233" s="110"/>
    </row>
    <row r="234" spans="2:11">
      <c r="B234" s="109"/>
      <c r="C234" s="110"/>
      <c r="D234" s="118"/>
      <c r="E234" s="118"/>
      <c r="F234" s="118"/>
      <c r="G234" s="118"/>
      <c r="H234" s="118"/>
      <c r="I234" s="110"/>
      <c r="J234" s="110"/>
      <c r="K234" s="110"/>
    </row>
    <row r="235" spans="2:11">
      <c r="B235" s="109"/>
      <c r="C235" s="110"/>
      <c r="D235" s="118"/>
      <c r="E235" s="118"/>
      <c r="F235" s="118"/>
      <c r="G235" s="118"/>
      <c r="H235" s="118"/>
      <c r="I235" s="110"/>
      <c r="J235" s="110"/>
      <c r="K235" s="110"/>
    </row>
    <row r="236" spans="2:11">
      <c r="B236" s="109"/>
      <c r="C236" s="110"/>
      <c r="D236" s="118"/>
      <c r="E236" s="118"/>
      <c r="F236" s="118"/>
      <c r="G236" s="118"/>
      <c r="H236" s="118"/>
      <c r="I236" s="110"/>
      <c r="J236" s="110"/>
      <c r="K236" s="110"/>
    </row>
    <row r="237" spans="2:11">
      <c r="B237" s="109"/>
      <c r="C237" s="110"/>
      <c r="D237" s="118"/>
      <c r="E237" s="118"/>
      <c r="F237" s="118"/>
      <c r="G237" s="118"/>
      <c r="H237" s="118"/>
      <c r="I237" s="110"/>
      <c r="J237" s="110"/>
      <c r="K237" s="110"/>
    </row>
    <row r="238" spans="2:11">
      <c r="B238" s="109"/>
      <c r="C238" s="110"/>
      <c r="D238" s="118"/>
      <c r="E238" s="118"/>
      <c r="F238" s="118"/>
      <c r="G238" s="118"/>
      <c r="H238" s="118"/>
      <c r="I238" s="110"/>
      <c r="J238" s="110"/>
      <c r="K238" s="110"/>
    </row>
    <row r="239" spans="2:11">
      <c r="B239" s="109"/>
      <c r="C239" s="110"/>
      <c r="D239" s="118"/>
      <c r="E239" s="118"/>
      <c r="F239" s="118"/>
      <c r="G239" s="118"/>
      <c r="H239" s="118"/>
      <c r="I239" s="110"/>
      <c r="J239" s="110"/>
      <c r="K239" s="110"/>
    </row>
    <row r="240" spans="2:11">
      <c r="B240" s="109"/>
      <c r="C240" s="110"/>
      <c r="D240" s="118"/>
      <c r="E240" s="118"/>
      <c r="F240" s="118"/>
      <c r="G240" s="118"/>
      <c r="H240" s="118"/>
      <c r="I240" s="110"/>
      <c r="J240" s="110"/>
      <c r="K240" s="110"/>
    </row>
    <row r="241" spans="2:11">
      <c r="B241" s="109"/>
      <c r="C241" s="110"/>
      <c r="D241" s="118"/>
      <c r="E241" s="118"/>
      <c r="F241" s="118"/>
      <c r="G241" s="118"/>
      <c r="H241" s="118"/>
      <c r="I241" s="110"/>
      <c r="J241" s="110"/>
      <c r="K241" s="110"/>
    </row>
    <row r="242" spans="2:11">
      <c r="B242" s="109"/>
      <c r="C242" s="110"/>
      <c r="D242" s="118"/>
      <c r="E242" s="118"/>
      <c r="F242" s="118"/>
      <c r="G242" s="118"/>
      <c r="H242" s="118"/>
      <c r="I242" s="110"/>
      <c r="J242" s="110"/>
      <c r="K242" s="110"/>
    </row>
    <row r="243" spans="2:11">
      <c r="B243" s="109"/>
      <c r="C243" s="110"/>
      <c r="D243" s="118"/>
      <c r="E243" s="118"/>
      <c r="F243" s="118"/>
      <c r="G243" s="118"/>
      <c r="H243" s="118"/>
      <c r="I243" s="110"/>
      <c r="J243" s="110"/>
      <c r="K243" s="110"/>
    </row>
    <row r="244" spans="2:11">
      <c r="B244" s="109"/>
      <c r="C244" s="110"/>
      <c r="D244" s="118"/>
      <c r="E244" s="118"/>
      <c r="F244" s="118"/>
      <c r="G244" s="118"/>
      <c r="H244" s="118"/>
      <c r="I244" s="110"/>
      <c r="J244" s="110"/>
      <c r="K244" s="110"/>
    </row>
    <row r="245" spans="2:11">
      <c r="B245" s="109"/>
      <c r="C245" s="110"/>
      <c r="D245" s="118"/>
      <c r="E245" s="118"/>
      <c r="F245" s="118"/>
      <c r="G245" s="118"/>
      <c r="H245" s="118"/>
      <c r="I245" s="110"/>
      <c r="J245" s="110"/>
      <c r="K245" s="110"/>
    </row>
    <row r="246" spans="2:11">
      <c r="B246" s="109"/>
      <c r="C246" s="110"/>
      <c r="D246" s="118"/>
      <c r="E246" s="118"/>
      <c r="F246" s="118"/>
      <c r="G246" s="118"/>
      <c r="H246" s="118"/>
      <c r="I246" s="110"/>
      <c r="J246" s="110"/>
      <c r="K246" s="110"/>
    </row>
    <row r="247" spans="2:11">
      <c r="B247" s="109"/>
      <c r="C247" s="110"/>
      <c r="D247" s="118"/>
      <c r="E247" s="118"/>
      <c r="F247" s="118"/>
      <c r="G247" s="118"/>
      <c r="H247" s="118"/>
      <c r="I247" s="110"/>
      <c r="J247" s="110"/>
      <c r="K247" s="110"/>
    </row>
    <row r="248" spans="2:11">
      <c r="B248" s="109"/>
      <c r="C248" s="110"/>
      <c r="D248" s="118"/>
      <c r="E248" s="118"/>
      <c r="F248" s="118"/>
      <c r="G248" s="118"/>
      <c r="H248" s="118"/>
      <c r="I248" s="110"/>
      <c r="J248" s="110"/>
      <c r="K248" s="110"/>
    </row>
    <row r="249" spans="2:11">
      <c r="B249" s="109"/>
      <c r="C249" s="110"/>
      <c r="D249" s="118"/>
      <c r="E249" s="118"/>
      <c r="F249" s="118"/>
      <c r="G249" s="118"/>
      <c r="H249" s="118"/>
      <c r="I249" s="110"/>
      <c r="J249" s="110"/>
      <c r="K249" s="110"/>
    </row>
    <row r="250" spans="2:11">
      <c r="B250" s="109"/>
      <c r="C250" s="110"/>
      <c r="D250" s="118"/>
      <c r="E250" s="118"/>
      <c r="F250" s="118"/>
      <c r="G250" s="118"/>
      <c r="H250" s="118"/>
      <c r="I250" s="110"/>
      <c r="J250" s="110"/>
      <c r="K250" s="110"/>
    </row>
    <row r="251" spans="2:11">
      <c r="B251" s="109"/>
      <c r="C251" s="110"/>
      <c r="D251" s="118"/>
      <c r="E251" s="118"/>
      <c r="F251" s="118"/>
      <c r="G251" s="118"/>
      <c r="H251" s="118"/>
      <c r="I251" s="110"/>
      <c r="J251" s="110"/>
      <c r="K251" s="110"/>
    </row>
    <row r="252" spans="2:11">
      <c r="B252" s="109"/>
      <c r="C252" s="110"/>
      <c r="D252" s="118"/>
      <c r="E252" s="118"/>
      <c r="F252" s="118"/>
      <c r="G252" s="118"/>
      <c r="H252" s="118"/>
      <c r="I252" s="110"/>
      <c r="J252" s="110"/>
      <c r="K252" s="110"/>
    </row>
    <row r="253" spans="2:11">
      <c r="B253" s="109"/>
      <c r="C253" s="110"/>
      <c r="D253" s="118"/>
      <c r="E253" s="118"/>
      <c r="F253" s="118"/>
      <c r="G253" s="118"/>
      <c r="H253" s="118"/>
      <c r="I253" s="110"/>
      <c r="J253" s="110"/>
      <c r="K253" s="110"/>
    </row>
    <row r="254" spans="2:11">
      <c r="B254" s="109"/>
      <c r="C254" s="110"/>
      <c r="D254" s="118"/>
      <c r="E254" s="118"/>
      <c r="F254" s="118"/>
      <c r="G254" s="118"/>
      <c r="H254" s="118"/>
      <c r="I254" s="110"/>
      <c r="J254" s="110"/>
      <c r="K254" s="110"/>
    </row>
    <row r="255" spans="2:11">
      <c r="B255" s="109"/>
      <c r="C255" s="110"/>
      <c r="D255" s="118"/>
      <c r="E255" s="118"/>
      <c r="F255" s="118"/>
      <c r="G255" s="118"/>
      <c r="H255" s="118"/>
      <c r="I255" s="110"/>
      <c r="J255" s="110"/>
      <c r="K255" s="110"/>
    </row>
    <row r="256" spans="2:11">
      <c r="B256" s="109"/>
      <c r="C256" s="110"/>
      <c r="D256" s="118"/>
      <c r="E256" s="118"/>
      <c r="F256" s="118"/>
      <c r="G256" s="118"/>
      <c r="H256" s="118"/>
      <c r="I256" s="110"/>
      <c r="J256" s="110"/>
      <c r="K256" s="110"/>
    </row>
    <row r="257" spans="2:11">
      <c r="B257" s="109"/>
      <c r="C257" s="110"/>
      <c r="D257" s="118"/>
      <c r="E257" s="118"/>
      <c r="F257" s="118"/>
      <c r="G257" s="118"/>
      <c r="H257" s="118"/>
      <c r="I257" s="110"/>
      <c r="J257" s="110"/>
      <c r="K257" s="110"/>
    </row>
    <row r="258" spans="2:11">
      <c r="B258" s="109"/>
      <c r="C258" s="110"/>
      <c r="D258" s="118"/>
      <c r="E258" s="118"/>
      <c r="F258" s="118"/>
      <c r="G258" s="118"/>
      <c r="H258" s="118"/>
      <c r="I258" s="110"/>
      <c r="J258" s="110"/>
      <c r="K258" s="110"/>
    </row>
    <row r="259" spans="2:11">
      <c r="B259" s="109"/>
      <c r="C259" s="110"/>
      <c r="D259" s="118"/>
      <c r="E259" s="118"/>
      <c r="F259" s="118"/>
      <c r="G259" s="118"/>
      <c r="H259" s="118"/>
      <c r="I259" s="110"/>
      <c r="J259" s="110"/>
      <c r="K259" s="110"/>
    </row>
    <row r="260" spans="2:11">
      <c r="B260" s="109"/>
      <c r="C260" s="110"/>
      <c r="D260" s="118"/>
      <c r="E260" s="118"/>
      <c r="F260" s="118"/>
      <c r="G260" s="118"/>
      <c r="H260" s="118"/>
      <c r="I260" s="110"/>
      <c r="J260" s="110"/>
      <c r="K260" s="110"/>
    </row>
    <row r="261" spans="2:11">
      <c r="B261" s="109"/>
      <c r="C261" s="110"/>
      <c r="D261" s="118"/>
      <c r="E261" s="118"/>
      <c r="F261" s="118"/>
      <c r="G261" s="118"/>
      <c r="H261" s="118"/>
      <c r="I261" s="110"/>
      <c r="J261" s="110"/>
      <c r="K261" s="110"/>
    </row>
    <row r="262" spans="2:11">
      <c r="B262" s="109"/>
      <c r="C262" s="110"/>
      <c r="D262" s="118"/>
      <c r="E262" s="118"/>
      <c r="F262" s="118"/>
      <c r="G262" s="118"/>
      <c r="H262" s="118"/>
      <c r="I262" s="110"/>
      <c r="J262" s="110"/>
      <c r="K262" s="110"/>
    </row>
    <row r="263" spans="2:11">
      <c r="B263" s="109"/>
      <c r="C263" s="110"/>
      <c r="D263" s="118"/>
      <c r="E263" s="118"/>
      <c r="F263" s="118"/>
      <c r="G263" s="118"/>
      <c r="H263" s="118"/>
      <c r="I263" s="110"/>
      <c r="J263" s="110"/>
      <c r="K263" s="110"/>
    </row>
    <row r="264" spans="2:11">
      <c r="B264" s="109"/>
      <c r="C264" s="110"/>
      <c r="D264" s="118"/>
      <c r="E264" s="118"/>
      <c r="F264" s="118"/>
      <c r="G264" s="118"/>
      <c r="H264" s="118"/>
      <c r="I264" s="110"/>
      <c r="J264" s="110"/>
      <c r="K264" s="110"/>
    </row>
    <row r="265" spans="2:11">
      <c r="B265" s="109"/>
      <c r="C265" s="110"/>
      <c r="D265" s="118"/>
      <c r="E265" s="118"/>
      <c r="F265" s="118"/>
      <c r="G265" s="118"/>
      <c r="H265" s="118"/>
      <c r="I265" s="110"/>
      <c r="J265" s="110"/>
      <c r="K265" s="110"/>
    </row>
    <row r="266" spans="2:11">
      <c r="B266" s="109"/>
      <c r="C266" s="110"/>
      <c r="D266" s="118"/>
      <c r="E266" s="118"/>
      <c r="F266" s="118"/>
      <c r="G266" s="118"/>
      <c r="H266" s="118"/>
      <c r="I266" s="110"/>
      <c r="J266" s="110"/>
      <c r="K266" s="110"/>
    </row>
    <row r="267" spans="2:11">
      <c r="B267" s="109"/>
      <c r="C267" s="110"/>
      <c r="D267" s="118"/>
      <c r="E267" s="118"/>
      <c r="F267" s="118"/>
      <c r="G267" s="118"/>
      <c r="H267" s="118"/>
      <c r="I267" s="110"/>
      <c r="J267" s="110"/>
      <c r="K267" s="110"/>
    </row>
    <row r="268" spans="2:11">
      <c r="B268" s="109"/>
      <c r="C268" s="110"/>
      <c r="D268" s="118"/>
      <c r="E268" s="118"/>
      <c r="F268" s="118"/>
      <c r="G268" s="118"/>
      <c r="H268" s="118"/>
      <c r="I268" s="110"/>
      <c r="J268" s="110"/>
      <c r="K268" s="110"/>
    </row>
    <row r="269" spans="2:11">
      <c r="B269" s="109"/>
      <c r="C269" s="110"/>
      <c r="D269" s="118"/>
      <c r="E269" s="118"/>
      <c r="F269" s="118"/>
      <c r="G269" s="118"/>
      <c r="H269" s="118"/>
      <c r="I269" s="110"/>
      <c r="J269" s="110"/>
      <c r="K269" s="110"/>
    </row>
    <row r="270" spans="2:11">
      <c r="B270" s="109"/>
      <c r="C270" s="110"/>
      <c r="D270" s="118"/>
      <c r="E270" s="118"/>
      <c r="F270" s="118"/>
      <c r="G270" s="118"/>
      <c r="H270" s="118"/>
      <c r="I270" s="110"/>
      <c r="J270" s="110"/>
      <c r="K270" s="110"/>
    </row>
    <row r="271" spans="2:11">
      <c r="B271" s="109"/>
      <c r="C271" s="110"/>
      <c r="D271" s="118"/>
      <c r="E271" s="118"/>
      <c r="F271" s="118"/>
      <c r="G271" s="118"/>
      <c r="H271" s="118"/>
      <c r="I271" s="110"/>
      <c r="J271" s="110"/>
      <c r="K271" s="110"/>
    </row>
    <row r="272" spans="2:11">
      <c r="B272" s="109"/>
      <c r="C272" s="110"/>
      <c r="D272" s="118"/>
      <c r="E272" s="118"/>
      <c r="F272" s="118"/>
      <c r="G272" s="118"/>
      <c r="H272" s="118"/>
      <c r="I272" s="110"/>
      <c r="J272" s="110"/>
      <c r="K272" s="110"/>
    </row>
    <row r="273" spans="2:11">
      <c r="B273" s="109"/>
      <c r="C273" s="110"/>
      <c r="D273" s="118"/>
      <c r="E273" s="118"/>
      <c r="F273" s="118"/>
      <c r="G273" s="118"/>
      <c r="H273" s="118"/>
      <c r="I273" s="110"/>
      <c r="J273" s="110"/>
      <c r="K273" s="110"/>
    </row>
    <row r="274" spans="2:11">
      <c r="B274" s="109"/>
      <c r="C274" s="110"/>
      <c r="D274" s="118"/>
      <c r="E274" s="118"/>
      <c r="F274" s="118"/>
      <c r="G274" s="118"/>
      <c r="H274" s="118"/>
      <c r="I274" s="110"/>
      <c r="J274" s="110"/>
      <c r="K274" s="110"/>
    </row>
    <row r="275" spans="2:11">
      <c r="B275" s="109"/>
      <c r="C275" s="110"/>
      <c r="D275" s="118"/>
      <c r="E275" s="118"/>
      <c r="F275" s="118"/>
      <c r="G275" s="118"/>
      <c r="H275" s="118"/>
      <c r="I275" s="110"/>
      <c r="J275" s="110"/>
      <c r="K275" s="110"/>
    </row>
    <row r="276" spans="2:11">
      <c r="B276" s="109"/>
      <c r="C276" s="110"/>
      <c r="D276" s="118"/>
      <c r="E276" s="118"/>
      <c r="F276" s="118"/>
      <c r="G276" s="118"/>
      <c r="H276" s="118"/>
      <c r="I276" s="110"/>
      <c r="J276" s="110"/>
      <c r="K276" s="110"/>
    </row>
    <row r="277" spans="2:11">
      <c r="B277" s="109"/>
      <c r="C277" s="110"/>
      <c r="D277" s="118"/>
      <c r="E277" s="118"/>
      <c r="F277" s="118"/>
      <c r="G277" s="118"/>
      <c r="H277" s="118"/>
      <c r="I277" s="110"/>
      <c r="J277" s="110"/>
      <c r="K277" s="110"/>
    </row>
    <row r="278" spans="2:11">
      <c r="B278" s="109"/>
      <c r="C278" s="110"/>
      <c r="D278" s="118"/>
      <c r="E278" s="118"/>
      <c r="F278" s="118"/>
      <c r="G278" s="118"/>
      <c r="H278" s="118"/>
      <c r="I278" s="110"/>
      <c r="J278" s="110"/>
      <c r="K278" s="110"/>
    </row>
    <row r="279" spans="2:11">
      <c r="B279" s="109"/>
      <c r="C279" s="110"/>
      <c r="D279" s="118"/>
      <c r="E279" s="118"/>
      <c r="F279" s="118"/>
      <c r="G279" s="118"/>
      <c r="H279" s="118"/>
      <c r="I279" s="110"/>
      <c r="J279" s="110"/>
      <c r="K279" s="110"/>
    </row>
    <row r="280" spans="2:11">
      <c r="B280" s="109"/>
      <c r="C280" s="110"/>
      <c r="D280" s="118"/>
      <c r="E280" s="118"/>
      <c r="F280" s="118"/>
      <c r="G280" s="118"/>
      <c r="H280" s="118"/>
      <c r="I280" s="110"/>
      <c r="J280" s="110"/>
      <c r="K280" s="110"/>
    </row>
    <row r="281" spans="2:11">
      <c r="B281" s="109"/>
      <c r="C281" s="110"/>
      <c r="D281" s="118"/>
      <c r="E281" s="118"/>
      <c r="F281" s="118"/>
      <c r="G281" s="118"/>
      <c r="H281" s="118"/>
      <c r="I281" s="110"/>
      <c r="J281" s="110"/>
      <c r="K281" s="110"/>
    </row>
    <row r="282" spans="2:11">
      <c r="B282" s="109"/>
      <c r="C282" s="110"/>
      <c r="D282" s="118"/>
      <c r="E282" s="118"/>
      <c r="F282" s="118"/>
      <c r="G282" s="118"/>
      <c r="H282" s="118"/>
      <c r="I282" s="110"/>
      <c r="J282" s="110"/>
      <c r="K282" s="110"/>
    </row>
    <row r="283" spans="2:11">
      <c r="B283" s="109"/>
      <c r="C283" s="110"/>
      <c r="D283" s="118"/>
      <c r="E283" s="118"/>
      <c r="F283" s="118"/>
      <c r="G283" s="118"/>
      <c r="H283" s="118"/>
      <c r="I283" s="110"/>
      <c r="J283" s="110"/>
      <c r="K283" s="110"/>
    </row>
    <row r="284" spans="2:11">
      <c r="B284" s="109"/>
      <c r="C284" s="110"/>
      <c r="D284" s="118"/>
      <c r="E284" s="118"/>
      <c r="F284" s="118"/>
      <c r="G284" s="118"/>
      <c r="H284" s="118"/>
      <c r="I284" s="110"/>
      <c r="J284" s="110"/>
      <c r="K284" s="110"/>
    </row>
    <row r="285" spans="2:11">
      <c r="B285" s="109"/>
      <c r="C285" s="110"/>
      <c r="D285" s="118"/>
      <c r="E285" s="118"/>
      <c r="F285" s="118"/>
      <c r="G285" s="118"/>
      <c r="H285" s="118"/>
      <c r="I285" s="110"/>
      <c r="J285" s="110"/>
      <c r="K285" s="110"/>
    </row>
    <row r="286" spans="2:11">
      <c r="B286" s="109"/>
      <c r="C286" s="110"/>
      <c r="D286" s="118"/>
      <c r="E286" s="118"/>
      <c r="F286" s="118"/>
      <c r="G286" s="118"/>
      <c r="H286" s="118"/>
      <c r="I286" s="110"/>
      <c r="J286" s="110"/>
      <c r="K286" s="110"/>
    </row>
    <row r="287" spans="2:11">
      <c r="B287" s="109"/>
      <c r="C287" s="110"/>
      <c r="D287" s="118"/>
      <c r="E287" s="118"/>
      <c r="F287" s="118"/>
      <c r="G287" s="118"/>
      <c r="H287" s="118"/>
      <c r="I287" s="110"/>
      <c r="J287" s="110"/>
      <c r="K287" s="110"/>
    </row>
    <row r="288" spans="2:11">
      <c r="B288" s="109"/>
      <c r="C288" s="110"/>
      <c r="D288" s="118"/>
      <c r="E288" s="118"/>
      <c r="F288" s="118"/>
      <c r="G288" s="118"/>
      <c r="H288" s="118"/>
      <c r="I288" s="110"/>
      <c r="J288" s="110"/>
      <c r="K288" s="110"/>
    </row>
    <row r="289" spans="2:11">
      <c r="B289" s="109"/>
      <c r="C289" s="110"/>
      <c r="D289" s="118"/>
      <c r="E289" s="118"/>
      <c r="F289" s="118"/>
      <c r="G289" s="118"/>
      <c r="H289" s="118"/>
      <c r="I289" s="110"/>
      <c r="J289" s="110"/>
      <c r="K289" s="110"/>
    </row>
    <row r="290" spans="2:11">
      <c r="B290" s="109"/>
      <c r="C290" s="110"/>
      <c r="D290" s="118"/>
      <c r="E290" s="118"/>
      <c r="F290" s="118"/>
      <c r="G290" s="118"/>
      <c r="H290" s="118"/>
      <c r="I290" s="110"/>
      <c r="J290" s="110"/>
      <c r="K290" s="110"/>
    </row>
    <row r="291" spans="2:11">
      <c r="B291" s="109"/>
      <c r="C291" s="110"/>
      <c r="D291" s="118"/>
      <c r="E291" s="118"/>
      <c r="F291" s="118"/>
      <c r="G291" s="118"/>
      <c r="H291" s="118"/>
      <c r="I291" s="110"/>
      <c r="J291" s="110"/>
      <c r="K291" s="110"/>
    </row>
    <row r="292" spans="2:11">
      <c r="B292" s="109"/>
      <c r="C292" s="110"/>
      <c r="D292" s="118"/>
      <c r="E292" s="118"/>
      <c r="F292" s="118"/>
      <c r="G292" s="118"/>
      <c r="H292" s="118"/>
      <c r="I292" s="110"/>
      <c r="J292" s="110"/>
      <c r="K292" s="110"/>
    </row>
    <row r="293" spans="2:11">
      <c r="B293" s="109"/>
      <c r="C293" s="110"/>
      <c r="D293" s="118"/>
      <c r="E293" s="118"/>
      <c r="F293" s="118"/>
      <c r="G293" s="118"/>
      <c r="H293" s="118"/>
      <c r="I293" s="110"/>
      <c r="J293" s="110"/>
      <c r="K293" s="110"/>
    </row>
    <row r="294" spans="2:11">
      <c r="B294" s="109"/>
      <c r="C294" s="110"/>
      <c r="D294" s="118"/>
      <c r="E294" s="118"/>
      <c r="F294" s="118"/>
      <c r="G294" s="118"/>
      <c r="H294" s="118"/>
      <c r="I294" s="110"/>
      <c r="J294" s="110"/>
      <c r="K294" s="110"/>
    </row>
    <row r="295" spans="2:11">
      <c r="B295" s="109"/>
      <c r="C295" s="110"/>
      <c r="D295" s="118"/>
      <c r="E295" s="118"/>
      <c r="F295" s="118"/>
      <c r="G295" s="118"/>
      <c r="H295" s="118"/>
      <c r="I295" s="110"/>
      <c r="J295" s="110"/>
      <c r="K295" s="110"/>
    </row>
    <row r="296" spans="2:11">
      <c r="B296" s="109"/>
      <c r="C296" s="110"/>
      <c r="D296" s="118"/>
      <c r="E296" s="118"/>
      <c r="F296" s="118"/>
      <c r="G296" s="118"/>
      <c r="H296" s="118"/>
      <c r="I296" s="110"/>
      <c r="J296" s="110"/>
      <c r="K296" s="110"/>
    </row>
    <row r="297" spans="2:11">
      <c r="B297" s="109"/>
      <c r="C297" s="110"/>
      <c r="D297" s="118"/>
      <c r="E297" s="118"/>
      <c r="F297" s="118"/>
      <c r="G297" s="118"/>
      <c r="H297" s="118"/>
      <c r="I297" s="110"/>
      <c r="J297" s="110"/>
      <c r="K297" s="110"/>
    </row>
    <row r="298" spans="2:11">
      <c r="B298" s="109"/>
      <c r="C298" s="110"/>
      <c r="D298" s="118"/>
      <c r="E298" s="118"/>
      <c r="F298" s="118"/>
      <c r="G298" s="118"/>
      <c r="H298" s="118"/>
      <c r="I298" s="110"/>
      <c r="J298" s="110"/>
      <c r="K298" s="110"/>
    </row>
    <row r="299" spans="2:11">
      <c r="B299" s="109"/>
      <c r="C299" s="110"/>
      <c r="D299" s="118"/>
      <c r="E299" s="118"/>
      <c r="F299" s="118"/>
      <c r="G299" s="118"/>
      <c r="H299" s="118"/>
      <c r="I299" s="110"/>
      <c r="J299" s="110"/>
      <c r="K299" s="110"/>
    </row>
    <row r="300" spans="2:11">
      <c r="B300" s="109"/>
      <c r="C300" s="110"/>
      <c r="D300" s="118"/>
      <c r="E300" s="118"/>
      <c r="F300" s="118"/>
      <c r="G300" s="118"/>
      <c r="H300" s="118"/>
      <c r="I300" s="110"/>
      <c r="J300" s="110"/>
      <c r="K300" s="110"/>
    </row>
    <row r="301" spans="2:11">
      <c r="B301" s="109"/>
      <c r="C301" s="110"/>
      <c r="D301" s="118"/>
      <c r="E301" s="118"/>
      <c r="F301" s="118"/>
      <c r="G301" s="118"/>
      <c r="H301" s="118"/>
      <c r="I301" s="110"/>
      <c r="J301" s="110"/>
      <c r="K301" s="110"/>
    </row>
    <row r="302" spans="2:11">
      <c r="B302" s="109"/>
      <c r="C302" s="110"/>
      <c r="D302" s="118"/>
      <c r="E302" s="118"/>
      <c r="F302" s="118"/>
      <c r="G302" s="118"/>
      <c r="H302" s="118"/>
      <c r="I302" s="110"/>
      <c r="J302" s="110"/>
      <c r="K302" s="110"/>
    </row>
    <row r="303" spans="2:11">
      <c r="B303" s="109"/>
      <c r="C303" s="110"/>
      <c r="D303" s="118"/>
      <c r="E303" s="118"/>
      <c r="F303" s="118"/>
      <c r="G303" s="118"/>
      <c r="H303" s="118"/>
      <c r="I303" s="110"/>
      <c r="J303" s="110"/>
      <c r="K303" s="110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D14:K27 D1:K9 A1:B1048576 C5:C1048576 I13 I10:I11 D10:H13 J10:J13 D28:XFD1048576 L1:XFD27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966"/>
  <sheetViews>
    <sheetView rightToLeft="1" topLeftCell="A5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58.140625" style="1" bestFit="1" customWidth="1"/>
    <col min="4" max="4" width="11.85546875" style="1" customWidth="1"/>
    <col min="5" max="16384" width="9.140625" style="1"/>
  </cols>
  <sheetData>
    <row r="1" spans="2:4">
      <c r="B1" s="46" t="s">
        <v>147</v>
      </c>
      <c r="C1" s="67" t="s" vm="1">
        <v>233</v>
      </c>
    </row>
    <row r="2" spans="2:4">
      <c r="B2" s="46" t="s">
        <v>146</v>
      </c>
      <c r="C2" s="67" t="s">
        <v>234</v>
      </c>
    </row>
    <row r="3" spans="2:4">
      <c r="B3" s="46" t="s">
        <v>148</v>
      </c>
      <c r="C3" s="67" t="s">
        <v>235</v>
      </c>
    </row>
    <row r="4" spans="2:4">
      <c r="B4" s="46" t="s">
        <v>149</v>
      </c>
      <c r="C4" s="67">
        <v>8803</v>
      </c>
    </row>
    <row r="6" spans="2:4" ht="26.25" customHeight="1">
      <c r="B6" s="158" t="s">
        <v>182</v>
      </c>
      <c r="C6" s="159"/>
      <c r="D6" s="160"/>
    </row>
    <row r="7" spans="2:4" s="3" customFormat="1" ht="31.5">
      <c r="B7" s="47" t="s">
        <v>117</v>
      </c>
      <c r="C7" s="52" t="s">
        <v>109</v>
      </c>
      <c r="D7" s="53" t="s">
        <v>108</v>
      </c>
    </row>
    <row r="8" spans="2:4" s="3" customFormat="1">
      <c r="B8" s="14"/>
      <c r="C8" s="31" t="s">
        <v>212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89" t="s">
        <v>3332</v>
      </c>
      <c r="C10" s="80">
        <f>C11+C56</f>
        <v>172191.99019105604</v>
      </c>
      <c r="D10" s="89"/>
    </row>
    <row r="11" spans="2:4">
      <c r="B11" s="70" t="s">
        <v>26</v>
      </c>
      <c r="C11" s="80">
        <v>53039.661561454886</v>
      </c>
      <c r="D11" s="103"/>
    </row>
    <row r="12" spans="2:4">
      <c r="B12" s="137" t="s">
        <v>3337</v>
      </c>
      <c r="C12" s="83">
        <v>336.84552775039998</v>
      </c>
      <c r="D12" s="138">
        <v>46772</v>
      </c>
    </row>
    <row r="13" spans="2:4">
      <c r="B13" s="137" t="s">
        <v>3542</v>
      </c>
      <c r="C13" s="83">
        <v>1714.5365058690045</v>
      </c>
      <c r="D13" s="138">
        <v>46698</v>
      </c>
    </row>
    <row r="14" spans="2:4">
      <c r="B14" s="137" t="s">
        <v>2144</v>
      </c>
      <c r="C14" s="83">
        <v>504.9654757729113</v>
      </c>
      <c r="D14" s="138">
        <v>48274</v>
      </c>
    </row>
    <row r="15" spans="2:4">
      <c r="B15" s="137" t="s">
        <v>2145</v>
      </c>
      <c r="C15" s="83">
        <v>265.83988096159487</v>
      </c>
      <c r="D15" s="138">
        <v>48274</v>
      </c>
    </row>
    <row r="16" spans="2:4">
      <c r="B16" s="137" t="s">
        <v>3338</v>
      </c>
      <c r="C16" s="83">
        <v>118.64688546480032</v>
      </c>
      <c r="D16" s="138">
        <v>46054</v>
      </c>
    </row>
    <row r="17" spans="2:4">
      <c r="B17" s="137" t="s">
        <v>2155</v>
      </c>
      <c r="C17" s="83">
        <v>526.00630480000007</v>
      </c>
      <c r="D17" s="138">
        <v>47969</v>
      </c>
    </row>
    <row r="18" spans="2:4">
      <c r="B18" s="137" t="s">
        <v>3339</v>
      </c>
      <c r="C18" s="83">
        <v>48.20645296</v>
      </c>
      <c r="D18" s="138">
        <v>47209</v>
      </c>
    </row>
    <row r="19" spans="2:4">
      <c r="B19" s="137" t="s">
        <v>3340</v>
      </c>
      <c r="C19" s="83">
        <v>1493.4572996050849</v>
      </c>
      <c r="D19" s="138">
        <v>48297</v>
      </c>
    </row>
    <row r="20" spans="2:4">
      <c r="B20" s="137" t="s">
        <v>2158</v>
      </c>
      <c r="C20" s="83">
        <v>425.67939000000001</v>
      </c>
      <c r="D20" s="138">
        <v>47118</v>
      </c>
    </row>
    <row r="21" spans="2:4">
      <c r="B21" s="137" t="s">
        <v>3341</v>
      </c>
      <c r="C21" s="83">
        <v>3.9983743999999999</v>
      </c>
      <c r="D21" s="138">
        <v>47907</v>
      </c>
    </row>
    <row r="22" spans="2:4">
      <c r="B22" s="137" t="s">
        <v>3342</v>
      </c>
      <c r="C22" s="83">
        <v>99.258000159999995</v>
      </c>
      <c r="D22" s="138">
        <v>47848</v>
      </c>
    </row>
    <row r="23" spans="2:4">
      <c r="B23" s="137" t="s">
        <v>3343</v>
      </c>
      <c r="C23" s="83">
        <v>7.1660230399999998</v>
      </c>
      <c r="D23" s="138">
        <v>47848</v>
      </c>
    </row>
    <row r="24" spans="2:4">
      <c r="B24" s="137" t="s">
        <v>3543</v>
      </c>
      <c r="C24" s="83">
        <v>4712.7914415494934</v>
      </c>
      <c r="D24" s="138">
        <v>46022</v>
      </c>
    </row>
    <row r="25" spans="2:4">
      <c r="B25" s="137" t="s">
        <v>3344</v>
      </c>
      <c r="C25" s="83">
        <v>1477.2954299999999</v>
      </c>
      <c r="D25" s="138">
        <v>47969</v>
      </c>
    </row>
    <row r="26" spans="2:4">
      <c r="B26" s="137" t="s">
        <v>3345</v>
      </c>
      <c r="C26" s="83">
        <v>313.77338589279998</v>
      </c>
      <c r="D26" s="138">
        <v>47209</v>
      </c>
    </row>
    <row r="27" spans="2:4">
      <c r="B27" s="137" t="s">
        <v>3346</v>
      </c>
      <c r="C27" s="83">
        <v>1166.4581435934913</v>
      </c>
      <c r="D27" s="138">
        <v>47308</v>
      </c>
    </row>
    <row r="28" spans="2:4">
      <c r="B28" s="137" t="s">
        <v>3347</v>
      </c>
      <c r="C28" s="83">
        <v>785.10685999999998</v>
      </c>
      <c r="D28" s="138">
        <v>48700</v>
      </c>
    </row>
    <row r="29" spans="2:4">
      <c r="B29" s="137" t="s">
        <v>3348</v>
      </c>
      <c r="C29" s="83">
        <v>840.22155000000009</v>
      </c>
      <c r="D29" s="138">
        <v>50256</v>
      </c>
    </row>
    <row r="30" spans="2:4">
      <c r="B30" s="137" t="s">
        <v>3349</v>
      </c>
      <c r="C30" s="83">
        <v>425.51400309999997</v>
      </c>
      <c r="D30" s="138">
        <v>46539</v>
      </c>
    </row>
    <row r="31" spans="2:4">
      <c r="B31" s="137" t="s">
        <v>3350</v>
      </c>
      <c r="C31" s="83">
        <v>5851.9474099999998</v>
      </c>
      <c r="D31" s="138">
        <v>47938</v>
      </c>
    </row>
    <row r="32" spans="2:4">
      <c r="B32" s="137" t="s">
        <v>2165</v>
      </c>
      <c r="C32" s="83">
        <v>134.92445429680802</v>
      </c>
      <c r="D32" s="138">
        <v>46752</v>
      </c>
    </row>
    <row r="33" spans="2:4">
      <c r="B33" s="137" t="s">
        <v>2166</v>
      </c>
      <c r="C33" s="83">
        <v>1231.5446235497163</v>
      </c>
      <c r="D33" s="138">
        <v>48233</v>
      </c>
    </row>
    <row r="34" spans="2:4">
      <c r="B34" s="137" t="s">
        <v>2167</v>
      </c>
      <c r="C34" s="83">
        <v>76.576594236188697</v>
      </c>
      <c r="D34" s="138">
        <v>45230</v>
      </c>
    </row>
    <row r="35" spans="2:4">
      <c r="B35" s="137" t="s">
        <v>3351</v>
      </c>
      <c r="C35" s="83">
        <v>386.31095300892474</v>
      </c>
      <c r="D35" s="138">
        <v>48212</v>
      </c>
    </row>
    <row r="36" spans="2:4">
      <c r="B36" s="137" t="s">
        <v>3352</v>
      </c>
      <c r="C36" s="83">
        <v>7.2064044799999989</v>
      </c>
      <c r="D36" s="138">
        <v>47566</v>
      </c>
    </row>
    <row r="37" spans="2:4">
      <c r="B37" s="137" t="s">
        <v>3353</v>
      </c>
      <c r="C37" s="83">
        <v>286.2061096851819</v>
      </c>
      <c r="D37" s="138">
        <v>48212</v>
      </c>
    </row>
    <row r="38" spans="2:4">
      <c r="B38" s="137" t="s">
        <v>3354</v>
      </c>
      <c r="C38" s="83">
        <v>5.0180439999999997</v>
      </c>
      <c r="D38" s="138">
        <v>48297</v>
      </c>
    </row>
    <row r="39" spans="2:4">
      <c r="B39" s="137" t="s">
        <v>3355</v>
      </c>
      <c r="C39" s="83">
        <v>91.511207120000009</v>
      </c>
      <c r="D39" s="138">
        <v>46631</v>
      </c>
    </row>
    <row r="40" spans="2:4">
      <c r="B40" s="137" t="s">
        <v>3356</v>
      </c>
      <c r="C40" s="83">
        <v>95.300451548799984</v>
      </c>
      <c r="D40" s="138">
        <v>48214</v>
      </c>
    </row>
    <row r="41" spans="2:4">
      <c r="B41" s="137" t="s">
        <v>3357</v>
      </c>
      <c r="C41" s="83">
        <v>134.66984624000003</v>
      </c>
      <c r="D41" s="138">
        <v>48214</v>
      </c>
    </row>
    <row r="42" spans="2:4">
      <c r="B42" s="137" t="s">
        <v>3358</v>
      </c>
      <c r="C42" s="83">
        <v>737.08173999999997</v>
      </c>
      <c r="D42" s="138">
        <v>46661</v>
      </c>
    </row>
    <row r="43" spans="2:4">
      <c r="B43" s="137" t="s">
        <v>2170</v>
      </c>
      <c r="C43" s="83">
        <v>647.55635419999999</v>
      </c>
      <c r="D43" s="138">
        <v>46661</v>
      </c>
    </row>
    <row r="44" spans="2:4">
      <c r="B44" s="137" t="s">
        <v>3544</v>
      </c>
      <c r="C44" s="83">
        <v>150.86185064764803</v>
      </c>
      <c r="D44" s="138">
        <v>45383</v>
      </c>
    </row>
    <row r="45" spans="2:4">
      <c r="B45" s="137" t="s">
        <v>3545</v>
      </c>
      <c r="C45" s="83">
        <v>4152.3627610404737</v>
      </c>
      <c r="D45" s="138">
        <v>46871</v>
      </c>
    </row>
    <row r="46" spans="2:4">
      <c r="B46" s="137" t="s">
        <v>3546</v>
      </c>
      <c r="C46" s="83">
        <v>139.85170878499457</v>
      </c>
      <c r="D46" s="138">
        <v>48482</v>
      </c>
    </row>
    <row r="47" spans="2:4">
      <c r="B47" s="137" t="s">
        <v>3547</v>
      </c>
      <c r="C47" s="83">
        <v>1291.3511489830639</v>
      </c>
      <c r="D47" s="138">
        <v>45473</v>
      </c>
    </row>
    <row r="48" spans="2:4">
      <c r="B48" s="137" t="s">
        <v>3548</v>
      </c>
      <c r="C48" s="83">
        <v>3778.7327179367139</v>
      </c>
      <c r="D48" s="138">
        <v>46022</v>
      </c>
    </row>
    <row r="49" spans="2:4">
      <c r="B49" s="137" t="s">
        <v>3549</v>
      </c>
      <c r="C49" s="83">
        <v>52.092057733767</v>
      </c>
      <c r="D49" s="138">
        <v>48844</v>
      </c>
    </row>
    <row r="50" spans="2:4">
      <c r="B50" s="137" t="s">
        <v>3550</v>
      </c>
      <c r="C50" s="83">
        <v>99.353535721801236</v>
      </c>
      <c r="D50" s="138">
        <v>45340</v>
      </c>
    </row>
    <row r="51" spans="2:4">
      <c r="B51" s="137" t="s">
        <v>3551</v>
      </c>
      <c r="C51" s="83">
        <v>1913.4876750000003</v>
      </c>
      <c r="D51" s="138">
        <v>45838</v>
      </c>
    </row>
    <row r="52" spans="2:4">
      <c r="B52" s="137" t="s">
        <v>3552</v>
      </c>
      <c r="C52" s="83">
        <v>5388.6509553384903</v>
      </c>
      <c r="D52" s="138">
        <v>45935</v>
      </c>
    </row>
    <row r="53" spans="2:4">
      <c r="B53" s="137" t="s">
        <v>3553</v>
      </c>
      <c r="C53" s="83">
        <v>10377.464935918913</v>
      </c>
      <c r="D53" s="138">
        <v>47391</v>
      </c>
    </row>
    <row r="54" spans="2:4">
      <c r="B54" s="137" t="s">
        <v>3554</v>
      </c>
      <c r="C54" s="83">
        <v>212.11041206382245</v>
      </c>
      <c r="D54" s="138">
        <v>52047</v>
      </c>
    </row>
    <row r="55" spans="2:4">
      <c r="B55" s="137" t="s">
        <v>3555</v>
      </c>
      <c r="C55" s="83">
        <v>531.72067500000003</v>
      </c>
      <c r="D55" s="138">
        <v>45363</v>
      </c>
    </row>
    <row r="56" spans="2:4">
      <c r="B56" s="139" t="s">
        <v>41</v>
      </c>
      <c r="C56" s="80">
        <f>SUM(C57:C204)</f>
        <v>119152.32862960115</v>
      </c>
      <c r="D56" s="140"/>
    </row>
    <row r="57" spans="2:4">
      <c r="B57" s="137" t="s">
        <v>3359</v>
      </c>
      <c r="C57" s="83">
        <v>638.78562479999994</v>
      </c>
      <c r="D57" s="138">
        <v>47201</v>
      </c>
    </row>
    <row r="58" spans="2:4">
      <c r="B58" s="137" t="s">
        <v>3360</v>
      </c>
      <c r="C58" s="83">
        <v>61.519006416619995</v>
      </c>
      <c r="D58" s="138">
        <v>47270</v>
      </c>
    </row>
    <row r="59" spans="2:4">
      <c r="B59" s="137" t="s">
        <v>3361</v>
      </c>
      <c r="C59" s="83">
        <v>1555.8773991329999</v>
      </c>
      <c r="D59" s="138">
        <v>48366</v>
      </c>
    </row>
    <row r="60" spans="2:4">
      <c r="B60" s="137" t="s">
        <v>3362</v>
      </c>
      <c r="C60" s="83">
        <v>1750.8469652799999</v>
      </c>
      <c r="D60" s="138">
        <v>48914</v>
      </c>
    </row>
    <row r="61" spans="2:4">
      <c r="B61" s="137" t="s">
        <v>2210</v>
      </c>
      <c r="C61" s="83">
        <v>136.0023079919963</v>
      </c>
      <c r="D61" s="138">
        <v>47467</v>
      </c>
    </row>
    <row r="62" spans="2:4">
      <c r="B62" s="137" t="s">
        <v>2215</v>
      </c>
      <c r="C62" s="83">
        <v>495.07410589398017</v>
      </c>
      <c r="D62" s="138">
        <v>47848</v>
      </c>
    </row>
    <row r="63" spans="2:4">
      <c r="B63" s="137" t="s">
        <v>3363</v>
      </c>
      <c r="C63" s="83">
        <v>204.10286431999998</v>
      </c>
      <c r="D63" s="138">
        <v>46601</v>
      </c>
    </row>
    <row r="64" spans="2:4">
      <c r="B64" s="137" t="s">
        <v>3364</v>
      </c>
      <c r="C64" s="83">
        <v>393.90656628319999</v>
      </c>
      <c r="D64" s="138">
        <v>47209</v>
      </c>
    </row>
    <row r="65" spans="2:4">
      <c r="B65" s="137" t="s">
        <v>2219</v>
      </c>
      <c r="C65" s="83">
        <v>44.629868436799995</v>
      </c>
      <c r="D65" s="138">
        <v>47209</v>
      </c>
    </row>
    <row r="66" spans="2:4">
      <c r="B66" s="137" t="s">
        <v>3365</v>
      </c>
      <c r="C66" s="83">
        <v>533.3130712724959</v>
      </c>
      <c r="D66" s="138">
        <v>45778</v>
      </c>
    </row>
    <row r="67" spans="2:4">
      <c r="B67" s="137" t="s">
        <v>3366</v>
      </c>
      <c r="C67" s="83">
        <v>1281.7719575067924</v>
      </c>
      <c r="D67" s="138">
        <v>46997</v>
      </c>
    </row>
    <row r="68" spans="2:4">
      <c r="B68" s="137" t="s">
        <v>3367</v>
      </c>
      <c r="C68" s="83">
        <v>992.87908380660997</v>
      </c>
      <c r="D68" s="138">
        <v>46997</v>
      </c>
    </row>
    <row r="69" spans="2:4">
      <c r="B69" s="137" t="s">
        <v>3368</v>
      </c>
      <c r="C69" s="83">
        <v>320.84226403680003</v>
      </c>
      <c r="D69" s="138">
        <v>45343</v>
      </c>
    </row>
    <row r="70" spans="2:4">
      <c r="B70" s="137" t="s">
        <v>3369</v>
      </c>
      <c r="C70" s="83">
        <v>816.33115327999997</v>
      </c>
      <c r="D70" s="138">
        <v>47082</v>
      </c>
    </row>
    <row r="71" spans="2:4">
      <c r="B71" s="137" t="s">
        <v>3370</v>
      </c>
      <c r="C71" s="83">
        <v>2398.72457072</v>
      </c>
      <c r="D71" s="138">
        <v>47398</v>
      </c>
    </row>
    <row r="72" spans="2:4">
      <c r="B72" s="137" t="s">
        <v>2223</v>
      </c>
      <c r="C72" s="83">
        <v>1053.8059594689998</v>
      </c>
      <c r="D72" s="138">
        <v>48054</v>
      </c>
    </row>
    <row r="73" spans="2:4">
      <c r="B73" s="137" t="s">
        <v>2224</v>
      </c>
      <c r="C73" s="83">
        <v>119.82663551202</v>
      </c>
      <c r="D73" s="138">
        <v>47119</v>
      </c>
    </row>
    <row r="74" spans="2:4">
      <c r="B74" s="137" t="s">
        <v>2227</v>
      </c>
      <c r="C74" s="83">
        <v>948.26673509203431</v>
      </c>
      <c r="D74" s="138">
        <v>48757</v>
      </c>
    </row>
    <row r="75" spans="2:4">
      <c r="B75" s="137" t="s">
        <v>3371</v>
      </c>
      <c r="C75" s="83">
        <v>85.433222937450381</v>
      </c>
      <c r="D75" s="138">
        <v>46326</v>
      </c>
    </row>
    <row r="76" spans="2:4">
      <c r="B76" s="137" t="s">
        <v>3372</v>
      </c>
      <c r="C76" s="83">
        <v>1752.1998092229931</v>
      </c>
      <c r="D76" s="138">
        <v>47301</v>
      </c>
    </row>
    <row r="77" spans="2:4">
      <c r="B77" s="137" t="s">
        <v>3373</v>
      </c>
      <c r="C77" s="83">
        <v>849.82442208000009</v>
      </c>
      <c r="D77" s="138">
        <v>47301</v>
      </c>
    </row>
    <row r="78" spans="2:4">
      <c r="B78" s="137" t="s">
        <v>3374</v>
      </c>
      <c r="C78" s="83">
        <v>3.9116460799999997</v>
      </c>
      <c r="D78" s="138">
        <v>47119</v>
      </c>
    </row>
    <row r="79" spans="2:4">
      <c r="B79" s="137" t="s">
        <v>3375</v>
      </c>
      <c r="C79" s="83">
        <v>4.4850341750236735</v>
      </c>
      <c r="D79" s="138">
        <v>48122</v>
      </c>
    </row>
    <row r="80" spans="2:4">
      <c r="B80" s="137" t="s">
        <v>3376</v>
      </c>
      <c r="C80" s="83">
        <v>1244.5479361831865</v>
      </c>
      <c r="D80" s="138">
        <v>48395</v>
      </c>
    </row>
    <row r="81" spans="2:4">
      <c r="B81" s="137" t="s">
        <v>3377</v>
      </c>
      <c r="C81" s="83">
        <v>219.92822216959999</v>
      </c>
      <c r="D81" s="138">
        <v>47119</v>
      </c>
    </row>
    <row r="82" spans="2:4">
      <c r="B82" s="137" t="s">
        <v>2232</v>
      </c>
      <c r="C82" s="83">
        <v>2935.4500446399998</v>
      </c>
      <c r="D82" s="138">
        <v>48365</v>
      </c>
    </row>
    <row r="83" spans="2:4">
      <c r="B83" s="137" t="s">
        <v>2233</v>
      </c>
      <c r="C83" s="83">
        <v>320.03554917279996</v>
      </c>
      <c r="D83" s="138">
        <v>47119</v>
      </c>
    </row>
    <row r="84" spans="2:4">
      <c r="B84" s="137" t="s">
        <v>3378</v>
      </c>
      <c r="C84" s="83">
        <v>0.80243045439999994</v>
      </c>
      <c r="D84" s="138">
        <v>47119</v>
      </c>
    </row>
    <row r="85" spans="2:4">
      <c r="B85" s="137" t="s">
        <v>3379</v>
      </c>
      <c r="C85" s="83">
        <v>326.8744469856</v>
      </c>
      <c r="D85" s="138">
        <v>46742</v>
      </c>
    </row>
    <row r="86" spans="2:4">
      <c r="B86" s="137" t="s">
        <v>3380</v>
      </c>
      <c r="C86" s="83">
        <v>38.563357439999997</v>
      </c>
      <c r="D86" s="138">
        <v>46742</v>
      </c>
    </row>
    <row r="87" spans="2:4">
      <c r="B87" s="137" t="s">
        <v>2175</v>
      </c>
      <c r="C87" s="83">
        <v>402.84008722246381</v>
      </c>
      <c r="D87" s="138">
        <v>48395</v>
      </c>
    </row>
    <row r="88" spans="2:4">
      <c r="B88" s="137" t="s">
        <v>3381</v>
      </c>
      <c r="C88" s="83">
        <v>1776.5174154044616</v>
      </c>
      <c r="D88" s="138">
        <v>48669</v>
      </c>
    </row>
    <row r="89" spans="2:4">
      <c r="B89" s="137" t="s">
        <v>2244</v>
      </c>
      <c r="C89" s="83">
        <v>224.25353122767928</v>
      </c>
      <c r="D89" s="138">
        <v>46753</v>
      </c>
    </row>
    <row r="90" spans="2:4">
      <c r="B90" s="137" t="s">
        <v>3382</v>
      </c>
      <c r="C90" s="83">
        <v>117.61851551999999</v>
      </c>
      <c r="D90" s="138">
        <v>47239</v>
      </c>
    </row>
    <row r="91" spans="2:4">
      <c r="B91" s="137" t="s">
        <v>3383</v>
      </c>
      <c r="C91" s="83">
        <v>471.36966544159998</v>
      </c>
      <c r="D91" s="138">
        <v>47463</v>
      </c>
    </row>
    <row r="92" spans="2:4">
      <c r="B92" s="137" t="s">
        <v>3384</v>
      </c>
      <c r="C92" s="83">
        <v>2041.7161327659999</v>
      </c>
      <c r="D92" s="138">
        <v>49427</v>
      </c>
    </row>
    <row r="93" spans="2:4">
      <c r="B93" s="137" t="s">
        <v>3385</v>
      </c>
      <c r="C93" s="83">
        <v>1222.19367023412</v>
      </c>
      <c r="D93" s="138">
        <v>50041</v>
      </c>
    </row>
    <row r="94" spans="2:4">
      <c r="B94" s="137" t="s">
        <v>3386</v>
      </c>
      <c r="C94" s="83">
        <v>2115.043075133</v>
      </c>
      <c r="D94" s="138">
        <v>50678</v>
      </c>
    </row>
    <row r="95" spans="2:4">
      <c r="B95" s="137" t="s">
        <v>3387</v>
      </c>
      <c r="C95" s="83">
        <v>168.45970715679999</v>
      </c>
      <c r="D95" s="138">
        <v>46971</v>
      </c>
    </row>
    <row r="96" spans="2:4">
      <c r="B96" s="137" t="s">
        <v>3388</v>
      </c>
      <c r="C96" s="83">
        <v>1151.9102322671999</v>
      </c>
      <c r="D96" s="138">
        <v>45557</v>
      </c>
    </row>
    <row r="97" spans="2:4">
      <c r="B97" s="137" t="s">
        <v>2255</v>
      </c>
      <c r="C97" s="83">
        <v>1831.2004772847997</v>
      </c>
      <c r="D97" s="138">
        <v>46149</v>
      </c>
    </row>
    <row r="98" spans="2:4">
      <c r="B98" s="137" t="s">
        <v>3389</v>
      </c>
      <c r="C98" s="83">
        <v>197.79002806879998</v>
      </c>
      <c r="D98" s="138">
        <v>46012</v>
      </c>
    </row>
    <row r="99" spans="2:4">
      <c r="B99" s="137" t="s">
        <v>3390</v>
      </c>
      <c r="C99" s="83">
        <v>2700.7914379910158</v>
      </c>
      <c r="D99" s="138">
        <v>48693</v>
      </c>
    </row>
    <row r="100" spans="2:4">
      <c r="B100" s="137" t="s">
        <v>2257</v>
      </c>
      <c r="C100" s="83">
        <v>754.62043504474991</v>
      </c>
      <c r="D100" s="138">
        <v>47849</v>
      </c>
    </row>
    <row r="101" spans="2:4">
      <c r="B101" s="137" t="s">
        <v>2259</v>
      </c>
      <c r="C101" s="83">
        <v>2489.6727896270445</v>
      </c>
      <c r="D101" s="138">
        <v>49126</v>
      </c>
    </row>
    <row r="102" spans="2:4">
      <c r="B102" s="137" t="s">
        <v>3391</v>
      </c>
      <c r="C102" s="83">
        <v>26.699823161600467</v>
      </c>
      <c r="D102" s="138">
        <v>49126</v>
      </c>
    </row>
    <row r="103" spans="2:4">
      <c r="B103" s="137" t="s">
        <v>3556</v>
      </c>
      <c r="C103" s="83">
        <v>30.719184953829117</v>
      </c>
      <c r="D103" s="138">
        <v>45515</v>
      </c>
    </row>
    <row r="104" spans="2:4">
      <c r="B104" s="137" t="s">
        <v>3557</v>
      </c>
      <c r="C104" s="83">
        <v>194.23473414781535</v>
      </c>
      <c r="D104" s="138">
        <v>45515</v>
      </c>
    </row>
    <row r="105" spans="2:4">
      <c r="B105" s="137" t="s">
        <v>2261</v>
      </c>
      <c r="C105" s="83">
        <v>2059.2273746907945</v>
      </c>
      <c r="D105" s="138">
        <v>47665</v>
      </c>
    </row>
    <row r="106" spans="2:4">
      <c r="B106" s="137" t="s">
        <v>3392</v>
      </c>
      <c r="C106" s="83">
        <v>1.9728807568</v>
      </c>
      <c r="D106" s="138">
        <v>46326</v>
      </c>
    </row>
    <row r="107" spans="2:4">
      <c r="B107" s="137" t="s">
        <v>3393</v>
      </c>
      <c r="C107" s="83">
        <v>11.141736798400002</v>
      </c>
      <c r="D107" s="138">
        <v>46326</v>
      </c>
    </row>
    <row r="108" spans="2:4">
      <c r="B108" s="137" t="s">
        <v>3394</v>
      </c>
      <c r="C108" s="83">
        <v>13.198056470399999</v>
      </c>
      <c r="D108" s="138">
        <v>46326</v>
      </c>
    </row>
    <row r="109" spans="2:4">
      <c r="B109" s="137" t="s">
        <v>3395</v>
      </c>
      <c r="C109" s="83">
        <v>19.501591988799998</v>
      </c>
      <c r="D109" s="138">
        <v>46326</v>
      </c>
    </row>
    <row r="110" spans="2:4">
      <c r="B110" s="137" t="s">
        <v>3396</v>
      </c>
      <c r="C110" s="83">
        <v>12.610134060799998</v>
      </c>
      <c r="D110" s="138">
        <v>46326</v>
      </c>
    </row>
    <row r="111" spans="2:4">
      <c r="B111" s="137" t="s">
        <v>3397</v>
      </c>
      <c r="C111" s="83">
        <v>2296.1262075184</v>
      </c>
      <c r="D111" s="138">
        <v>46752</v>
      </c>
    </row>
    <row r="112" spans="2:4">
      <c r="B112" s="137" t="s">
        <v>3398</v>
      </c>
      <c r="C112" s="83">
        <v>5082.5595043631993</v>
      </c>
      <c r="D112" s="138">
        <v>47927</v>
      </c>
    </row>
    <row r="113" spans="2:4">
      <c r="B113" s="137" t="s">
        <v>3558</v>
      </c>
      <c r="C113" s="83">
        <v>350.27191999999997</v>
      </c>
      <c r="D113" s="138">
        <v>45615</v>
      </c>
    </row>
    <row r="114" spans="2:4">
      <c r="B114" s="137" t="s">
        <v>3399</v>
      </c>
      <c r="C114" s="83">
        <v>2040.7686827087996</v>
      </c>
      <c r="D114" s="138">
        <v>47528</v>
      </c>
    </row>
    <row r="115" spans="2:4">
      <c r="B115" s="137" t="s">
        <v>2272</v>
      </c>
      <c r="C115" s="83">
        <v>125.68535824</v>
      </c>
      <c r="D115" s="138">
        <v>47756</v>
      </c>
    </row>
    <row r="116" spans="2:4">
      <c r="B116" s="137" t="s">
        <v>3400</v>
      </c>
      <c r="C116" s="83">
        <v>1959.9949197590724</v>
      </c>
      <c r="D116" s="138">
        <v>48332</v>
      </c>
    </row>
    <row r="117" spans="2:4">
      <c r="B117" s="137" t="s">
        <v>3401</v>
      </c>
      <c r="C117" s="83">
        <v>1687.7206409599999</v>
      </c>
      <c r="D117" s="138">
        <v>47715</v>
      </c>
    </row>
    <row r="118" spans="2:4">
      <c r="B118" s="137" t="s">
        <v>3402</v>
      </c>
      <c r="C118" s="83">
        <v>865.44263232000003</v>
      </c>
      <c r="D118" s="138">
        <v>47715</v>
      </c>
    </row>
    <row r="119" spans="2:4">
      <c r="B119" s="137" t="s">
        <v>3403</v>
      </c>
      <c r="C119" s="83">
        <v>48.270880822000002</v>
      </c>
      <c r="D119" s="138">
        <v>47715</v>
      </c>
    </row>
    <row r="120" spans="2:4">
      <c r="B120" s="137" t="s">
        <v>2279</v>
      </c>
      <c r="C120" s="83">
        <v>154.68895282899999</v>
      </c>
      <c r="D120" s="138">
        <v>48466</v>
      </c>
    </row>
    <row r="121" spans="2:4">
      <c r="B121" s="137" t="s">
        <v>2280</v>
      </c>
      <c r="C121" s="83">
        <v>166.40636943999999</v>
      </c>
      <c r="D121" s="138">
        <v>48466</v>
      </c>
    </row>
    <row r="122" spans="2:4">
      <c r="B122" s="137" t="s">
        <v>3404</v>
      </c>
      <c r="C122" s="83">
        <v>715.24232287359996</v>
      </c>
      <c r="D122" s="138">
        <v>48446</v>
      </c>
    </row>
    <row r="123" spans="2:4">
      <c r="B123" s="137" t="s">
        <v>3405</v>
      </c>
      <c r="C123" s="83">
        <v>6.1128934399999997</v>
      </c>
      <c r="D123" s="138">
        <v>48446</v>
      </c>
    </row>
    <row r="124" spans="2:4">
      <c r="B124" s="137" t="s">
        <v>2282</v>
      </c>
      <c r="C124" s="83">
        <v>77.216913603509994</v>
      </c>
      <c r="D124" s="138">
        <v>48319</v>
      </c>
    </row>
    <row r="125" spans="2:4">
      <c r="B125" s="137" t="s">
        <v>3406</v>
      </c>
      <c r="C125" s="83">
        <v>1599.7063862399998</v>
      </c>
      <c r="D125" s="138">
        <v>50678</v>
      </c>
    </row>
    <row r="126" spans="2:4">
      <c r="B126" s="137" t="s">
        <v>3407</v>
      </c>
      <c r="C126" s="83">
        <v>464.10721182879996</v>
      </c>
      <c r="D126" s="138">
        <v>47392</v>
      </c>
    </row>
    <row r="127" spans="2:4">
      <c r="B127" s="137" t="s">
        <v>3559</v>
      </c>
      <c r="C127" s="83">
        <v>970.81938658375202</v>
      </c>
      <c r="D127" s="138">
        <v>46418</v>
      </c>
    </row>
    <row r="128" spans="2:4">
      <c r="B128" s="137" t="s">
        <v>3408</v>
      </c>
      <c r="C128" s="83">
        <v>7.6949672314951885</v>
      </c>
      <c r="D128" s="138">
        <v>48944</v>
      </c>
    </row>
    <row r="129" spans="2:4">
      <c r="B129" s="137" t="s">
        <v>2177</v>
      </c>
      <c r="C129" s="83">
        <v>1176.5169586440436</v>
      </c>
      <c r="D129" s="138">
        <v>48760</v>
      </c>
    </row>
    <row r="130" spans="2:4">
      <c r="B130" s="137" t="s">
        <v>2178</v>
      </c>
      <c r="C130" s="83">
        <v>3.6401038399999996</v>
      </c>
      <c r="D130" s="138">
        <v>47453</v>
      </c>
    </row>
    <row r="131" spans="2:4">
      <c r="B131" s="137" t="s">
        <v>2289</v>
      </c>
      <c r="C131" s="83">
        <v>36.960262454400002</v>
      </c>
      <c r="D131" s="138">
        <v>47262</v>
      </c>
    </row>
    <row r="132" spans="2:4">
      <c r="B132" s="137" t="s">
        <v>3560</v>
      </c>
      <c r="C132" s="83">
        <v>8.6636339835652798</v>
      </c>
      <c r="D132" s="138">
        <v>45239</v>
      </c>
    </row>
    <row r="133" spans="2:4">
      <c r="B133" s="137" t="s">
        <v>3409</v>
      </c>
      <c r="C133" s="83">
        <v>14.959490090880001</v>
      </c>
      <c r="D133" s="138">
        <v>45777</v>
      </c>
    </row>
    <row r="134" spans="2:4">
      <c r="B134" s="137" t="s">
        <v>2290</v>
      </c>
      <c r="C134" s="83">
        <v>847.70031569399998</v>
      </c>
      <c r="D134" s="138">
        <v>45930</v>
      </c>
    </row>
    <row r="135" spans="2:4">
      <c r="B135" s="137" t="s">
        <v>3410</v>
      </c>
      <c r="C135" s="83">
        <v>5243.9259061823714</v>
      </c>
      <c r="D135" s="138">
        <v>47665</v>
      </c>
    </row>
    <row r="136" spans="2:4">
      <c r="B136" s="137" t="s">
        <v>3411</v>
      </c>
      <c r="C136" s="83">
        <v>537.2047469141047</v>
      </c>
      <c r="D136" s="138">
        <v>45485</v>
      </c>
    </row>
    <row r="137" spans="2:4">
      <c r="B137" s="137" t="s">
        <v>3412</v>
      </c>
      <c r="C137" s="83">
        <v>1384.9615134208825</v>
      </c>
      <c r="D137" s="138">
        <v>46417</v>
      </c>
    </row>
    <row r="138" spans="2:4">
      <c r="B138" s="137" t="s">
        <v>3413</v>
      </c>
      <c r="C138" s="83">
        <v>345.987313696</v>
      </c>
      <c r="D138" s="138">
        <v>47178</v>
      </c>
    </row>
    <row r="139" spans="2:4">
      <c r="B139" s="137" t="s">
        <v>3414</v>
      </c>
      <c r="C139" s="83">
        <v>31.028662559999997</v>
      </c>
      <c r="D139" s="138">
        <v>47447</v>
      </c>
    </row>
    <row r="140" spans="2:4">
      <c r="B140" s="137" t="s">
        <v>3415</v>
      </c>
      <c r="C140" s="83">
        <v>964.72759282719994</v>
      </c>
      <c r="D140" s="138">
        <v>47987</v>
      </c>
    </row>
    <row r="141" spans="2:4">
      <c r="B141" s="137" t="s">
        <v>2300</v>
      </c>
      <c r="C141" s="83">
        <v>1269.3514762702735</v>
      </c>
      <c r="D141" s="138">
        <v>48180</v>
      </c>
    </row>
    <row r="142" spans="2:4">
      <c r="B142" s="137" t="s">
        <v>3416</v>
      </c>
      <c r="C142" s="83">
        <v>2886.6858612799997</v>
      </c>
      <c r="D142" s="138">
        <v>47735</v>
      </c>
    </row>
    <row r="143" spans="2:4">
      <c r="B143" s="137" t="s">
        <v>3417</v>
      </c>
      <c r="C143" s="83">
        <v>81.704595448000006</v>
      </c>
      <c r="D143" s="138">
        <v>48151</v>
      </c>
    </row>
    <row r="144" spans="2:4">
      <c r="B144" s="137" t="s">
        <v>3418</v>
      </c>
      <c r="C144" s="83">
        <v>1166.0196548310228</v>
      </c>
      <c r="D144" s="138">
        <v>47848</v>
      </c>
    </row>
    <row r="145" spans="2:4">
      <c r="B145" s="137" t="s">
        <v>3419</v>
      </c>
      <c r="C145" s="83">
        <v>84.014521225999999</v>
      </c>
      <c r="D145" s="138">
        <v>45710</v>
      </c>
    </row>
    <row r="146" spans="2:4">
      <c r="B146" s="137" t="s">
        <v>3420</v>
      </c>
      <c r="C146" s="83">
        <v>1117.276775911</v>
      </c>
      <c r="D146" s="138">
        <v>46573</v>
      </c>
    </row>
    <row r="147" spans="2:4">
      <c r="B147" s="137" t="s">
        <v>3421</v>
      </c>
      <c r="C147" s="83">
        <v>1412.3568070523879</v>
      </c>
      <c r="D147" s="138">
        <v>47832</v>
      </c>
    </row>
    <row r="148" spans="2:4">
      <c r="B148" s="137" t="s">
        <v>3422</v>
      </c>
      <c r="C148" s="83">
        <v>85.705839324999999</v>
      </c>
      <c r="D148" s="138">
        <v>46524</v>
      </c>
    </row>
    <row r="149" spans="2:4">
      <c r="B149" s="137" t="s">
        <v>3423</v>
      </c>
      <c r="C149" s="83">
        <v>1531.3062983481534</v>
      </c>
      <c r="D149" s="138">
        <v>48121</v>
      </c>
    </row>
    <row r="150" spans="2:4">
      <c r="B150" s="137" t="s">
        <v>3424</v>
      </c>
      <c r="C150" s="83">
        <v>367.12089443568453</v>
      </c>
      <c r="D150" s="138">
        <v>48121</v>
      </c>
    </row>
    <row r="151" spans="2:4">
      <c r="B151" s="137" t="s">
        <v>3425</v>
      </c>
      <c r="C151" s="83">
        <v>194.26680962059999</v>
      </c>
      <c r="D151" s="138">
        <v>47255</v>
      </c>
    </row>
    <row r="152" spans="2:4">
      <c r="B152" s="137" t="s">
        <v>3426</v>
      </c>
      <c r="C152" s="83">
        <v>227.34604219617</v>
      </c>
      <c r="D152" s="138">
        <v>48029</v>
      </c>
    </row>
    <row r="153" spans="2:4">
      <c r="B153" s="137" t="s">
        <v>3561</v>
      </c>
      <c r="C153" s="83">
        <v>10.114636706363521</v>
      </c>
      <c r="D153" s="138">
        <v>45371</v>
      </c>
    </row>
    <row r="154" spans="2:4">
      <c r="B154" s="137" t="s">
        <v>3427</v>
      </c>
      <c r="C154" s="83">
        <v>364.26116192000001</v>
      </c>
      <c r="D154" s="138">
        <v>48294</v>
      </c>
    </row>
    <row r="155" spans="2:4">
      <c r="B155" s="137" t="s">
        <v>2316</v>
      </c>
      <c r="C155" s="83">
        <v>2133.1323865419959</v>
      </c>
      <c r="D155" s="138">
        <v>47937</v>
      </c>
    </row>
    <row r="156" spans="2:4">
      <c r="B156" s="137" t="s">
        <v>3428</v>
      </c>
      <c r="C156" s="83">
        <v>651.00926567018826</v>
      </c>
      <c r="D156" s="138">
        <v>46572</v>
      </c>
    </row>
    <row r="157" spans="2:4">
      <c r="B157" s="137" t="s">
        <v>3429</v>
      </c>
      <c r="C157" s="83">
        <v>5391.9564699000002</v>
      </c>
      <c r="D157" s="138">
        <v>48781</v>
      </c>
    </row>
    <row r="158" spans="2:4">
      <c r="B158" s="137" t="s">
        <v>3562</v>
      </c>
      <c r="C158" s="83">
        <v>405.24458317339105</v>
      </c>
      <c r="D158" s="138">
        <v>45553</v>
      </c>
    </row>
    <row r="159" spans="2:4">
      <c r="B159" s="137" t="s">
        <v>3430</v>
      </c>
      <c r="C159" s="83">
        <v>255.98466310400002</v>
      </c>
      <c r="D159" s="138">
        <v>46844</v>
      </c>
    </row>
    <row r="160" spans="2:4">
      <c r="B160" s="137" t="s">
        <v>3563</v>
      </c>
      <c r="C160" s="83">
        <v>552.85936397079411</v>
      </c>
      <c r="D160" s="138">
        <v>45602</v>
      </c>
    </row>
    <row r="161" spans="2:4">
      <c r="B161" s="137" t="s">
        <v>3431</v>
      </c>
      <c r="C161" s="83">
        <v>803.82479357061902</v>
      </c>
      <c r="D161" s="138">
        <v>50678</v>
      </c>
    </row>
    <row r="162" spans="2:4">
      <c r="B162" s="137" t="s">
        <v>3432</v>
      </c>
      <c r="C162" s="83">
        <v>190.79003571668997</v>
      </c>
      <c r="D162" s="138">
        <v>45869</v>
      </c>
    </row>
    <row r="163" spans="2:4">
      <c r="B163" s="137" t="s">
        <v>3433</v>
      </c>
      <c r="C163" s="83">
        <v>225.62479519999999</v>
      </c>
      <c r="D163" s="138">
        <v>46201</v>
      </c>
    </row>
    <row r="164" spans="2:4">
      <c r="B164" s="137" t="s">
        <v>3434</v>
      </c>
      <c r="C164" s="83">
        <v>427.33953327999996</v>
      </c>
      <c r="D164" s="138">
        <v>46203</v>
      </c>
    </row>
    <row r="165" spans="2:4">
      <c r="B165" s="137" t="s">
        <v>2325</v>
      </c>
      <c r="C165" s="83">
        <v>2422.0232803663757</v>
      </c>
      <c r="D165" s="138">
        <v>47312</v>
      </c>
    </row>
    <row r="166" spans="2:4">
      <c r="B166" s="137" t="s">
        <v>3435</v>
      </c>
      <c r="C166" s="83">
        <v>995.77389626399986</v>
      </c>
      <c r="D166" s="138">
        <v>46660</v>
      </c>
    </row>
    <row r="167" spans="2:4">
      <c r="B167" s="137" t="s">
        <v>2330</v>
      </c>
      <c r="C167" s="83">
        <v>509.07684496000002</v>
      </c>
      <c r="D167" s="138">
        <v>47301</v>
      </c>
    </row>
    <row r="168" spans="2:4">
      <c r="B168" s="137" t="s">
        <v>3436</v>
      </c>
      <c r="C168" s="83">
        <v>1513.7643837519913</v>
      </c>
      <c r="D168" s="138">
        <v>50678</v>
      </c>
    </row>
    <row r="169" spans="2:4">
      <c r="B169" s="137" t="s">
        <v>3437</v>
      </c>
      <c r="C169" s="83">
        <v>1474.7851913039999</v>
      </c>
      <c r="D169" s="138">
        <v>48176</v>
      </c>
    </row>
    <row r="170" spans="2:4">
      <c r="B170" s="137" t="s">
        <v>3438</v>
      </c>
      <c r="C170" s="83">
        <v>42.627504639999998</v>
      </c>
      <c r="D170" s="138">
        <v>48213</v>
      </c>
    </row>
    <row r="171" spans="2:4">
      <c r="B171" s="137" t="s">
        <v>2335</v>
      </c>
      <c r="C171" s="83">
        <v>221.0984958032</v>
      </c>
      <c r="D171" s="138">
        <v>47992</v>
      </c>
    </row>
    <row r="172" spans="2:4">
      <c r="B172" s="137" t="s">
        <v>3439</v>
      </c>
      <c r="C172" s="83">
        <v>322.43990943999995</v>
      </c>
      <c r="D172" s="138">
        <v>46601</v>
      </c>
    </row>
    <row r="173" spans="2:4">
      <c r="B173" s="137" t="s">
        <v>3440</v>
      </c>
      <c r="C173" s="83">
        <v>230.95524365926133</v>
      </c>
      <c r="D173" s="138">
        <v>46722</v>
      </c>
    </row>
    <row r="174" spans="2:4">
      <c r="B174" s="137" t="s">
        <v>3441</v>
      </c>
      <c r="C174" s="83">
        <v>331.46118551459159</v>
      </c>
      <c r="D174" s="138">
        <v>46794</v>
      </c>
    </row>
    <row r="175" spans="2:4">
      <c r="B175" s="137" t="s">
        <v>3442</v>
      </c>
      <c r="C175" s="83">
        <v>177.10527087499997</v>
      </c>
      <c r="D175" s="138">
        <v>47407</v>
      </c>
    </row>
    <row r="176" spans="2:4">
      <c r="B176" s="137" t="s">
        <v>3443</v>
      </c>
      <c r="C176" s="83">
        <v>1831.8182025349997</v>
      </c>
      <c r="D176" s="138">
        <v>48234</v>
      </c>
    </row>
    <row r="177" spans="2:4">
      <c r="B177" s="137" t="s">
        <v>2345</v>
      </c>
      <c r="C177" s="83">
        <v>240.22885983195886</v>
      </c>
      <c r="D177" s="138">
        <v>47467</v>
      </c>
    </row>
    <row r="178" spans="2:4">
      <c r="B178" s="137" t="s">
        <v>3444</v>
      </c>
      <c r="C178" s="83">
        <v>27.796235359999997</v>
      </c>
      <c r="D178" s="138">
        <v>47599</v>
      </c>
    </row>
    <row r="179" spans="2:4">
      <c r="B179" s="137" t="s">
        <v>3445</v>
      </c>
      <c r="C179" s="83">
        <v>4.703114650751866</v>
      </c>
      <c r="D179" s="138">
        <v>46082</v>
      </c>
    </row>
    <row r="180" spans="2:4">
      <c r="B180" s="137" t="s">
        <v>3446</v>
      </c>
      <c r="C180" s="83">
        <v>789.76873964143272</v>
      </c>
      <c r="D180" s="138">
        <v>47236</v>
      </c>
    </row>
    <row r="181" spans="2:4">
      <c r="B181" s="137" t="s">
        <v>3447</v>
      </c>
      <c r="C181" s="83">
        <v>730.19705227700001</v>
      </c>
      <c r="D181" s="138">
        <v>46465</v>
      </c>
    </row>
    <row r="182" spans="2:4">
      <c r="B182" s="137" t="s">
        <v>3564</v>
      </c>
      <c r="C182" s="83">
        <v>13.192432448028482</v>
      </c>
      <c r="D182" s="138">
        <v>46014</v>
      </c>
    </row>
    <row r="183" spans="2:4">
      <c r="B183" s="137" t="s">
        <v>3448</v>
      </c>
      <c r="C183" s="83">
        <v>86.003550014399991</v>
      </c>
      <c r="D183" s="138">
        <v>48723</v>
      </c>
    </row>
    <row r="184" spans="2:4">
      <c r="B184" s="137" t="s">
        <v>3449</v>
      </c>
      <c r="C184" s="83">
        <v>12.0265446256</v>
      </c>
      <c r="D184" s="138">
        <v>47031</v>
      </c>
    </row>
    <row r="185" spans="2:4">
      <c r="B185" s="137" t="s">
        <v>3450</v>
      </c>
      <c r="C185" s="83">
        <v>272.13821040000005</v>
      </c>
      <c r="D185" s="138">
        <v>48268</v>
      </c>
    </row>
    <row r="186" spans="2:4">
      <c r="B186" s="137" t="s">
        <v>2365</v>
      </c>
      <c r="C186" s="83">
        <v>177.07659135999998</v>
      </c>
      <c r="D186" s="138">
        <v>47107</v>
      </c>
    </row>
    <row r="187" spans="2:4">
      <c r="B187" s="137" t="s">
        <v>3451</v>
      </c>
      <c r="C187" s="83">
        <v>59.096135004800004</v>
      </c>
      <c r="D187" s="138">
        <v>48213</v>
      </c>
    </row>
    <row r="188" spans="2:4">
      <c r="B188" s="137" t="s">
        <v>3452</v>
      </c>
      <c r="C188" s="83">
        <v>66.049713182559998</v>
      </c>
      <c r="D188" s="138">
        <v>45869</v>
      </c>
    </row>
    <row r="189" spans="2:4">
      <c r="B189" s="137" t="s">
        <v>2368</v>
      </c>
      <c r="C189" s="83">
        <v>395.204973204</v>
      </c>
      <c r="D189" s="138">
        <v>47848</v>
      </c>
    </row>
    <row r="190" spans="2:4">
      <c r="B190" s="137" t="s">
        <v>3453</v>
      </c>
      <c r="C190" s="83">
        <v>235.31598593279998</v>
      </c>
      <c r="D190" s="138">
        <v>46637</v>
      </c>
    </row>
    <row r="191" spans="2:4">
      <c r="B191" s="137" t="s">
        <v>2370</v>
      </c>
      <c r="C191" s="83">
        <v>535.65518307799994</v>
      </c>
      <c r="D191" s="138">
        <v>47574</v>
      </c>
    </row>
    <row r="192" spans="2:4">
      <c r="B192" s="137" t="s">
        <v>3454</v>
      </c>
      <c r="C192" s="83">
        <v>580.25029928000004</v>
      </c>
      <c r="D192" s="138">
        <v>48942</v>
      </c>
    </row>
    <row r="193" spans="2:4">
      <c r="B193" s="137" t="s">
        <v>3455</v>
      </c>
      <c r="C193" s="83">
        <v>824.28902653120008</v>
      </c>
      <c r="D193" s="138">
        <v>48942</v>
      </c>
    </row>
    <row r="194" spans="2:4">
      <c r="B194" s="137" t="s">
        <v>2373</v>
      </c>
      <c r="C194" s="83">
        <v>2966.0299990399999</v>
      </c>
      <c r="D194" s="138">
        <v>49405</v>
      </c>
    </row>
    <row r="195" spans="2:4">
      <c r="B195" s="137" t="s">
        <v>3456</v>
      </c>
      <c r="C195" s="83">
        <v>59.291321907199993</v>
      </c>
      <c r="D195" s="138">
        <v>48069</v>
      </c>
    </row>
    <row r="196" spans="2:4">
      <c r="B196" s="137" t="s">
        <v>3457</v>
      </c>
      <c r="C196" s="83">
        <v>1909.8970347935999</v>
      </c>
      <c r="D196" s="138">
        <v>46643</v>
      </c>
    </row>
    <row r="197" spans="2:4">
      <c r="B197" s="137" t="s">
        <v>3458</v>
      </c>
      <c r="C197" s="83">
        <v>358.48076528000001</v>
      </c>
      <c r="D197" s="138">
        <v>48004</v>
      </c>
    </row>
    <row r="198" spans="2:4">
      <c r="B198" s="137" t="s">
        <v>3459</v>
      </c>
      <c r="C198" s="83">
        <v>4.3773324175999999</v>
      </c>
      <c r="D198" s="138">
        <v>47262</v>
      </c>
    </row>
    <row r="199" spans="2:4">
      <c r="B199" s="137" t="s">
        <v>3460</v>
      </c>
      <c r="C199" s="83">
        <v>1.0959928159999999</v>
      </c>
      <c r="D199" s="138">
        <v>45939</v>
      </c>
    </row>
    <row r="200" spans="2:4">
      <c r="B200" s="137" t="s">
        <v>2377</v>
      </c>
      <c r="C200" s="83">
        <v>1216.9637657823998</v>
      </c>
      <c r="D200" s="138">
        <v>46742</v>
      </c>
    </row>
    <row r="201" spans="2:4">
      <c r="B201" s="137" t="s">
        <v>3461</v>
      </c>
      <c r="C201" s="83">
        <v>563.34288479999998</v>
      </c>
      <c r="D201" s="138">
        <v>46112</v>
      </c>
    </row>
    <row r="202" spans="2:4">
      <c r="B202" s="137" t="s">
        <v>2378</v>
      </c>
      <c r="C202" s="83">
        <v>4019.0657141039997</v>
      </c>
      <c r="D202" s="138">
        <v>46722</v>
      </c>
    </row>
    <row r="203" spans="2:4">
      <c r="B203" s="137" t="s">
        <v>2379</v>
      </c>
      <c r="C203" s="83">
        <v>310.72340287999992</v>
      </c>
      <c r="D203" s="138">
        <v>46722</v>
      </c>
    </row>
    <row r="204" spans="2:4">
      <c r="B204" s="137" t="s">
        <v>2187</v>
      </c>
      <c r="C204" s="83">
        <v>6.8634658656000003</v>
      </c>
      <c r="D204" s="138">
        <v>48030</v>
      </c>
    </row>
    <row r="205" spans="2:4">
      <c r="B205" s="76"/>
      <c r="C205" s="83"/>
      <c r="D205" s="138"/>
    </row>
    <row r="206" spans="2:4">
      <c r="B206" s="76"/>
      <c r="C206" s="83"/>
      <c r="D206" s="95"/>
    </row>
    <row r="207" spans="2:4">
      <c r="B207" s="76"/>
      <c r="C207" s="83"/>
      <c r="D207" s="95"/>
    </row>
    <row r="208" spans="2:4">
      <c r="B208" s="76"/>
      <c r="C208" s="83"/>
      <c r="D208" s="95"/>
    </row>
    <row r="209" spans="2:4">
      <c r="B209" s="76"/>
      <c r="C209" s="83"/>
      <c r="D209" s="95"/>
    </row>
    <row r="210" spans="2:4">
      <c r="B210" s="76"/>
      <c r="C210" s="83"/>
      <c r="D210" s="95"/>
    </row>
    <row r="211" spans="2:4">
      <c r="B211" s="76"/>
      <c r="C211" s="83"/>
      <c r="D211" s="95"/>
    </row>
    <row r="212" spans="2:4">
      <c r="B212" s="76"/>
      <c r="C212" s="83"/>
      <c r="D212" s="95"/>
    </row>
    <row r="213" spans="2:4">
      <c r="B213" s="76"/>
      <c r="C213" s="83"/>
      <c r="D213" s="95"/>
    </row>
    <row r="214" spans="2:4">
      <c r="B214" s="76"/>
      <c r="C214" s="83"/>
      <c r="D214" s="95"/>
    </row>
    <row r="215" spans="2:4">
      <c r="B215" s="76"/>
      <c r="C215" s="83"/>
      <c r="D215" s="95"/>
    </row>
    <row r="216" spans="2:4">
      <c r="B216" s="76"/>
      <c r="C216" s="83"/>
      <c r="D216" s="95"/>
    </row>
    <row r="217" spans="2:4">
      <c r="B217" s="76"/>
      <c r="C217" s="83"/>
      <c r="D217" s="95"/>
    </row>
    <row r="218" spans="2:4">
      <c r="B218" s="76"/>
      <c r="C218" s="83"/>
      <c r="D218" s="95"/>
    </row>
    <row r="219" spans="2:4">
      <c r="B219" s="76"/>
      <c r="C219" s="83"/>
      <c r="D219" s="95"/>
    </row>
    <row r="220" spans="2:4">
      <c r="B220" s="76"/>
      <c r="C220" s="83"/>
      <c r="D220" s="95"/>
    </row>
    <row r="221" spans="2:4">
      <c r="B221" s="76"/>
      <c r="C221" s="83"/>
      <c r="D221" s="95"/>
    </row>
    <row r="222" spans="2:4">
      <c r="B222" s="76"/>
      <c r="C222" s="83"/>
      <c r="D222" s="95"/>
    </row>
    <row r="223" spans="2:4">
      <c r="B223" s="76"/>
      <c r="C223" s="83"/>
      <c r="D223" s="95"/>
    </row>
    <row r="224" spans="2:4">
      <c r="B224" s="76"/>
      <c r="C224" s="83"/>
      <c r="D224" s="95"/>
    </row>
    <row r="225" spans="2:4">
      <c r="B225" s="76"/>
      <c r="C225" s="83"/>
      <c r="D225" s="95"/>
    </row>
    <row r="226" spans="2:4">
      <c r="B226" s="76"/>
      <c r="C226" s="83"/>
      <c r="D226" s="95"/>
    </row>
    <row r="227" spans="2:4">
      <c r="B227" s="76"/>
      <c r="C227" s="83"/>
      <c r="D227" s="95"/>
    </row>
    <row r="228" spans="2:4">
      <c r="B228" s="76"/>
      <c r="C228" s="83"/>
      <c r="D228" s="95"/>
    </row>
    <row r="229" spans="2:4">
      <c r="B229" s="76"/>
      <c r="C229" s="83"/>
      <c r="D229" s="95"/>
    </row>
    <row r="230" spans="2:4">
      <c r="B230" s="76"/>
      <c r="C230" s="83"/>
      <c r="D230" s="95"/>
    </row>
    <row r="231" spans="2:4">
      <c r="B231" s="76"/>
      <c r="C231" s="83"/>
      <c r="D231" s="95"/>
    </row>
    <row r="232" spans="2:4">
      <c r="B232" s="76"/>
      <c r="C232" s="83"/>
      <c r="D232" s="95"/>
    </row>
    <row r="233" spans="2:4">
      <c r="B233" s="76"/>
      <c r="C233" s="83"/>
      <c r="D233" s="95"/>
    </row>
    <row r="234" spans="2:4">
      <c r="B234" s="76"/>
      <c r="C234" s="83"/>
      <c r="D234" s="95"/>
    </row>
    <row r="235" spans="2:4">
      <c r="B235" s="76"/>
      <c r="C235" s="83"/>
      <c r="D235" s="95"/>
    </row>
    <row r="236" spans="2:4">
      <c r="B236" s="76"/>
      <c r="C236" s="83"/>
      <c r="D236" s="95"/>
    </row>
    <row r="237" spans="2:4">
      <c r="B237" s="76"/>
      <c r="C237" s="83"/>
      <c r="D237" s="95"/>
    </row>
    <row r="238" spans="2:4">
      <c r="B238" s="76"/>
      <c r="C238" s="83"/>
      <c r="D238" s="95"/>
    </row>
    <row r="239" spans="2:4">
      <c r="B239" s="76"/>
      <c r="C239" s="83"/>
      <c r="D239" s="95"/>
    </row>
    <row r="240" spans="2:4">
      <c r="B240" s="76"/>
      <c r="C240" s="83"/>
      <c r="D240" s="95"/>
    </row>
    <row r="241" spans="2:4">
      <c r="B241" s="76"/>
      <c r="C241" s="83"/>
      <c r="D241" s="95"/>
    </row>
    <row r="242" spans="2:4">
      <c r="B242" s="76"/>
      <c r="C242" s="83"/>
      <c r="D242" s="95"/>
    </row>
    <row r="243" spans="2:4">
      <c r="B243" s="76"/>
      <c r="C243" s="83"/>
      <c r="D243" s="95"/>
    </row>
    <row r="244" spans="2:4">
      <c r="B244" s="76"/>
      <c r="C244" s="83"/>
      <c r="D244" s="95"/>
    </row>
    <row r="245" spans="2:4">
      <c r="B245" s="76"/>
      <c r="C245" s="83"/>
      <c r="D245" s="95"/>
    </row>
    <row r="246" spans="2:4">
      <c r="B246" s="76"/>
      <c r="C246" s="83"/>
      <c r="D246" s="95"/>
    </row>
    <row r="247" spans="2:4">
      <c r="B247" s="76"/>
      <c r="C247" s="83"/>
      <c r="D247" s="95"/>
    </row>
    <row r="248" spans="2:4">
      <c r="B248" s="76"/>
      <c r="C248" s="83"/>
      <c r="D248" s="95"/>
    </row>
    <row r="249" spans="2:4">
      <c r="B249" s="76"/>
      <c r="C249" s="83"/>
      <c r="D249" s="95"/>
    </row>
    <row r="250" spans="2:4">
      <c r="B250" s="76"/>
      <c r="C250" s="83"/>
      <c r="D250" s="95"/>
    </row>
    <row r="251" spans="2:4">
      <c r="B251" s="76"/>
      <c r="C251" s="83"/>
      <c r="D251" s="95"/>
    </row>
    <row r="252" spans="2:4">
      <c r="B252" s="76"/>
      <c r="C252" s="83"/>
      <c r="D252" s="95"/>
    </row>
    <row r="253" spans="2:4">
      <c r="B253" s="76"/>
      <c r="C253" s="83"/>
      <c r="D253" s="95"/>
    </row>
    <row r="254" spans="2:4">
      <c r="B254" s="76"/>
      <c r="C254" s="83"/>
      <c r="D254" s="95"/>
    </row>
    <row r="255" spans="2:4">
      <c r="B255" s="76"/>
      <c r="C255" s="83"/>
      <c r="D255" s="95"/>
    </row>
    <row r="256" spans="2:4">
      <c r="B256" s="76"/>
      <c r="C256" s="83"/>
      <c r="D256" s="95"/>
    </row>
    <row r="257" spans="2:4">
      <c r="B257" s="76"/>
      <c r="C257" s="83"/>
      <c r="D257" s="95"/>
    </row>
    <row r="258" spans="2:4">
      <c r="B258" s="76"/>
      <c r="C258" s="83"/>
      <c r="D258" s="95"/>
    </row>
    <row r="259" spans="2:4">
      <c r="B259" s="76"/>
      <c r="C259" s="83"/>
      <c r="D259" s="95"/>
    </row>
    <row r="260" spans="2:4">
      <c r="B260" s="76"/>
      <c r="C260" s="83"/>
      <c r="D260" s="95"/>
    </row>
    <row r="261" spans="2:4">
      <c r="B261" s="76"/>
      <c r="C261" s="83"/>
      <c r="D261" s="95"/>
    </row>
    <row r="262" spans="2:4">
      <c r="B262" s="76"/>
      <c r="C262" s="83"/>
      <c r="D262" s="95"/>
    </row>
    <row r="263" spans="2:4">
      <c r="B263" s="76"/>
      <c r="C263" s="83"/>
      <c r="D263" s="95"/>
    </row>
    <row r="264" spans="2:4">
      <c r="B264" s="76"/>
      <c r="C264" s="83"/>
      <c r="D264" s="95"/>
    </row>
    <row r="265" spans="2:4">
      <c r="B265" s="76"/>
      <c r="C265" s="83"/>
      <c r="D265" s="95"/>
    </row>
    <row r="266" spans="2:4">
      <c r="B266" s="76"/>
      <c r="C266" s="83"/>
      <c r="D266" s="95"/>
    </row>
    <row r="267" spans="2:4">
      <c r="B267" s="76"/>
      <c r="C267" s="83"/>
      <c r="D267" s="95"/>
    </row>
    <row r="268" spans="2:4">
      <c r="B268" s="76"/>
      <c r="C268" s="83"/>
      <c r="D268" s="95"/>
    </row>
    <row r="269" spans="2:4">
      <c r="B269" s="76"/>
      <c r="C269" s="83"/>
      <c r="D269" s="95"/>
    </row>
    <row r="270" spans="2:4">
      <c r="B270" s="76"/>
      <c r="C270" s="83"/>
      <c r="D270" s="95"/>
    </row>
    <row r="271" spans="2:4">
      <c r="B271" s="76"/>
      <c r="C271" s="83"/>
      <c r="D271" s="95"/>
    </row>
    <row r="272" spans="2:4">
      <c r="B272" s="76"/>
      <c r="C272" s="83"/>
      <c r="D272" s="95"/>
    </row>
    <row r="273" spans="2:4">
      <c r="B273" s="76"/>
      <c r="C273" s="83"/>
      <c r="D273" s="95"/>
    </row>
    <row r="274" spans="2:4">
      <c r="B274" s="76"/>
      <c r="C274" s="83"/>
      <c r="D274" s="95"/>
    </row>
    <row r="275" spans="2:4">
      <c r="B275" s="76"/>
      <c r="C275" s="83"/>
      <c r="D275" s="95"/>
    </row>
    <row r="276" spans="2:4">
      <c r="B276" s="76"/>
      <c r="C276" s="83"/>
      <c r="D276" s="95"/>
    </row>
    <row r="277" spans="2:4">
      <c r="B277" s="76"/>
      <c r="C277" s="83"/>
      <c r="D277" s="95"/>
    </row>
    <row r="278" spans="2:4">
      <c r="B278" s="76"/>
      <c r="C278" s="83"/>
      <c r="D278" s="95"/>
    </row>
    <row r="279" spans="2:4">
      <c r="B279" s="76"/>
      <c r="C279" s="83"/>
      <c r="D279" s="95"/>
    </row>
    <row r="280" spans="2:4">
      <c r="B280" s="76"/>
      <c r="C280" s="83"/>
      <c r="D280" s="95"/>
    </row>
    <row r="281" spans="2:4">
      <c r="B281" s="76"/>
      <c r="C281" s="83"/>
      <c r="D281" s="95"/>
    </row>
    <row r="282" spans="2:4">
      <c r="B282" s="76"/>
      <c r="C282" s="83"/>
      <c r="D282" s="95"/>
    </row>
    <row r="283" spans="2:4">
      <c r="B283" s="76"/>
      <c r="C283" s="83"/>
      <c r="D283" s="95"/>
    </row>
    <row r="284" spans="2:4">
      <c r="B284" s="76"/>
      <c r="C284" s="83"/>
      <c r="D284" s="95"/>
    </row>
    <row r="285" spans="2:4">
      <c r="B285" s="76"/>
      <c r="C285" s="83"/>
      <c r="D285" s="95"/>
    </row>
    <row r="286" spans="2:4">
      <c r="B286" s="76"/>
      <c r="C286" s="83"/>
      <c r="D286" s="95"/>
    </row>
    <row r="287" spans="2:4">
      <c r="B287" s="76"/>
      <c r="C287" s="83"/>
      <c r="D287" s="95"/>
    </row>
    <row r="288" spans="2:4">
      <c r="B288" s="76"/>
      <c r="C288" s="83"/>
      <c r="D288" s="95"/>
    </row>
    <row r="289" spans="2:4">
      <c r="B289" s="76"/>
      <c r="C289" s="83"/>
      <c r="D289" s="95"/>
    </row>
    <row r="290" spans="2:4">
      <c r="B290" s="76"/>
      <c r="C290" s="83"/>
      <c r="D290" s="95"/>
    </row>
    <row r="291" spans="2:4">
      <c r="B291" s="76"/>
      <c r="C291" s="83"/>
      <c r="D291" s="95"/>
    </row>
    <row r="292" spans="2:4">
      <c r="B292" s="76"/>
      <c r="C292" s="83"/>
      <c r="D292" s="95"/>
    </row>
    <row r="293" spans="2:4">
      <c r="B293" s="76"/>
      <c r="C293" s="83"/>
      <c r="D293" s="95"/>
    </row>
    <row r="294" spans="2:4">
      <c r="B294" s="76"/>
      <c r="C294" s="83"/>
      <c r="D294" s="95"/>
    </row>
    <row r="295" spans="2:4">
      <c r="B295" s="76"/>
      <c r="C295" s="83"/>
      <c r="D295" s="95"/>
    </row>
    <row r="296" spans="2:4">
      <c r="B296" s="76"/>
      <c r="C296" s="83"/>
      <c r="D296" s="95"/>
    </row>
    <row r="297" spans="2:4">
      <c r="B297" s="76"/>
      <c r="C297" s="83"/>
      <c r="D297" s="95"/>
    </row>
    <row r="298" spans="2:4">
      <c r="B298" s="76"/>
      <c r="C298" s="83"/>
      <c r="D298" s="95"/>
    </row>
    <row r="299" spans="2:4">
      <c r="B299" s="76"/>
      <c r="C299" s="83"/>
      <c r="D299" s="95"/>
    </row>
    <row r="300" spans="2:4">
      <c r="B300" s="76"/>
      <c r="C300" s="83"/>
      <c r="D300" s="95"/>
    </row>
    <row r="301" spans="2:4">
      <c r="B301" s="76"/>
      <c r="C301" s="83"/>
      <c r="D301" s="95"/>
    </row>
    <row r="302" spans="2:4">
      <c r="B302" s="76"/>
      <c r="C302" s="83"/>
      <c r="D302" s="95"/>
    </row>
    <row r="303" spans="2:4">
      <c r="B303" s="76"/>
      <c r="C303" s="83"/>
      <c r="D303" s="95"/>
    </row>
    <row r="304" spans="2:4">
      <c r="B304" s="76"/>
      <c r="C304" s="83"/>
      <c r="D304" s="95"/>
    </row>
    <row r="305" spans="2:4">
      <c r="B305" s="76"/>
      <c r="C305" s="83"/>
      <c r="D305" s="95"/>
    </row>
    <row r="306" spans="2:4">
      <c r="B306" s="76"/>
      <c r="C306" s="83"/>
      <c r="D306" s="95"/>
    </row>
    <row r="307" spans="2:4">
      <c r="B307" s="76"/>
      <c r="C307" s="83"/>
      <c r="D307" s="95"/>
    </row>
    <row r="308" spans="2:4">
      <c r="B308" s="76"/>
      <c r="C308" s="83"/>
      <c r="D308" s="95"/>
    </row>
    <row r="309" spans="2:4">
      <c r="B309" s="76"/>
      <c r="C309" s="83"/>
      <c r="D309" s="95"/>
    </row>
    <row r="310" spans="2:4">
      <c r="B310" s="76"/>
      <c r="C310" s="83"/>
      <c r="D310" s="95"/>
    </row>
    <row r="311" spans="2:4">
      <c r="B311" s="76"/>
      <c r="C311" s="83"/>
      <c r="D311" s="95"/>
    </row>
    <row r="312" spans="2:4">
      <c r="B312" s="76"/>
      <c r="C312" s="83"/>
      <c r="D312" s="95"/>
    </row>
    <row r="313" spans="2:4">
      <c r="B313" s="76"/>
      <c r="C313" s="83"/>
      <c r="D313" s="95"/>
    </row>
    <row r="314" spans="2:4">
      <c r="B314" s="76"/>
      <c r="C314" s="83"/>
      <c r="D314" s="95"/>
    </row>
    <row r="315" spans="2:4">
      <c r="B315" s="76"/>
      <c r="C315" s="83"/>
      <c r="D315" s="95"/>
    </row>
    <row r="316" spans="2:4">
      <c r="B316" s="76"/>
      <c r="C316" s="83"/>
      <c r="D316" s="95"/>
    </row>
    <row r="317" spans="2:4">
      <c r="B317" s="109"/>
      <c r="C317" s="110"/>
      <c r="D317" s="110"/>
    </row>
    <row r="318" spans="2:4">
      <c r="B318" s="109"/>
      <c r="C318" s="110"/>
      <c r="D318" s="110"/>
    </row>
    <row r="319" spans="2:4">
      <c r="B319" s="109"/>
      <c r="C319" s="110"/>
      <c r="D319" s="110"/>
    </row>
    <row r="320" spans="2:4">
      <c r="B320" s="109"/>
      <c r="C320" s="110"/>
      <c r="D320" s="110"/>
    </row>
    <row r="321" spans="2:4">
      <c r="B321" s="109"/>
      <c r="C321" s="110"/>
      <c r="D321" s="110"/>
    </row>
    <row r="322" spans="2:4">
      <c r="B322" s="109"/>
      <c r="C322" s="110"/>
      <c r="D322" s="110"/>
    </row>
    <row r="323" spans="2:4">
      <c r="B323" s="109"/>
      <c r="C323" s="110"/>
      <c r="D323" s="110"/>
    </row>
    <row r="324" spans="2:4">
      <c r="B324" s="109"/>
      <c r="C324" s="110"/>
      <c r="D324" s="110"/>
    </row>
    <row r="325" spans="2:4">
      <c r="B325" s="109"/>
      <c r="C325" s="110"/>
      <c r="D325" s="110"/>
    </row>
    <row r="326" spans="2:4">
      <c r="B326" s="109"/>
      <c r="C326" s="110"/>
      <c r="D326" s="110"/>
    </row>
    <row r="327" spans="2:4">
      <c r="B327" s="109"/>
      <c r="C327" s="110"/>
      <c r="D327" s="110"/>
    </row>
    <row r="328" spans="2:4">
      <c r="B328" s="109"/>
      <c r="C328" s="110"/>
      <c r="D328" s="110"/>
    </row>
    <row r="329" spans="2:4">
      <c r="B329" s="109"/>
      <c r="C329" s="110"/>
      <c r="D329" s="110"/>
    </row>
    <row r="330" spans="2:4">
      <c r="B330" s="109"/>
      <c r="C330" s="110"/>
      <c r="D330" s="110"/>
    </row>
    <row r="331" spans="2:4">
      <c r="B331" s="109"/>
      <c r="C331" s="110"/>
      <c r="D331" s="110"/>
    </row>
    <row r="332" spans="2:4">
      <c r="B332" s="109"/>
      <c r="C332" s="110"/>
      <c r="D332" s="110"/>
    </row>
    <row r="333" spans="2:4">
      <c r="B333" s="109"/>
      <c r="C333" s="110"/>
      <c r="D333" s="110"/>
    </row>
    <row r="334" spans="2:4">
      <c r="B334" s="109"/>
      <c r="C334" s="110"/>
      <c r="D334" s="110"/>
    </row>
    <row r="335" spans="2:4">
      <c r="B335" s="109"/>
      <c r="C335" s="110"/>
      <c r="D335" s="110"/>
    </row>
    <row r="336" spans="2:4">
      <c r="B336" s="109"/>
      <c r="C336" s="110"/>
      <c r="D336" s="110"/>
    </row>
    <row r="337" spans="2:4">
      <c r="B337" s="109"/>
      <c r="C337" s="110"/>
      <c r="D337" s="110"/>
    </row>
    <row r="338" spans="2:4">
      <c r="B338" s="109"/>
      <c r="C338" s="110"/>
      <c r="D338" s="110"/>
    </row>
    <row r="339" spans="2:4">
      <c r="B339" s="109"/>
      <c r="C339" s="110"/>
      <c r="D339" s="110"/>
    </row>
    <row r="340" spans="2:4">
      <c r="B340" s="109"/>
      <c r="C340" s="110"/>
      <c r="D340" s="110"/>
    </row>
    <row r="341" spans="2:4">
      <c r="B341" s="109"/>
      <c r="C341" s="110"/>
      <c r="D341" s="110"/>
    </row>
    <row r="342" spans="2:4">
      <c r="B342" s="109"/>
      <c r="C342" s="110"/>
      <c r="D342" s="110"/>
    </row>
    <row r="343" spans="2:4">
      <c r="B343" s="109"/>
      <c r="C343" s="110"/>
      <c r="D343" s="110"/>
    </row>
    <row r="344" spans="2:4">
      <c r="B344" s="109"/>
      <c r="C344" s="110"/>
      <c r="D344" s="110"/>
    </row>
    <row r="345" spans="2:4">
      <c r="B345" s="109"/>
      <c r="C345" s="110"/>
      <c r="D345" s="110"/>
    </row>
    <row r="346" spans="2:4">
      <c r="B346" s="109"/>
      <c r="C346" s="110"/>
      <c r="D346" s="110"/>
    </row>
    <row r="347" spans="2:4">
      <c r="B347" s="109"/>
      <c r="C347" s="110"/>
      <c r="D347" s="110"/>
    </row>
    <row r="348" spans="2:4">
      <c r="B348" s="109"/>
      <c r="C348" s="110"/>
      <c r="D348" s="110"/>
    </row>
    <row r="349" spans="2:4">
      <c r="B349" s="109"/>
      <c r="C349" s="110"/>
      <c r="D349" s="110"/>
    </row>
    <row r="350" spans="2:4">
      <c r="B350" s="109"/>
      <c r="C350" s="110"/>
      <c r="D350" s="110"/>
    </row>
    <row r="351" spans="2:4">
      <c r="B351" s="109"/>
      <c r="C351" s="110"/>
      <c r="D351" s="110"/>
    </row>
    <row r="352" spans="2:4">
      <c r="B352" s="109"/>
      <c r="C352" s="110"/>
      <c r="D352" s="110"/>
    </row>
    <row r="353" spans="2:4">
      <c r="B353" s="109"/>
      <c r="C353" s="110"/>
      <c r="D353" s="110"/>
    </row>
    <row r="354" spans="2:4">
      <c r="B354" s="109"/>
      <c r="C354" s="110"/>
      <c r="D354" s="110"/>
    </row>
    <row r="355" spans="2:4">
      <c r="B355" s="109"/>
      <c r="C355" s="110"/>
      <c r="D355" s="110"/>
    </row>
    <row r="356" spans="2:4">
      <c r="B356" s="109"/>
      <c r="C356" s="110"/>
      <c r="D356" s="110"/>
    </row>
    <row r="357" spans="2:4">
      <c r="B357" s="109"/>
      <c r="C357" s="110"/>
      <c r="D357" s="110"/>
    </row>
    <row r="358" spans="2:4">
      <c r="B358" s="109"/>
      <c r="C358" s="110"/>
      <c r="D358" s="110"/>
    </row>
    <row r="359" spans="2:4">
      <c r="B359" s="109"/>
      <c r="C359" s="110"/>
      <c r="D359" s="110"/>
    </row>
    <row r="360" spans="2:4">
      <c r="B360" s="109"/>
      <c r="C360" s="110"/>
      <c r="D360" s="110"/>
    </row>
    <row r="361" spans="2:4">
      <c r="B361" s="109"/>
      <c r="C361" s="110"/>
      <c r="D361" s="110"/>
    </row>
    <row r="362" spans="2:4">
      <c r="B362" s="109"/>
      <c r="C362" s="110"/>
      <c r="D362" s="110"/>
    </row>
    <row r="363" spans="2:4">
      <c r="B363" s="109"/>
      <c r="C363" s="110"/>
      <c r="D363" s="110"/>
    </row>
    <row r="364" spans="2:4">
      <c r="B364" s="109"/>
      <c r="C364" s="110"/>
      <c r="D364" s="110"/>
    </row>
    <row r="365" spans="2:4">
      <c r="B365" s="109"/>
      <c r="C365" s="110"/>
      <c r="D365" s="110"/>
    </row>
    <row r="366" spans="2:4">
      <c r="B366" s="109"/>
      <c r="C366" s="110"/>
      <c r="D366" s="110"/>
    </row>
    <row r="367" spans="2:4">
      <c r="B367" s="109"/>
      <c r="C367" s="110"/>
      <c r="D367" s="110"/>
    </row>
    <row r="368" spans="2:4">
      <c r="B368" s="109"/>
      <c r="C368" s="110"/>
      <c r="D368" s="110"/>
    </row>
    <row r="369" spans="2:4">
      <c r="B369" s="109"/>
      <c r="C369" s="110"/>
      <c r="D369" s="110"/>
    </row>
    <row r="370" spans="2:4">
      <c r="B370" s="109"/>
      <c r="C370" s="110"/>
      <c r="D370" s="110"/>
    </row>
    <row r="371" spans="2:4">
      <c r="B371" s="109"/>
      <c r="C371" s="110"/>
      <c r="D371" s="110"/>
    </row>
    <row r="372" spans="2:4">
      <c r="B372" s="109"/>
      <c r="C372" s="110"/>
      <c r="D372" s="110"/>
    </row>
    <row r="373" spans="2:4">
      <c r="B373" s="109"/>
      <c r="C373" s="110"/>
      <c r="D373" s="110"/>
    </row>
    <row r="374" spans="2:4">
      <c r="B374" s="109"/>
      <c r="C374" s="110"/>
      <c r="D374" s="110"/>
    </row>
    <row r="375" spans="2:4">
      <c r="B375" s="109"/>
      <c r="C375" s="110"/>
      <c r="D375" s="110"/>
    </row>
    <row r="376" spans="2:4">
      <c r="B376" s="109"/>
      <c r="C376" s="110"/>
      <c r="D376" s="110"/>
    </row>
    <row r="377" spans="2:4">
      <c r="B377" s="109"/>
      <c r="C377" s="110"/>
      <c r="D377" s="110"/>
    </row>
    <row r="378" spans="2:4">
      <c r="B378" s="109"/>
      <c r="C378" s="110"/>
      <c r="D378" s="110"/>
    </row>
    <row r="379" spans="2:4">
      <c r="B379" s="109"/>
      <c r="C379" s="110"/>
      <c r="D379" s="110"/>
    </row>
    <row r="380" spans="2:4">
      <c r="B380" s="109"/>
      <c r="C380" s="110"/>
      <c r="D380" s="110"/>
    </row>
    <row r="381" spans="2:4">
      <c r="B381" s="109"/>
      <c r="C381" s="110"/>
      <c r="D381" s="110"/>
    </row>
    <row r="382" spans="2:4">
      <c r="B382" s="109"/>
      <c r="C382" s="110"/>
      <c r="D382" s="110"/>
    </row>
    <row r="383" spans="2:4">
      <c r="B383" s="109"/>
      <c r="C383" s="110"/>
      <c r="D383" s="110"/>
    </row>
    <row r="384" spans="2:4">
      <c r="B384" s="109"/>
      <c r="C384" s="110"/>
      <c r="D384" s="110"/>
    </row>
    <row r="385" spans="2:4">
      <c r="B385" s="109"/>
      <c r="C385" s="110"/>
      <c r="D385" s="110"/>
    </row>
    <row r="386" spans="2:4">
      <c r="B386" s="109"/>
      <c r="C386" s="110"/>
      <c r="D386" s="110"/>
    </row>
    <row r="387" spans="2:4">
      <c r="B387" s="109"/>
      <c r="C387" s="110"/>
      <c r="D387" s="110"/>
    </row>
    <row r="388" spans="2:4">
      <c r="B388" s="109"/>
      <c r="C388" s="110"/>
      <c r="D388" s="110"/>
    </row>
    <row r="389" spans="2:4">
      <c r="B389" s="109"/>
      <c r="C389" s="110"/>
      <c r="D389" s="110"/>
    </row>
    <row r="390" spans="2:4">
      <c r="B390" s="109"/>
      <c r="C390" s="110"/>
      <c r="D390" s="110"/>
    </row>
    <row r="391" spans="2:4">
      <c r="B391" s="109"/>
      <c r="C391" s="110"/>
      <c r="D391" s="110"/>
    </row>
    <row r="392" spans="2:4">
      <c r="B392" s="109"/>
      <c r="C392" s="110"/>
      <c r="D392" s="110"/>
    </row>
    <row r="393" spans="2:4">
      <c r="B393" s="109"/>
      <c r="C393" s="110"/>
      <c r="D393" s="110"/>
    </row>
    <row r="394" spans="2:4">
      <c r="B394" s="109"/>
      <c r="C394" s="110"/>
      <c r="D394" s="110"/>
    </row>
    <row r="395" spans="2:4">
      <c r="B395" s="109"/>
      <c r="C395" s="110"/>
      <c r="D395" s="110"/>
    </row>
    <row r="396" spans="2:4">
      <c r="B396" s="109"/>
      <c r="C396" s="110"/>
      <c r="D396" s="110"/>
    </row>
    <row r="397" spans="2:4">
      <c r="B397" s="109"/>
      <c r="C397" s="110"/>
      <c r="D397" s="110"/>
    </row>
    <row r="398" spans="2:4">
      <c r="B398" s="109"/>
      <c r="C398" s="110"/>
      <c r="D398" s="110"/>
    </row>
    <row r="399" spans="2:4">
      <c r="B399" s="109"/>
      <c r="C399" s="110"/>
      <c r="D399" s="110"/>
    </row>
    <row r="400" spans="2:4">
      <c r="B400" s="109"/>
      <c r="C400" s="110"/>
      <c r="D400" s="110"/>
    </row>
    <row r="401" spans="2:4">
      <c r="B401" s="109"/>
      <c r="C401" s="110"/>
      <c r="D401" s="110"/>
    </row>
    <row r="402" spans="2:4">
      <c r="B402" s="109"/>
      <c r="C402" s="110"/>
      <c r="D402" s="110"/>
    </row>
    <row r="403" spans="2:4">
      <c r="B403" s="109"/>
      <c r="C403" s="110"/>
      <c r="D403" s="110"/>
    </row>
    <row r="404" spans="2:4">
      <c r="B404" s="109"/>
      <c r="C404" s="110"/>
      <c r="D404" s="110"/>
    </row>
    <row r="405" spans="2:4">
      <c r="B405" s="109"/>
      <c r="C405" s="110"/>
      <c r="D405" s="110"/>
    </row>
    <row r="406" spans="2:4">
      <c r="B406" s="109"/>
      <c r="C406" s="110"/>
      <c r="D406" s="110"/>
    </row>
    <row r="407" spans="2:4">
      <c r="B407" s="109"/>
      <c r="C407" s="110"/>
      <c r="D407" s="110"/>
    </row>
    <row r="408" spans="2:4">
      <c r="B408" s="109"/>
      <c r="C408" s="110"/>
      <c r="D408" s="110"/>
    </row>
    <row r="409" spans="2:4">
      <c r="B409" s="109"/>
      <c r="C409" s="110"/>
      <c r="D409" s="110"/>
    </row>
    <row r="410" spans="2:4">
      <c r="B410" s="109"/>
      <c r="C410" s="110"/>
      <c r="D410" s="110"/>
    </row>
    <row r="411" spans="2:4">
      <c r="B411" s="109"/>
      <c r="C411" s="110"/>
      <c r="D411" s="110"/>
    </row>
    <row r="412" spans="2:4">
      <c r="B412" s="109"/>
      <c r="C412" s="110"/>
      <c r="D412" s="110"/>
    </row>
    <row r="413" spans="2:4">
      <c r="B413" s="109"/>
      <c r="C413" s="110"/>
      <c r="D413" s="110"/>
    </row>
    <row r="414" spans="2:4">
      <c r="B414" s="109"/>
      <c r="C414" s="110"/>
      <c r="D414" s="110"/>
    </row>
    <row r="415" spans="2:4">
      <c r="B415" s="109"/>
      <c r="C415" s="110"/>
      <c r="D415" s="110"/>
    </row>
    <row r="416" spans="2:4">
      <c r="B416" s="109"/>
      <c r="C416" s="110"/>
      <c r="D416" s="110"/>
    </row>
    <row r="417" spans="2:4">
      <c r="B417" s="109"/>
      <c r="C417" s="110"/>
      <c r="D417" s="110"/>
    </row>
    <row r="418" spans="2:4">
      <c r="B418" s="109"/>
      <c r="C418" s="110"/>
      <c r="D418" s="110"/>
    </row>
    <row r="419" spans="2:4">
      <c r="B419" s="109"/>
      <c r="C419" s="110"/>
      <c r="D419" s="110"/>
    </row>
    <row r="420" spans="2:4">
      <c r="B420" s="109"/>
      <c r="C420" s="110"/>
      <c r="D420" s="110"/>
    </row>
    <row r="421" spans="2:4">
      <c r="B421" s="109"/>
      <c r="C421" s="110"/>
      <c r="D421" s="110"/>
    </row>
    <row r="422" spans="2:4">
      <c r="B422" s="109"/>
      <c r="C422" s="110"/>
      <c r="D422" s="110"/>
    </row>
    <row r="423" spans="2:4">
      <c r="B423" s="109"/>
      <c r="C423" s="110"/>
      <c r="D423" s="110"/>
    </row>
    <row r="424" spans="2:4">
      <c r="B424" s="109"/>
      <c r="C424" s="110"/>
      <c r="D424" s="110"/>
    </row>
    <row r="425" spans="2:4">
      <c r="B425" s="109"/>
      <c r="C425" s="110"/>
      <c r="D425" s="110"/>
    </row>
    <row r="426" spans="2:4">
      <c r="B426" s="109"/>
      <c r="C426" s="110"/>
      <c r="D426" s="110"/>
    </row>
    <row r="427" spans="2:4">
      <c r="B427" s="109"/>
      <c r="C427" s="110"/>
      <c r="D427" s="110"/>
    </row>
    <row r="428" spans="2:4">
      <c r="B428" s="109"/>
      <c r="C428" s="110"/>
      <c r="D428" s="110"/>
    </row>
    <row r="429" spans="2:4">
      <c r="B429" s="109"/>
      <c r="C429" s="110"/>
      <c r="D429" s="110"/>
    </row>
    <row r="430" spans="2:4">
      <c r="B430" s="109"/>
      <c r="C430" s="110"/>
      <c r="D430" s="110"/>
    </row>
    <row r="431" spans="2:4">
      <c r="B431" s="109"/>
      <c r="C431" s="110"/>
      <c r="D431" s="110"/>
    </row>
    <row r="432" spans="2:4">
      <c r="B432" s="109"/>
      <c r="C432" s="110"/>
      <c r="D432" s="110"/>
    </row>
    <row r="433" spans="2:4">
      <c r="B433" s="109"/>
      <c r="C433" s="110"/>
      <c r="D433" s="110"/>
    </row>
    <row r="434" spans="2:4">
      <c r="B434" s="109"/>
      <c r="C434" s="110"/>
      <c r="D434" s="110"/>
    </row>
    <row r="435" spans="2:4">
      <c r="B435" s="109"/>
      <c r="C435" s="110"/>
      <c r="D435" s="110"/>
    </row>
    <row r="436" spans="2:4">
      <c r="B436" s="109"/>
      <c r="C436" s="110"/>
      <c r="D436" s="110"/>
    </row>
    <row r="437" spans="2:4">
      <c r="B437" s="109"/>
      <c r="C437" s="110"/>
      <c r="D437" s="110"/>
    </row>
    <row r="438" spans="2:4">
      <c r="B438" s="109"/>
      <c r="C438" s="110"/>
      <c r="D438" s="110"/>
    </row>
    <row r="439" spans="2:4">
      <c r="B439" s="109"/>
      <c r="C439" s="110"/>
      <c r="D439" s="110"/>
    </row>
    <row r="440" spans="2:4">
      <c r="B440" s="109"/>
      <c r="C440" s="110"/>
      <c r="D440" s="110"/>
    </row>
    <row r="441" spans="2:4">
      <c r="B441" s="109"/>
      <c r="C441" s="110"/>
      <c r="D441" s="110"/>
    </row>
    <row r="442" spans="2:4">
      <c r="B442" s="109"/>
      <c r="C442" s="110"/>
      <c r="D442" s="110"/>
    </row>
    <row r="443" spans="2:4">
      <c r="B443" s="109"/>
      <c r="C443" s="110"/>
      <c r="D443" s="110"/>
    </row>
    <row r="444" spans="2:4">
      <c r="B444" s="109"/>
      <c r="C444" s="110"/>
      <c r="D444" s="110"/>
    </row>
    <row r="445" spans="2:4">
      <c r="B445" s="109"/>
      <c r="C445" s="110"/>
      <c r="D445" s="110"/>
    </row>
    <row r="446" spans="2:4">
      <c r="B446" s="109"/>
      <c r="C446" s="110"/>
      <c r="D446" s="110"/>
    </row>
    <row r="447" spans="2:4">
      <c r="B447" s="109"/>
      <c r="C447" s="110"/>
      <c r="D447" s="110"/>
    </row>
    <row r="448" spans="2:4">
      <c r="B448" s="109"/>
      <c r="C448" s="110"/>
      <c r="D448" s="110"/>
    </row>
    <row r="449" spans="2:4">
      <c r="B449" s="109"/>
      <c r="C449" s="110"/>
      <c r="D449" s="110"/>
    </row>
    <row r="450" spans="2:4">
      <c r="B450" s="109"/>
      <c r="C450" s="110"/>
      <c r="D450" s="110"/>
    </row>
    <row r="451" spans="2:4">
      <c r="B451" s="109"/>
      <c r="C451" s="110"/>
      <c r="D451" s="110"/>
    </row>
    <row r="452" spans="2:4">
      <c r="B452" s="109"/>
      <c r="C452" s="110"/>
      <c r="D452" s="110"/>
    </row>
    <row r="453" spans="2:4">
      <c r="B453" s="109"/>
      <c r="C453" s="110"/>
      <c r="D453" s="110"/>
    </row>
    <row r="454" spans="2:4">
      <c r="B454" s="109"/>
      <c r="C454" s="110"/>
      <c r="D454" s="110"/>
    </row>
    <row r="455" spans="2:4">
      <c r="B455" s="109"/>
      <c r="C455" s="110"/>
      <c r="D455" s="110"/>
    </row>
    <row r="456" spans="2:4">
      <c r="B456" s="109"/>
      <c r="C456" s="110"/>
      <c r="D456" s="110"/>
    </row>
    <row r="457" spans="2:4">
      <c r="B457" s="109"/>
      <c r="C457" s="110"/>
      <c r="D457" s="110"/>
    </row>
    <row r="458" spans="2:4">
      <c r="B458" s="109"/>
      <c r="C458" s="110"/>
      <c r="D458" s="110"/>
    </row>
    <row r="459" spans="2:4">
      <c r="B459" s="109"/>
      <c r="C459" s="110"/>
      <c r="D459" s="110"/>
    </row>
    <row r="460" spans="2:4">
      <c r="B460" s="109"/>
      <c r="C460" s="110"/>
      <c r="D460" s="110"/>
    </row>
    <row r="461" spans="2:4">
      <c r="B461" s="109"/>
      <c r="C461" s="110"/>
      <c r="D461" s="110"/>
    </row>
    <row r="462" spans="2:4">
      <c r="B462" s="109"/>
      <c r="C462" s="110"/>
      <c r="D462" s="110"/>
    </row>
    <row r="463" spans="2:4">
      <c r="B463" s="109"/>
      <c r="C463" s="110"/>
      <c r="D463" s="110"/>
    </row>
    <row r="464" spans="2:4">
      <c r="B464" s="109"/>
      <c r="C464" s="110"/>
      <c r="D464" s="110"/>
    </row>
    <row r="465" spans="2:4">
      <c r="B465" s="109"/>
      <c r="C465" s="110"/>
      <c r="D465" s="110"/>
    </row>
    <row r="466" spans="2:4">
      <c r="B466" s="109"/>
      <c r="C466" s="110"/>
      <c r="D466" s="110"/>
    </row>
    <row r="467" spans="2:4">
      <c r="B467" s="109"/>
      <c r="C467" s="110"/>
      <c r="D467" s="110"/>
    </row>
    <row r="468" spans="2:4">
      <c r="B468" s="109"/>
      <c r="C468" s="110"/>
      <c r="D468" s="110"/>
    </row>
    <row r="469" spans="2:4">
      <c r="B469" s="109"/>
      <c r="C469" s="110"/>
      <c r="D469" s="110"/>
    </row>
    <row r="470" spans="2:4">
      <c r="B470" s="109"/>
      <c r="C470" s="110"/>
      <c r="D470" s="110"/>
    </row>
    <row r="471" spans="2:4">
      <c r="B471" s="109"/>
      <c r="C471" s="110"/>
      <c r="D471" s="110"/>
    </row>
    <row r="472" spans="2:4">
      <c r="B472" s="109"/>
      <c r="C472" s="110"/>
      <c r="D472" s="110"/>
    </row>
    <row r="473" spans="2:4">
      <c r="B473" s="109"/>
      <c r="C473" s="110"/>
      <c r="D473" s="110"/>
    </row>
    <row r="474" spans="2:4">
      <c r="B474" s="109"/>
      <c r="C474" s="110"/>
      <c r="D474" s="110"/>
    </row>
    <row r="475" spans="2:4">
      <c r="B475" s="109"/>
      <c r="C475" s="110"/>
      <c r="D475" s="110"/>
    </row>
    <row r="476" spans="2:4">
      <c r="B476" s="109"/>
      <c r="C476" s="110"/>
      <c r="D476" s="110"/>
    </row>
    <row r="477" spans="2:4">
      <c r="B477" s="109"/>
      <c r="C477" s="110"/>
      <c r="D477" s="110"/>
    </row>
    <row r="478" spans="2:4">
      <c r="B478" s="109"/>
      <c r="C478" s="110"/>
      <c r="D478" s="110"/>
    </row>
    <row r="479" spans="2:4">
      <c r="B479" s="109"/>
      <c r="C479" s="110"/>
      <c r="D479" s="110"/>
    </row>
    <row r="480" spans="2:4">
      <c r="B480" s="109"/>
      <c r="C480" s="110"/>
      <c r="D480" s="110"/>
    </row>
    <row r="481" spans="2:4">
      <c r="B481" s="109"/>
      <c r="C481" s="110"/>
      <c r="D481" s="110"/>
    </row>
    <row r="482" spans="2:4">
      <c r="B482" s="109"/>
      <c r="C482" s="110"/>
      <c r="D482" s="110"/>
    </row>
    <row r="483" spans="2:4">
      <c r="B483" s="109"/>
      <c r="C483" s="110"/>
      <c r="D483" s="110"/>
    </row>
    <row r="484" spans="2:4">
      <c r="B484" s="109"/>
      <c r="C484" s="110"/>
      <c r="D484" s="110"/>
    </row>
    <row r="485" spans="2:4">
      <c r="B485" s="109"/>
      <c r="C485" s="110"/>
      <c r="D485" s="110"/>
    </row>
    <row r="486" spans="2:4">
      <c r="B486" s="109"/>
      <c r="C486" s="110"/>
      <c r="D486" s="110"/>
    </row>
    <row r="487" spans="2:4">
      <c r="B487" s="109"/>
      <c r="C487" s="110"/>
      <c r="D487" s="110"/>
    </row>
    <row r="488" spans="2:4">
      <c r="B488" s="109"/>
      <c r="C488" s="110"/>
      <c r="D488" s="110"/>
    </row>
    <row r="489" spans="2:4">
      <c r="B489" s="109"/>
      <c r="C489" s="110"/>
      <c r="D489" s="110"/>
    </row>
    <row r="490" spans="2:4">
      <c r="B490" s="109"/>
      <c r="C490" s="110"/>
      <c r="D490" s="110"/>
    </row>
    <row r="491" spans="2:4">
      <c r="B491" s="109"/>
      <c r="C491" s="110"/>
      <c r="D491" s="110"/>
    </row>
    <row r="492" spans="2:4">
      <c r="B492" s="109"/>
      <c r="C492" s="110"/>
      <c r="D492" s="110"/>
    </row>
    <row r="493" spans="2:4">
      <c r="B493" s="109"/>
      <c r="C493" s="110"/>
      <c r="D493" s="110"/>
    </row>
    <row r="494" spans="2:4">
      <c r="B494" s="109"/>
      <c r="C494" s="110"/>
      <c r="D494" s="110"/>
    </row>
    <row r="495" spans="2:4">
      <c r="B495" s="109"/>
      <c r="C495" s="110"/>
      <c r="D495" s="110"/>
    </row>
    <row r="496" spans="2:4">
      <c r="B496" s="109"/>
      <c r="C496" s="110"/>
      <c r="D496" s="110"/>
    </row>
    <row r="497" spans="2:4">
      <c r="B497" s="109"/>
      <c r="C497" s="110"/>
      <c r="D497" s="110"/>
    </row>
    <row r="498" spans="2:4">
      <c r="B498" s="109"/>
      <c r="C498" s="110"/>
      <c r="D498" s="110"/>
    </row>
    <row r="499" spans="2:4">
      <c r="B499" s="109"/>
      <c r="C499" s="110"/>
      <c r="D499" s="110"/>
    </row>
    <row r="500" spans="2:4">
      <c r="B500" s="109"/>
      <c r="C500" s="110"/>
      <c r="D500" s="110"/>
    </row>
    <row r="501" spans="2:4">
      <c r="B501" s="109"/>
      <c r="C501" s="110"/>
      <c r="D501" s="110"/>
    </row>
    <row r="502" spans="2:4">
      <c r="B502" s="109"/>
      <c r="C502" s="110"/>
      <c r="D502" s="110"/>
    </row>
    <row r="503" spans="2:4">
      <c r="B503" s="109"/>
      <c r="C503" s="110"/>
      <c r="D503" s="110"/>
    </row>
    <row r="504" spans="2:4">
      <c r="B504" s="109"/>
      <c r="C504" s="110"/>
      <c r="D504" s="110"/>
    </row>
    <row r="505" spans="2:4">
      <c r="B505" s="109"/>
      <c r="C505" s="110"/>
      <c r="D505" s="110"/>
    </row>
    <row r="506" spans="2:4">
      <c r="B506" s="109"/>
      <c r="C506" s="110"/>
      <c r="D506" s="110"/>
    </row>
    <row r="507" spans="2:4">
      <c r="B507" s="109"/>
      <c r="C507" s="110"/>
      <c r="D507" s="110"/>
    </row>
    <row r="508" spans="2:4">
      <c r="B508" s="109"/>
      <c r="C508" s="110"/>
      <c r="D508" s="110"/>
    </row>
    <row r="509" spans="2:4">
      <c r="B509" s="109"/>
      <c r="C509" s="110"/>
      <c r="D509" s="110"/>
    </row>
    <row r="510" spans="2:4">
      <c r="B510" s="109"/>
      <c r="C510" s="110"/>
      <c r="D510" s="110"/>
    </row>
    <row r="511" spans="2:4">
      <c r="B511" s="109"/>
      <c r="C511" s="110"/>
      <c r="D511" s="110"/>
    </row>
    <row r="512" spans="2:4">
      <c r="B512" s="109"/>
      <c r="C512" s="110"/>
      <c r="D512" s="110"/>
    </row>
    <row r="513" spans="2:4">
      <c r="B513" s="109"/>
      <c r="C513" s="110"/>
      <c r="D513" s="110"/>
    </row>
    <row r="514" spans="2:4">
      <c r="B514" s="109"/>
      <c r="C514" s="110"/>
      <c r="D514" s="110"/>
    </row>
    <row r="515" spans="2:4">
      <c r="B515" s="109"/>
      <c r="C515" s="110"/>
      <c r="D515" s="110"/>
    </row>
    <row r="516" spans="2:4">
      <c r="B516" s="109"/>
      <c r="C516" s="110"/>
      <c r="D516" s="110"/>
    </row>
    <row r="517" spans="2:4">
      <c r="B517" s="109"/>
      <c r="C517" s="110"/>
      <c r="D517" s="110"/>
    </row>
    <row r="518" spans="2:4">
      <c r="B518" s="109"/>
      <c r="C518" s="110"/>
      <c r="D518" s="110"/>
    </row>
    <row r="519" spans="2:4">
      <c r="B519" s="109"/>
      <c r="C519" s="110"/>
      <c r="D519" s="110"/>
    </row>
    <row r="520" spans="2:4">
      <c r="B520" s="109"/>
      <c r="C520" s="110"/>
      <c r="D520" s="110"/>
    </row>
    <row r="521" spans="2:4">
      <c r="B521" s="109"/>
      <c r="C521" s="110"/>
      <c r="D521" s="110"/>
    </row>
    <row r="522" spans="2:4">
      <c r="B522" s="109"/>
      <c r="C522" s="110"/>
      <c r="D522" s="110"/>
    </row>
    <row r="523" spans="2:4">
      <c r="B523" s="109"/>
      <c r="C523" s="110"/>
      <c r="D523" s="110"/>
    </row>
    <row r="524" spans="2:4">
      <c r="B524" s="109"/>
      <c r="C524" s="110"/>
      <c r="D524" s="110"/>
    </row>
    <row r="525" spans="2:4">
      <c r="B525" s="109"/>
      <c r="C525" s="110"/>
      <c r="D525" s="110"/>
    </row>
    <row r="526" spans="2:4">
      <c r="B526" s="109"/>
      <c r="C526" s="110"/>
      <c r="D526" s="110"/>
    </row>
    <row r="527" spans="2:4">
      <c r="B527" s="109"/>
      <c r="C527" s="110"/>
      <c r="D527" s="110"/>
    </row>
    <row r="528" spans="2:4">
      <c r="B528" s="109"/>
      <c r="C528" s="110"/>
      <c r="D528" s="110"/>
    </row>
    <row r="529" spans="2:4">
      <c r="B529" s="109"/>
      <c r="C529" s="110"/>
      <c r="D529" s="110"/>
    </row>
    <row r="530" spans="2:4">
      <c r="B530" s="109"/>
      <c r="C530" s="110"/>
      <c r="D530" s="110"/>
    </row>
    <row r="531" spans="2:4">
      <c r="B531" s="109"/>
      <c r="C531" s="110"/>
      <c r="D531" s="110"/>
    </row>
    <row r="532" spans="2:4">
      <c r="B532" s="109"/>
      <c r="C532" s="110"/>
      <c r="D532" s="110"/>
    </row>
    <row r="533" spans="2:4">
      <c r="B533" s="109"/>
      <c r="C533" s="110"/>
      <c r="D533" s="110"/>
    </row>
    <row r="534" spans="2:4">
      <c r="B534" s="109"/>
      <c r="C534" s="110"/>
      <c r="D534" s="110"/>
    </row>
    <row r="535" spans="2:4">
      <c r="B535" s="109"/>
      <c r="C535" s="110"/>
      <c r="D535" s="110"/>
    </row>
    <row r="536" spans="2:4">
      <c r="B536" s="109"/>
      <c r="C536" s="110"/>
      <c r="D536" s="110"/>
    </row>
    <row r="537" spans="2:4">
      <c r="B537" s="109"/>
      <c r="C537" s="110"/>
      <c r="D537" s="110"/>
    </row>
    <row r="538" spans="2:4">
      <c r="B538" s="109"/>
      <c r="C538" s="110"/>
      <c r="D538" s="110"/>
    </row>
    <row r="539" spans="2:4">
      <c r="B539" s="109"/>
      <c r="C539" s="110"/>
      <c r="D539" s="110"/>
    </row>
    <row r="540" spans="2:4">
      <c r="B540" s="109"/>
      <c r="C540" s="110"/>
      <c r="D540" s="110"/>
    </row>
    <row r="541" spans="2:4">
      <c r="B541" s="109"/>
      <c r="C541" s="110"/>
      <c r="D541" s="110"/>
    </row>
    <row r="542" spans="2:4">
      <c r="B542" s="109"/>
      <c r="C542" s="110"/>
      <c r="D542" s="110"/>
    </row>
    <row r="543" spans="2:4">
      <c r="B543" s="109"/>
      <c r="C543" s="110"/>
      <c r="D543" s="110"/>
    </row>
    <row r="544" spans="2:4">
      <c r="B544" s="109"/>
      <c r="C544" s="110"/>
      <c r="D544" s="110"/>
    </row>
    <row r="545" spans="2:4">
      <c r="B545" s="109"/>
      <c r="C545" s="110"/>
      <c r="D545" s="110"/>
    </row>
    <row r="546" spans="2:4">
      <c r="B546" s="109"/>
      <c r="C546" s="110"/>
      <c r="D546" s="110"/>
    </row>
    <row r="547" spans="2:4">
      <c r="B547" s="109"/>
      <c r="C547" s="110"/>
      <c r="D547" s="110"/>
    </row>
    <row r="548" spans="2:4">
      <c r="B548" s="109"/>
      <c r="C548" s="110"/>
      <c r="D548" s="110"/>
    </row>
    <row r="549" spans="2:4">
      <c r="B549" s="109"/>
      <c r="C549" s="110"/>
      <c r="D549" s="110"/>
    </row>
    <row r="550" spans="2:4">
      <c r="B550" s="109"/>
      <c r="C550" s="110"/>
      <c r="D550" s="110"/>
    </row>
    <row r="551" spans="2:4">
      <c r="B551" s="109"/>
      <c r="C551" s="110"/>
      <c r="D551" s="110"/>
    </row>
    <row r="552" spans="2:4">
      <c r="B552" s="109"/>
      <c r="C552" s="110"/>
      <c r="D552" s="110"/>
    </row>
    <row r="553" spans="2:4">
      <c r="B553" s="109"/>
      <c r="C553" s="110"/>
      <c r="D553" s="110"/>
    </row>
    <row r="554" spans="2:4">
      <c r="B554" s="109"/>
      <c r="C554" s="110"/>
      <c r="D554" s="110"/>
    </row>
    <row r="555" spans="2:4">
      <c r="B555" s="109"/>
      <c r="C555" s="110"/>
      <c r="D555" s="110"/>
    </row>
    <row r="556" spans="2:4">
      <c r="B556" s="109"/>
      <c r="C556" s="110"/>
      <c r="D556" s="110"/>
    </row>
    <row r="557" spans="2:4">
      <c r="B557" s="109"/>
      <c r="C557" s="110"/>
      <c r="D557" s="110"/>
    </row>
    <row r="558" spans="2:4">
      <c r="B558" s="109"/>
      <c r="C558" s="110"/>
      <c r="D558" s="110"/>
    </row>
    <row r="559" spans="2:4">
      <c r="B559" s="109"/>
      <c r="C559" s="110"/>
      <c r="D559" s="110"/>
    </row>
    <row r="560" spans="2:4">
      <c r="B560" s="109"/>
      <c r="C560" s="110"/>
      <c r="D560" s="110"/>
    </row>
    <row r="561" spans="2:4">
      <c r="B561" s="109"/>
      <c r="C561" s="110"/>
      <c r="D561" s="110"/>
    </row>
    <row r="562" spans="2:4">
      <c r="B562" s="109"/>
      <c r="C562" s="110"/>
      <c r="D562" s="110"/>
    </row>
    <row r="563" spans="2:4">
      <c r="B563" s="109"/>
      <c r="C563" s="110"/>
      <c r="D563" s="110"/>
    </row>
    <row r="564" spans="2:4">
      <c r="B564" s="109"/>
      <c r="C564" s="110"/>
      <c r="D564" s="110"/>
    </row>
    <row r="565" spans="2:4">
      <c r="B565" s="109"/>
      <c r="C565" s="110"/>
      <c r="D565" s="110"/>
    </row>
    <row r="566" spans="2:4">
      <c r="B566" s="109"/>
      <c r="C566" s="110"/>
      <c r="D566" s="110"/>
    </row>
    <row r="567" spans="2:4">
      <c r="B567" s="109"/>
      <c r="C567" s="110"/>
      <c r="D567" s="110"/>
    </row>
    <row r="568" spans="2:4">
      <c r="B568" s="109"/>
      <c r="C568" s="110"/>
      <c r="D568" s="110"/>
    </row>
    <row r="569" spans="2:4">
      <c r="B569" s="109"/>
      <c r="C569" s="110"/>
      <c r="D569" s="110"/>
    </row>
    <row r="570" spans="2:4">
      <c r="B570" s="109"/>
      <c r="C570" s="110"/>
      <c r="D570" s="110"/>
    </row>
    <row r="571" spans="2:4">
      <c r="B571" s="109"/>
      <c r="C571" s="110"/>
      <c r="D571" s="110"/>
    </row>
    <row r="572" spans="2:4">
      <c r="B572" s="109"/>
      <c r="C572" s="110"/>
      <c r="D572" s="110"/>
    </row>
    <row r="573" spans="2:4">
      <c r="B573" s="109"/>
      <c r="C573" s="110"/>
      <c r="D573" s="110"/>
    </row>
    <row r="574" spans="2:4">
      <c r="B574" s="109"/>
      <c r="C574" s="110"/>
      <c r="D574" s="110"/>
    </row>
    <row r="575" spans="2:4">
      <c r="B575" s="109"/>
      <c r="C575" s="110"/>
      <c r="D575" s="110"/>
    </row>
    <row r="576" spans="2:4">
      <c r="B576" s="109"/>
      <c r="C576" s="110"/>
      <c r="D576" s="110"/>
    </row>
    <row r="577" spans="2:4">
      <c r="B577" s="109"/>
      <c r="C577" s="110"/>
      <c r="D577" s="110"/>
    </row>
    <row r="578" spans="2:4">
      <c r="B578" s="109"/>
      <c r="C578" s="110"/>
      <c r="D578" s="110"/>
    </row>
    <row r="579" spans="2:4">
      <c r="B579" s="109"/>
      <c r="C579" s="110"/>
      <c r="D579" s="110"/>
    </row>
    <row r="580" spans="2:4">
      <c r="B580" s="109"/>
      <c r="C580" s="110"/>
      <c r="D580" s="110"/>
    </row>
    <row r="581" spans="2:4">
      <c r="B581" s="109"/>
      <c r="C581" s="110"/>
      <c r="D581" s="110"/>
    </row>
    <row r="582" spans="2:4">
      <c r="B582" s="109"/>
      <c r="C582" s="110"/>
      <c r="D582" s="110"/>
    </row>
    <row r="583" spans="2:4">
      <c r="B583" s="109"/>
      <c r="C583" s="110"/>
      <c r="D583" s="110"/>
    </row>
    <row r="584" spans="2:4">
      <c r="B584" s="109"/>
      <c r="C584" s="110"/>
      <c r="D584" s="110"/>
    </row>
    <row r="585" spans="2:4">
      <c r="B585" s="109"/>
      <c r="C585" s="110"/>
      <c r="D585" s="110"/>
    </row>
    <row r="586" spans="2:4">
      <c r="B586" s="109"/>
      <c r="C586" s="110"/>
      <c r="D586" s="110"/>
    </row>
    <row r="587" spans="2:4">
      <c r="B587" s="109"/>
      <c r="C587" s="110"/>
      <c r="D587" s="110"/>
    </row>
    <row r="588" spans="2:4">
      <c r="B588" s="109"/>
      <c r="C588" s="110"/>
      <c r="D588" s="110"/>
    </row>
    <row r="589" spans="2:4">
      <c r="B589" s="109"/>
      <c r="C589" s="110"/>
      <c r="D589" s="110"/>
    </row>
    <row r="590" spans="2:4">
      <c r="B590" s="109"/>
      <c r="C590" s="110"/>
      <c r="D590" s="110"/>
    </row>
    <row r="591" spans="2:4">
      <c r="B591" s="109"/>
      <c r="C591" s="110"/>
      <c r="D591" s="110"/>
    </row>
    <row r="592" spans="2:4">
      <c r="B592" s="109"/>
      <c r="C592" s="110"/>
      <c r="D592" s="110"/>
    </row>
    <row r="593" spans="2:4">
      <c r="B593" s="109"/>
      <c r="C593" s="110"/>
      <c r="D593" s="110"/>
    </row>
    <row r="594" spans="2:4">
      <c r="B594" s="109"/>
      <c r="C594" s="110"/>
      <c r="D594" s="110"/>
    </row>
    <row r="595" spans="2:4">
      <c r="B595" s="109"/>
      <c r="C595" s="110"/>
      <c r="D595" s="110"/>
    </row>
    <row r="596" spans="2:4">
      <c r="B596" s="109"/>
      <c r="C596" s="110"/>
      <c r="D596" s="110"/>
    </row>
    <row r="597" spans="2:4">
      <c r="B597" s="109"/>
      <c r="C597" s="110"/>
      <c r="D597" s="110"/>
    </row>
    <row r="598" spans="2:4">
      <c r="B598" s="109"/>
      <c r="C598" s="110"/>
      <c r="D598" s="110"/>
    </row>
    <row r="599" spans="2:4">
      <c r="B599" s="109"/>
      <c r="C599" s="110"/>
      <c r="D599" s="110"/>
    </row>
    <row r="600" spans="2:4">
      <c r="B600" s="109"/>
      <c r="C600" s="110"/>
      <c r="D600" s="110"/>
    </row>
    <row r="601" spans="2:4">
      <c r="B601" s="109"/>
      <c r="C601" s="110"/>
      <c r="D601" s="110"/>
    </row>
    <row r="602" spans="2:4">
      <c r="B602" s="109"/>
      <c r="C602" s="110"/>
      <c r="D602" s="110"/>
    </row>
    <row r="603" spans="2:4">
      <c r="B603" s="109"/>
      <c r="C603" s="110"/>
      <c r="D603" s="110"/>
    </row>
    <row r="604" spans="2:4">
      <c r="B604" s="109"/>
      <c r="C604" s="110"/>
      <c r="D604" s="110"/>
    </row>
    <row r="605" spans="2:4">
      <c r="B605" s="109"/>
      <c r="C605" s="110"/>
      <c r="D605" s="110"/>
    </row>
    <row r="606" spans="2:4">
      <c r="B606" s="109"/>
      <c r="C606" s="110"/>
      <c r="D606" s="110"/>
    </row>
    <row r="607" spans="2:4">
      <c r="B607" s="109"/>
      <c r="C607" s="110"/>
      <c r="D607" s="110"/>
    </row>
    <row r="608" spans="2:4">
      <c r="B608" s="109"/>
      <c r="C608" s="110"/>
      <c r="D608" s="110"/>
    </row>
    <row r="609" spans="2:4">
      <c r="B609" s="109"/>
      <c r="C609" s="110"/>
      <c r="D609" s="110"/>
    </row>
    <row r="610" spans="2:4">
      <c r="B610" s="109"/>
      <c r="C610" s="110"/>
      <c r="D610" s="110"/>
    </row>
    <row r="611" spans="2:4">
      <c r="B611" s="109"/>
      <c r="C611" s="110"/>
      <c r="D611" s="110"/>
    </row>
    <row r="612" spans="2:4">
      <c r="B612" s="109"/>
      <c r="C612" s="110"/>
      <c r="D612" s="110"/>
    </row>
    <row r="613" spans="2:4">
      <c r="B613" s="109"/>
      <c r="C613" s="110"/>
      <c r="D613" s="110"/>
    </row>
    <row r="614" spans="2:4">
      <c r="B614" s="109"/>
      <c r="C614" s="110"/>
      <c r="D614" s="110"/>
    </row>
    <row r="615" spans="2:4">
      <c r="B615" s="109"/>
      <c r="C615" s="110"/>
      <c r="D615" s="110"/>
    </row>
    <row r="616" spans="2:4">
      <c r="B616" s="109"/>
      <c r="C616" s="110"/>
      <c r="D616" s="110"/>
    </row>
    <row r="617" spans="2:4">
      <c r="B617" s="109"/>
      <c r="C617" s="110"/>
      <c r="D617" s="110"/>
    </row>
    <row r="618" spans="2:4">
      <c r="B618" s="109"/>
      <c r="C618" s="110"/>
      <c r="D618" s="110"/>
    </row>
    <row r="619" spans="2:4">
      <c r="B619" s="109"/>
      <c r="C619" s="110"/>
      <c r="D619" s="110"/>
    </row>
    <row r="620" spans="2:4">
      <c r="B620" s="109"/>
      <c r="C620" s="110"/>
      <c r="D620" s="110"/>
    </row>
    <row r="621" spans="2:4">
      <c r="B621" s="109"/>
      <c r="C621" s="110"/>
      <c r="D621" s="110"/>
    </row>
    <row r="622" spans="2:4">
      <c r="B622" s="109"/>
      <c r="C622" s="110"/>
      <c r="D622" s="110"/>
    </row>
    <row r="623" spans="2:4">
      <c r="B623" s="109"/>
      <c r="C623" s="110"/>
      <c r="D623" s="110"/>
    </row>
    <row r="624" spans="2:4">
      <c r="B624" s="109"/>
      <c r="C624" s="110"/>
      <c r="D624" s="110"/>
    </row>
    <row r="625" spans="2:4">
      <c r="B625" s="109"/>
      <c r="C625" s="110"/>
      <c r="D625" s="110"/>
    </row>
    <row r="626" spans="2:4">
      <c r="B626" s="109"/>
      <c r="C626" s="110"/>
      <c r="D626" s="110"/>
    </row>
    <row r="627" spans="2:4">
      <c r="B627" s="109"/>
      <c r="C627" s="110"/>
      <c r="D627" s="110"/>
    </row>
    <row r="628" spans="2:4">
      <c r="B628" s="109"/>
      <c r="C628" s="110"/>
      <c r="D628" s="110"/>
    </row>
    <row r="629" spans="2:4">
      <c r="B629" s="109"/>
      <c r="C629" s="110"/>
      <c r="D629" s="110"/>
    </row>
    <row r="630" spans="2:4">
      <c r="B630" s="109"/>
      <c r="C630" s="110"/>
      <c r="D630" s="110"/>
    </row>
    <row r="631" spans="2:4">
      <c r="B631" s="109"/>
      <c r="C631" s="110"/>
      <c r="D631" s="110"/>
    </row>
    <row r="632" spans="2:4">
      <c r="B632" s="109"/>
      <c r="C632" s="110"/>
      <c r="D632" s="110"/>
    </row>
    <row r="633" spans="2:4">
      <c r="B633" s="109"/>
      <c r="C633" s="110"/>
      <c r="D633" s="110"/>
    </row>
    <row r="634" spans="2:4">
      <c r="B634" s="109"/>
      <c r="C634" s="110"/>
      <c r="D634" s="110"/>
    </row>
    <row r="635" spans="2:4">
      <c r="B635" s="109"/>
      <c r="C635" s="110"/>
      <c r="D635" s="110"/>
    </row>
    <row r="636" spans="2:4">
      <c r="B636" s="109"/>
      <c r="C636" s="110"/>
      <c r="D636" s="110"/>
    </row>
    <row r="637" spans="2:4">
      <c r="B637" s="109"/>
      <c r="C637" s="110"/>
      <c r="D637" s="110"/>
    </row>
    <row r="638" spans="2:4">
      <c r="B638" s="109"/>
      <c r="C638" s="110"/>
      <c r="D638" s="110"/>
    </row>
    <row r="639" spans="2:4">
      <c r="B639" s="109"/>
      <c r="C639" s="110"/>
      <c r="D639" s="110"/>
    </row>
    <row r="640" spans="2:4">
      <c r="B640" s="109"/>
      <c r="C640" s="110"/>
      <c r="D640" s="110"/>
    </row>
    <row r="641" spans="2:4">
      <c r="B641" s="109"/>
      <c r="C641" s="110"/>
      <c r="D641" s="110"/>
    </row>
    <row r="642" spans="2:4">
      <c r="B642" s="109"/>
      <c r="C642" s="110"/>
      <c r="D642" s="110"/>
    </row>
    <row r="643" spans="2:4">
      <c r="B643" s="109"/>
      <c r="C643" s="110"/>
      <c r="D643" s="110"/>
    </row>
    <row r="644" spans="2:4">
      <c r="B644" s="109"/>
      <c r="C644" s="110"/>
      <c r="D644" s="110"/>
    </row>
    <row r="645" spans="2:4">
      <c r="B645" s="109"/>
      <c r="C645" s="110"/>
      <c r="D645" s="110"/>
    </row>
    <row r="646" spans="2:4">
      <c r="B646" s="109"/>
      <c r="C646" s="110"/>
      <c r="D646" s="110"/>
    </row>
    <row r="647" spans="2:4">
      <c r="B647" s="109"/>
      <c r="C647" s="110"/>
      <c r="D647" s="110"/>
    </row>
    <row r="648" spans="2:4">
      <c r="B648" s="109"/>
      <c r="C648" s="110"/>
      <c r="D648" s="110"/>
    </row>
    <row r="649" spans="2:4">
      <c r="B649" s="109"/>
      <c r="C649" s="110"/>
      <c r="D649" s="110"/>
    </row>
    <row r="650" spans="2:4">
      <c r="B650" s="109"/>
      <c r="C650" s="110"/>
      <c r="D650" s="110"/>
    </row>
    <row r="651" spans="2:4">
      <c r="B651" s="109"/>
      <c r="C651" s="110"/>
      <c r="D651" s="110"/>
    </row>
    <row r="652" spans="2:4">
      <c r="B652" s="109"/>
      <c r="C652" s="110"/>
      <c r="D652" s="110"/>
    </row>
    <row r="653" spans="2:4">
      <c r="B653" s="109"/>
      <c r="C653" s="110"/>
      <c r="D653" s="110"/>
    </row>
    <row r="654" spans="2:4">
      <c r="B654" s="109"/>
      <c r="C654" s="110"/>
      <c r="D654" s="110"/>
    </row>
    <row r="655" spans="2:4">
      <c r="B655" s="109"/>
      <c r="C655" s="110"/>
      <c r="D655" s="110"/>
    </row>
    <row r="656" spans="2:4">
      <c r="B656" s="109"/>
      <c r="C656" s="110"/>
      <c r="D656" s="110"/>
    </row>
    <row r="657" spans="2:4">
      <c r="B657" s="109"/>
      <c r="C657" s="110"/>
      <c r="D657" s="110"/>
    </row>
    <row r="658" spans="2:4">
      <c r="B658" s="109"/>
      <c r="C658" s="110"/>
      <c r="D658" s="110"/>
    </row>
    <row r="659" spans="2:4">
      <c r="B659" s="109"/>
      <c r="C659" s="110"/>
      <c r="D659" s="110"/>
    </row>
    <row r="660" spans="2:4">
      <c r="B660" s="109"/>
      <c r="C660" s="110"/>
      <c r="D660" s="110"/>
    </row>
    <row r="661" spans="2:4">
      <c r="B661" s="109"/>
      <c r="C661" s="110"/>
      <c r="D661" s="110"/>
    </row>
    <row r="662" spans="2:4">
      <c r="B662" s="109"/>
      <c r="C662" s="110"/>
      <c r="D662" s="110"/>
    </row>
    <row r="663" spans="2:4">
      <c r="B663" s="109"/>
      <c r="C663" s="110"/>
      <c r="D663" s="110"/>
    </row>
    <row r="664" spans="2:4">
      <c r="B664" s="109"/>
      <c r="C664" s="110"/>
      <c r="D664" s="110"/>
    </row>
    <row r="665" spans="2:4">
      <c r="B665" s="109"/>
      <c r="C665" s="110"/>
      <c r="D665" s="110"/>
    </row>
    <row r="666" spans="2:4">
      <c r="B666" s="109"/>
      <c r="C666" s="110"/>
      <c r="D666" s="110"/>
    </row>
    <row r="667" spans="2:4">
      <c r="B667" s="109"/>
      <c r="C667" s="110"/>
      <c r="D667" s="110"/>
    </row>
    <row r="668" spans="2:4">
      <c r="B668" s="109"/>
      <c r="C668" s="110"/>
      <c r="D668" s="110"/>
    </row>
    <row r="669" spans="2:4">
      <c r="B669" s="109"/>
      <c r="C669" s="110"/>
      <c r="D669" s="110"/>
    </row>
    <row r="670" spans="2:4">
      <c r="B670" s="109"/>
      <c r="C670" s="110"/>
      <c r="D670" s="110"/>
    </row>
    <row r="671" spans="2:4">
      <c r="B671" s="109"/>
      <c r="C671" s="110"/>
      <c r="D671" s="110"/>
    </row>
    <row r="672" spans="2:4">
      <c r="B672" s="109"/>
      <c r="C672" s="110"/>
      <c r="D672" s="110"/>
    </row>
    <row r="673" spans="2:4">
      <c r="B673" s="109"/>
      <c r="C673" s="110"/>
      <c r="D673" s="110"/>
    </row>
    <row r="674" spans="2:4">
      <c r="B674" s="109"/>
      <c r="C674" s="110"/>
      <c r="D674" s="110"/>
    </row>
    <row r="675" spans="2:4">
      <c r="B675" s="109"/>
      <c r="C675" s="110"/>
      <c r="D675" s="110"/>
    </row>
    <row r="676" spans="2:4">
      <c r="B676" s="109"/>
      <c r="C676" s="110"/>
      <c r="D676" s="110"/>
    </row>
    <row r="677" spans="2:4">
      <c r="B677" s="109"/>
      <c r="C677" s="110"/>
      <c r="D677" s="110"/>
    </row>
    <row r="678" spans="2:4">
      <c r="B678" s="109"/>
      <c r="C678" s="110"/>
      <c r="D678" s="110"/>
    </row>
    <row r="679" spans="2:4">
      <c r="B679" s="109"/>
      <c r="C679" s="110"/>
      <c r="D679" s="110"/>
    </row>
    <row r="680" spans="2:4">
      <c r="B680" s="109"/>
      <c r="C680" s="110"/>
      <c r="D680" s="110"/>
    </row>
    <row r="681" spans="2:4">
      <c r="B681" s="109"/>
      <c r="C681" s="110"/>
      <c r="D681" s="110"/>
    </row>
    <row r="682" spans="2:4">
      <c r="B682" s="109"/>
      <c r="C682" s="110"/>
      <c r="D682" s="110"/>
    </row>
    <row r="683" spans="2:4">
      <c r="B683" s="109"/>
      <c r="C683" s="110"/>
      <c r="D683" s="110"/>
    </row>
    <row r="684" spans="2:4">
      <c r="B684" s="109"/>
      <c r="C684" s="110"/>
      <c r="D684" s="110"/>
    </row>
    <row r="685" spans="2:4">
      <c r="B685" s="109"/>
      <c r="C685" s="110"/>
      <c r="D685" s="110"/>
    </row>
    <row r="686" spans="2:4">
      <c r="B686" s="109"/>
      <c r="C686" s="110"/>
      <c r="D686" s="110"/>
    </row>
    <row r="687" spans="2:4">
      <c r="B687" s="109"/>
      <c r="C687" s="110"/>
      <c r="D687" s="110"/>
    </row>
    <row r="688" spans="2:4">
      <c r="B688" s="109"/>
      <c r="C688" s="110"/>
      <c r="D688" s="110"/>
    </row>
    <row r="689" spans="2:4">
      <c r="B689" s="109"/>
      <c r="C689" s="110"/>
      <c r="D689" s="110"/>
    </row>
    <row r="690" spans="2:4">
      <c r="B690" s="109"/>
      <c r="C690" s="110"/>
      <c r="D690" s="110"/>
    </row>
    <row r="691" spans="2:4">
      <c r="B691" s="109"/>
      <c r="C691" s="110"/>
      <c r="D691" s="110"/>
    </row>
    <row r="692" spans="2:4">
      <c r="B692" s="109"/>
      <c r="C692" s="110"/>
      <c r="D692" s="110"/>
    </row>
    <row r="693" spans="2:4">
      <c r="B693" s="109"/>
      <c r="C693" s="110"/>
      <c r="D693" s="110"/>
    </row>
    <row r="694" spans="2:4">
      <c r="B694" s="109"/>
      <c r="C694" s="110"/>
      <c r="D694" s="110"/>
    </row>
    <row r="695" spans="2:4">
      <c r="B695" s="109"/>
      <c r="C695" s="110"/>
      <c r="D695" s="110"/>
    </row>
    <row r="696" spans="2:4">
      <c r="B696" s="109"/>
      <c r="C696" s="110"/>
      <c r="D696" s="110"/>
    </row>
    <row r="697" spans="2:4">
      <c r="B697" s="109"/>
      <c r="C697" s="110"/>
      <c r="D697" s="110"/>
    </row>
    <row r="698" spans="2:4">
      <c r="B698" s="109"/>
      <c r="C698" s="110"/>
      <c r="D698" s="110"/>
    </row>
    <row r="699" spans="2:4">
      <c r="B699" s="109"/>
      <c r="C699" s="110"/>
      <c r="D699" s="110"/>
    </row>
    <row r="700" spans="2:4">
      <c r="B700" s="109"/>
      <c r="C700" s="110"/>
      <c r="D700" s="110"/>
    </row>
    <row r="701" spans="2:4">
      <c r="B701" s="109"/>
      <c r="C701" s="110"/>
      <c r="D701" s="110"/>
    </row>
    <row r="702" spans="2:4">
      <c r="B702" s="109"/>
      <c r="C702" s="110"/>
      <c r="D702" s="110"/>
    </row>
    <row r="703" spans="2:4">
      <c r="B703" s="109"/>
      <c r="C703" s="110"/>
      <c r="D703" s="110"/>
    </row>
    <row r="704" spans="2:4">
      <c r="B704" s="109"/>
      <c r="C704" s="110"/>
      <c r="D704" s="110"/>
    </row>
    <row r="705" spans="2:4">
      <c r="B705" s="109"/>
      <c r="C705" s="110"/>
      <c r="D705" s="110"/>
    </row>
    <row r="706" spans="2:4">
      <c r="B706" s="109"/>
      <c r="C706" s="110"/>
      <c r="D706" s="110"/>
    </row>
    <row r="707" spans="2:4">
      <c r="B707" s="109"/>
      <c r="C707" s="110"/>
      <c r="D707" s="110"/>
    </row>
    <row r="708" spans="2:4">
      <c r="B708" s="109"/>
      <c r="C708" s="110"/>
      <c r="D708" s="110"/>
    </row>
    <row r="709" spans="2:4">
      <c r="B709" s="109"/>
      <c r="C709" s="110"/>
      <c r="D709" s="110"/>
    </row>
    <row r="710" spans="2:4">
      <c r="B710" s="109"/>
      <c r="C710" s="110"/>
      <c r="D710" s="110"/>
    </row>
    <row r="711" spans="2:4">
      <c r="B711" s="109"/>
      <c r="C711" s="110"/>
      <c r="D711" s="110"/>
    </row>
    <row r="712" spans="2:4">
      <c r="B712" s="109"/>
      <c r="C712" s="110"/>
      <c r="D712" s="110"/>
    </row>
    <row r="713" spans="2:4">
      <c r="B713" s="109"/>
      <c r="C713" s="110"/>
      <c r="D713" s="110"/>
    </row>
    <row r="714" spans="2:4">
      <c r="B714" s="109"/>
      <c r="C714" s="110"/>
      <c r="D714" s="110"/>
    </row>
    <row r="715" spans="2:4">
      <c r="B715" s="109"/>
      <c r="C715" s="110"/>
      <c r="D715" s="110"/>
    </row>
    <row r="716" spans="2:4">
      <c r="B716" s="109"/>
      <c r="C716" s="110"/>
      <c r="D716" s="110"/>
    </row>
    <row r="717" spans="2:4">
      <c r="B717" s="109"/>
      <c r="C717" s="110"/>
      <c r="D717" s="110"/>
    </row>
    <row r="718" spans="2:4">
      <c r="B718" s="109"/>
      <c r="C718" s="110"/>
      <c r="D718" s="110"/>
    </row>
    <row r="719" spans="2:4">
      <c r="B719" s="109"/>
      <c r="C719" s="110"/>
      <c r="D719" s="110"/>
    </row>
    <row r="720" spans="2:4">
      <c r="B720" s="109"/>
      <c r="C720" s="110"/>
      <c r="D720" s="110"/>
    </row>
    <row r="721" spans="2:4">
      <c r="B721" s="109"/>
      <c r="C721" s="110"/>
      <c r="D721" s="110"/>
    </row>
    <row r="722" spans="2:4">
      <c r="B722" s="109"/>
      <c r="C722" s="110"/>
      <c r="D722" s="110"/>
    </row>
    <row r="723" spans="2:4">
      <c r="B723" s="109"/>
      <c r="C723" s="110"/>
      <c r="D723" s="110"/>
    </row>
    <row r="724" spans="2:4">
      <c r="B724" s="109"/>
      <c r="C724" s="110"/>
      <c r="D724" s="110"/>
    </row>
    <row r="725" spans="2:4">
      <c r="B725" s="109"/>
      <c r="C725" s="110"/>
      <c r="D725" s="110"/>
    </row>
    <row r="726" spans="2:4">
      <c r="B726" s="109"/>
      <c r="C726" s="110"/>
      <c r="D726" s="110"/>
    </row>
    <row r="727" spans="2:4">
      <c r="B727" s="109"/>
      <c r="C727" s="110"/>
      <c r="D727" s="110"/>
    </row>
    <row r="728" spans="2:4">
      <c r="B728" s="109"/>
      <c r="C728" s="110"/>
      <c r="D728" s="110"/>
    </row>
    <row r="729" spans="2:4">
      <c r="B729" s="109"/>
      <c r="C729" s="110"/>
      <c r="D729" s="110"/>
    </row>
    <row r="730" spans="2:4">
      <c r="B730" s="109"/>
      <c r="C730" s="110"/>
      <c r="D730" s="110"/>
    </row>
    <row r="731" spans="2:4">
      <c r="B731" s="109"/>
      <c r="C731" s="110"/>
      <c r="D731" s="110"/>
    </row>
    <row r="732" spans="2:4">
      <c r="B732" s="109"/>
      <c r="C732" s="110"/>
      <c r="D732" s="110"/>
    </row>
    <row r="733" spans="2:4">
      <c r="B733" s="109"/>
      <c r="C733" s="110"/>
      <c r="D733" s="110"/>
    </row>
    <row r="734" spans="2:4">
      <c r="B734" s="109"/>
      <c r="C734" s="110"/>
      <c r="D734" s="110"/>
    </row>
    <row r="735" spans="2:4">
      <c r="B735" s="109"/>
      <c r="C735" s="110"/>
      <c r="D735" s="110"/>
    </row>
    <row r="736" spans="2:4">
      <c r="B736" s="109"/>
      <c r="C736" s="110"/>
      <c r="D736" s="110"/>
    </row>
    <row r="737" spans="2:4">
      <c r="B737" s="109"/>
      <c r="C737" s="110"/>
      <c r="D737" s="110"/>
    </row>
    <row r="738" spans="2:4">
      <c r="B738" s="109"/>
      <c r="C738" s="110"/>
      <c r="D738" s="110"/>
    </row>
    <row r="739" spans="2:4">
      <c r="B739" s="109"/>
      <c r="C739" s="110"/>
      <c r="D739" s="110"/>
    </row>
    <row r="740" spans="2:4">
      <c r="B740" s="109"/>
      <c r="C740" s="110"/>
      <c r="D740" s="110"/>
    </row>
    <row r="741" spans="2:4">
      <c r="B741" s="109"/>
      <c r="C741" s="110"/>
      <c r="D741" s="110"/>
    </row>
    <row r="742" spans="2:4">
      <c r="B742" s="109"/>
      <c r="C742" s="110"/>
      <c r="D742" s="110"/>
    </row>
    <row r="743" spans="2:4">
      <c r="B743" s="109"/>
      <c r="C743" s="110"/>
      <c r="D743" s="110"/>
    </row>
    <row r="744" spans="2:4">
      <c r="B744" s="109"/>
      <c r="C744" s="110"/>
      <c r="D744" s="110"/>
    </row>
    <row r="745" spans="2:4">
      <c r="B745" s="109"/>
      <c r="C745" s="110"/>
      <c r="D745" s="110"/>
    </row>
    <row r="746" spans="2:4">
      <c r="B746" s="109"/>
      <c r="C746" s="110"/>
      <c r="D746" s="110"/>
    </row>
    <row r="747" spans="2:4">
      <c r="B747" s="109"/>
      <c r="C747" s="110"/>
      <c r="D747" s="110"/>
    </row>
    <row r="748" spans="2:4">
      <c r="B748" s="109"/>
      <c r="C748" s="110"/>
      <c r="D748" s="110"/>
    </row>
    <row r="749" spans="2:4">
      <c r="B749" s="109"/>
      <c r="C749" s="110"/>
      <c r="D749" s="110"/>
    </row>
    <row r="750" spans="2:4">
      <c r="B750" s="109"/>
      <c r="C750" s="110"/>
      <c r="D750" s="110"/>
    </row>
    <row r="751" spans="2:4">
      <c r="B751" s="109"/>
      <c r="C751" s="110"/>
      <c r="D751" s="110"/>
    </row>
    <row r="752" spans="2:4">
      <c r="B752" s="109"/>
      <c r="C752" s="110"/>
      <c r="D752" s="110"/>
    </row>
    <row r="753" spans="2:4">
      <c r="B753" s="109"/>
      <c r="C753" s="110"/>
      <c r="D753" s="110"/>
    </row>
    <row r="754" spans="2:4">
      <c r="B754" s="109"/>
      <c r="C754" s="110"/>
      <c r="D754" s="110"/>
    </row>
    <row r="755" spans="2:4">
      <c r="B755" s="109"/>
      <c r="C755" s="110"/>
      <c r="D755" s="110"/>
    </row>
    <row r="756" spans="2:4">
      <c r="B756" s="109"/>
      <c r="C756" s="110"/>
      <c r="D756" s="110"/>
    </row>
    <row r="757" spans="2:4">
      <c r="B757" s="109"/>
      <c r="C757" s="110"/>
      <c r="D757" s="110"/>
    </row>
    <row r="758" spans="2:4">
      <c r="B758" s="109"/>
      <c r="C758" s="110"/>
      <c r="D758" s="110"/>
    </row>
    <row r="759" spans="2:4">
      <c r="B759" s="109"/>
      <c r="C759" s="110"/>
      <c r="D759" s="110"/>
    </row>
    <row r="760" spans="2:4">
      <c r="B760" s="109"/>
      <c r="C760" s="110"/>
      <c r="D760" s="110"/>
    </row>
    <row r="761" spans="2:4">
      <c r="B761" s="109"/>
      <c r="C761" s="110"/>
      <c r="D761" s="110"/>
    </row>
    <row r="762" spans="2:4">
      <c r="B762" s="109"/>
      <c r="C762" s="110"/>
      <c r="D762" s="110"/>
    </row>
    <row r="763" spans="2:4">
      <c r="B763" s="109"/>
      <c r="C763" s="110"/>
      <c r="D763" s="110"/>
    </row>
    <row r="764" spans="2:4">
      <c r="B764" s="109"/>
      <c r="C764" s="110"/>
      <c r="D764" s="110"/>
    </row>
    <row r="765" spans="2:4">
      <c r="B765" s="109"/>
      <c r="C765" s="110"/>
      <c r="D765" s="110"/>
    </row>
    <row r="766" spans="2:4">
      <c r="B766" s="109"/>
      <c r="C766" s="110"/>
      <c r="D766" s="110"/>
    </row>
    <row r="767" spans="2:4">
      <c r="B767" s="109"/>
      <c r="C767" s="110"/>
      <c r="D767" s="110"/>
    </row>
    <row r="768" spans="2:4">
      <c r="B768" s="109"/>
      <c r="C768" s="110"/>
      <c r="D768" s="110"/>
    </row>
    <row r="769" spans="2:4">
      <c r="B769" s="109"/>
      <c r="C769" s="110"/>
      <c r="D769" s="110"/>
    </row>
    <row r="770" spans="2:4">
      <c r="B770" s="109"/>
      <c r="C770" s="110"/>
      <c r="D770" s="110"/>
    </row>
    <row r="771" spans="2:4">
      <c r="B771" s="109"/>
      <c r="C771" s="110"/>
      <c r="D771" s="110"/>
    </row>
    <row r="772" spans="2:4">
      <c r="B772" s="109"/>
      <c r="C772" s="110"/>
      <c r="D772" s="110"/>
    </row>
    <row r="773" spans="2:4">
      <c r="B773" s="109"/>
      <c r="C773" s="110"/>
      <c r="D773" s="110"/>
    </row>
    <row r="774" spans="2:4">
      <c r="B774" s="109"/>
      <c r="C774" s="110"/>
      <c r="D774" s="110"/>
    </row>
    <row r="775" spans="2:4">
      <c r="B775" s="109"/>
      <c r="C775" s="110"/>
      <c r="D775" s="110"/>
    </row>
    <row r="776" spans="2:4">
      <c r="B776" s="109"/>
      <c r="C776" s="110"/>
      <c r="D776" s="110"/>
    </row>
    <row r="777" spans="2:4">
      <c r="B777" s="109"/>
      <c r="C777" s="110"/>
      <c r="D777" s="110"/>
    </row>
    <row r="778" spans="2:4">
      <c r="B778" s="109"/>
      <c r="C778" s="110"/>
      <c r="D778" s="110"/>
    </row>
    <row r="779" spans="2:4">
      <c r="B779" s="109"/>
      <c r="C779" s="110"/>
      <c r="D779" s="110"/>
    </row>
    <row r="780" spans="2:4">
      <c r="B780" s="109"/>
      <c r="C780" s="110"/>
      <c r="D780" s="110"/>
    </row>
    <row r="781" spans="2:4">
      <c r="B781" s="109"/>
      <c r="C781" s="110"/>
      <c r="D781" s="110"/>
    </row>
    <row r="782" spans="2:4">
      <c r="B782" s="109"/>
      <c r="C782" s="110"/>
      <c r="D782" s="110"/>
    </row>
    <row r="783" spans="2:4">
      <c r="B783" s="109"/>
      <c r="C783" s="110"/>
      <c r="D783" s="110"/>
    </row>
    <row r="784" spans="2:4">
      <c r="B784" s="109"/>
      <c r="C784" s="110"/>
      <c r="D784" s="110"/>
    </row>
    <row r="785" spans="2:4">
      <c r="B785" s="109"/>
      <c r="C785" s="110"/>
      <c r="D785" s="110"/>
    </row>
    <row r="786" spans="2:4">
      <c r="B786" s="109"/>
      <c r="C786" s="110"/>
      <c r="D786" s="110"/>
    </row>
    <row r="787" spans="2:4">
      <c r="B787" s="109"/>
      <c r="C787" s="110"/>
      <c r="D787" s="110"/>
    </row>
    <row r="788" spans="2:4">
      <c r="B788" s="109"/>
      <c r="C788" s="110"/>
      <c r="D788" s="110"/>
    </row>
    <row r="789" spans="2:4">
      <c r="B789" s="109"/>
      <c r="C789" s="110"/>
      <c r="D789" s="110"/>
    </row>
    <row r="790" spans="2:4">
      <c r="B790" s="109"/>
      <c r="C790" s="110"/>
      <c r="D790" s="110"/>
    </row>
    <row r="791" spans="2:4">
      <c r="B791" s="109"/>
      <c r="C791" s="110"/>
      <c r="D791" s="110"/>
    </row>
    <row r="792" spans="2:4">
      <c r="B792" s="109"/>
      <c r="C792" s="110"/>
      <c r="D792" s="110"/>
    </row>
    <row r="793" spans="2:4">
      <c r="B793" s="109"/>
      <c r="C793" s="110"/>
      <c r="D793" s="110"/>
    </row>
    <row r="794" spans="2:4">
      <c r="B794" s="109"/>
      <c r="C794" s="110"/>
      <c r="D794" s="110"/>
    </row>
    <row r="795" spans="2:4">
      <c r="B795" s="109"/>
      <c r="C795" s="110"/>
      <c r="D795" s="110"/>
    </row>
    <row r="796" spans="2:4">
      <c r="B796" s="109"/>
      <c r="C796" s="110"/>
      <c r="D796" s="110"/>
    </row>
    <row r="797" spans="2:4">
      <c r="B797" s="109"/>
      <c r="C797" s="110"/>
      <c r="D797" s="110"/>
    </row>
    <row r="798" spans="2:4">
      <c r="B798" s="109"/>
      <c r="C798" s="110"/>
      <c r="D798" s="110"/>
    </row>
    <row r="799" spans="2:4">
      <c r="B799" s="109"/>
      <c r="C799" s="110"/>
      <c r="D799" s="110"/>
    </row>
    <row r="800" spans="2:4">
      <c r="B800" s="109"/>
      <c r="C800" s="110"/>
      <c r="D800" s="110"/>
    </row>
    <row r="801" spans="2:4">
      <c r="B801" s="109"/>
      <c r="C801" s="110"/>
      <c r="D801" s="110"/>
    </row>
    <row r="802" spans="2:4">
      <c r="B802" s="109"/>
      <c r="C802" s="110"/>
      <c r="D802" s="110"/>
    </row>
    <row r="803" spans="2:4">
      <c r="B803" s="109"/>
      <c r="C803" s="110"/>
      <c r="D803" s="110"/>
    </row>
    <row r="804" spans="2:4">
      <c r="B804" s="109"/>
      <c r="C804" s="110"/>
      <c r="D804" s="110"/>
    </row>
    <row r="805" spans="2:4">
      <c r="B805" s="109"/>
      <c r="C805" s="110"/>
      <c r="D805" s="110"/>
    </row>
    <row r="806" spans="2:4">
      <c r="B806" s="109"/>
      <c r="C806" s="110"/>
      <c r="D806" s="110"/>
    </row>
    <row r="807" spans="2:4">
      <c r="B807" s="109"/>
      <c r="C807" s="110"/>
      <c r="D807" s="110"/>
    </row>
    <row r="808" spans="2:4">
      <c r="B808" s="109"/>
      <c r="C808" s="110"/>
      <c r="D808" s="110"/>
    </row>
    <row r="809" spans="2:4">
      <c r="B809" s="109"/>
      <c r="C809" s="110"/>
      <c r="D809" s="110"/>
    </row>
    <row r="810" spans="2:4">
      <c r="B810" s="109"/>
      <c r="C810" s="110"/>
      <c r="D810" s="110"/>
    </row>
    <row r="811" spans="2:4">
      <c r="B811" s="109"/>
      <c r="C811" s="110"/>
      <c r="D811" s="110"/>
    </row>
    <row r="812" spans="2:4">
      <c r="B812" s="109"/>
      <c r="C812" s="110"/>
      <c r="D812" s="110"/>
    </row>
    <row r="813" spans="2:4">
      <c r="B813" s="109"/>
      <c r="C813" s="110"/>
      <c r="D813" s="110"/>
    </row>
    <row r="814" spans="2:4">
      <c r="B814" s="109"/>
      <c r="C814" s="110"/>
      <c r="D814" s="110"/>
    </row>
    <row r="815" spans="2:4">
      <c r="B815" s="109"/>
      <c r="C815" s="110"/>
      <c r="D815" s="110"/>
    </row>
    <row r="816" spans="2:4">
      <c r="B816" s="109"/>
      <c r="C816" s="110"/>
      <c r="D816" s="110"/>
    </row>
    <row r="817" spans="2:4">
      <c r="B817" s="109"/>
      <c r="C817" s="110"/>
      <c r="D817" s="110"/>
    </row>
    <row r="818" spans="2:4">
      <c r="B818" s="109"/>
      <c r="C818" s="110"/>
      <c r="D818" s="110"/>
    </row>
    <row r="819" spans="2:4">
      <c r="B819" s="109"/>
      <c r="C819" s="110"/>
      <c r="D819" s="110"/>
    </row>
    <row r="820" spans="2:4">
      <c r="B820" s="109"/>
      <c r="C820" s="110"/>
      <c r="D820" s="110"/>
    </row>
    <row r="821" spans="2:4">
      <c r="B821" s="109"/>
      <c r="C821" s="110"/>
      <c r="D821" s="110"/>
    </row>
    <row r="822" spans="2:4">
      <c r="B822" s="109"/>
      <c r="C822" s="110"/>
      <c r="D822" s="110"/>
    </row>
    <row r="823" spans="2:4">
      <c r="B823" s="109"/>
      <c r="C823" s="110"/>
      <c r="D823" s="110"/>
    </row>
    <row r="824" spans="2:4">
      <c r="B824" s="109"/>
      <c r="C824" s="110"/>
      <c r="D824" s="110"/>
    </row>
    <row r="825" spans="2:4">
      <c r="B825" s="109"/>
      <c r="C825" s="110"/>
      <c r="D825" s="110"/>
    </row>
    <row r="826" spans="2:4">
      <c r="B826" s="109"/>
      <c r="C826" s="110"/>
      <c r="D826" s="110"/>
    </row>
    <row r="827" spans="2:4">
      <c r="B827" s="109"/>
      <c r="C827" s="110"/>
      <c r="D827" s="110"/>
    </row>
    <row r="828" spans="2:4">
      <c r="B828" s="109"/>
      <c r="C828" s="110"/>
      <c r="D828" s="110"/>
    </row>
    <row r="829" spans="2:4">
      <c r="B829" s="109"/>
      <c r="C829" s="110"/>
      <c r="D829" s="110"/>
    </row>
    <row r="830" spans="2:4">
      <c r="B830" s="109"/>
      <c r="C830" s="110"/>
      <c r="D830" s="110"/>
    </row>
    <row r="831" spans="2:4">
      <c r="B831" s="109"/>
      <c r="C831" s="110"/>
      <c r="D831" s="110"/>
    </row>
    <row r="832" spans="2:4">
      <c r="B832" s="109"/>
      <c r="C832" s="110"/>
      <c r="D832" s="110"/>
    </row>
    <row r="833" spans="2:4">
      <c r="B833" s="109"/>
      <c r="C833" s="110"/>
      <c r="D833" s="110"/>
    </row>
    <row r="834" spans="2:4">
      <c r="B834" s="109"/>
      <c r="C834" s="110"/>
      <c r="D834" s="110"/>
    </row>
    <row r="835" spans="2:4">
      <c r="B835" s="109"/>
      <c r="C835" s="110"/>
      <c r="D835" s="110"/>
    </row>
    <row r="836" spans="2:4">
      <c r="B836" s="109"/>
      <c r="C836" s="110"/>
      <c r="D836" s="110"/>
    </row>
    <row r="837" spans="2:4">
      <c r="B837" s="109"/>
      <c r="C837" s="110"/>
      <c r="D837" s="110"/>
    </row>
    <row r="838" spans="2:4">
      <c r="B838" s="109"/>
      <c r="C838" s="110"/>
      <c r="D838" s="110"/>
    </row>
    <row r="839" spans="2:4">
      <c r="B839" s="109"/>
      <c r="C839" s="110"/>
      <c r="D839" s="110"/>
    </row>
    <row r="840" spans="2:4">
      <c r="B840" s="109"/>
      <c r="C840" s="110"/>
      <c r="D840" s="110"/>
    </row>
    <row r="841" spans="2:4">
      <c r="B841" s="109"/>
      <c r="C841" s="110"/>
      <c r="D841" s="110"/>
    </row>
    <row r="842" spans="2:4">
      <c r="B842" s="109"/>
      <c r="C842" s="110"/>
      <c r="D842" s="110"/>
    </row>
    <row r="843" spans="2:4">
      <c r="B843" s="109"/>
      <c r="C843" s="110"/>
      <c r="D843" s="110"/>
    </row>
    <row r="844" spans="2:4">
      <c r="B844" s="109"/>
      <c r="C844" s="110"/>
      <c r="D844" s="110"/>
    </row>
    <row r="845" spans="2:4">
      <c r="B845" s="109"/>
      <c r="C845" s="110"/>
      <c r="D845" s="110"/>
    </row>
    <row r="846" spans="2:4">
      <c r="B846" s="109"/>
      <c r="C846" s="110"/>
      <c r="D846" s="110"/>
    </row>
    <row r="847" spans="2:4">
      <c r="B847" s="109"/>
      <c r="C847" s="110"/>
      <c r="D847" s="110"/>
    </row>
    <row r="848" spans="2:4">
      <c r="B848" s="109"/>
      <c r="C848" s="110"/>
      <c r="D848" s="110"/>
    </row>
    <row r="849" spans="2:4">
      <c r="B849" s="109"/>
      <c r="C849" s="110"/>
      <c r="D849" s="110"/>
    </row>
    <row r="850" spans="2:4">
      <c r="B850" s="109"/>
      <c r="C850" s="110"/>
      <c r="D850" s="110"/>
    </row>
    <row r="851" spans="2:4">
      <c r="B851" s="109"/>
      <c r="C851" s="110"/>
      <c r="D851" s="110"/>
    </row>
    <row r="852" spans="2:4">
      <c r="B852" s="109"/>
      <c r="C852" s="110"/>
      <c r="D852" s="110"/>
    </row>
    <row r="853" spans="2:4">
      <c r="B853" s="109"/>
      <c r="C853" s="110"/>
      <c r="D853" s="110"/>
    </row>
    <row r="854" spans="2:4">
      <c r="B854" s="109"/>
      <c r="C854" s="110"/>
      <c r="D854" s="110"/>
    </row>
    <row r="855" spans="2:4">
      <c r="B855" s="109"/>
      <c r="C855" s="110"/>
      <c r="D855" s="110"/>
    </row>
    <row r="856" spans="2:4">
      <c r="B856" s="109"/>
      <c r="C856" s="110"/>
      <c r="D856" s="110"/>
    </row>
    <row r="857" spans="2:4">
      <c r="B857" s="109"/>
      <c r="C857" s="110"/>
      <c r="D857" s="110"/>
    </row>
    <row r="858" spans="2:4">
      <c r="B858" s="109"/>
      <c r="C858" s="110"/>
      <c r="D858" s="110"/>
    </row>
    <row r="859" spans="2:4">
      <c r="B859" s="109"/>
      <c r="C859" s="110"/>
      <c r="D859" s="110"/>
    </row>
    <row r="860" spans="2:4">
      <c r="B860" s="109"/>
      <c r="C860" s="110"/>
      <c r="D860" s="110"/>
    </row>
    <row r="861" spans="2:4">
      <c r="B861" s="109"/>
      <c r="C861" s="110"/>
      <c r="D861" s="110"/>
    </row>
    <row r="862" spans="2:4">
      <c r="B862" s="109"/>
      <c r="C862" s="110"/>
      <c r="D862" s="110"/>
    </row>
    <row r="863" spans="2:4">
      <c r="B863" s="109"/>
      <c r="C863" s="110"/>
      <c r="D863" s="110"/>
    </row>
    <row r="864" spans="2:4">
      <c r="B864" s="109"/>
      <c r="C864" s="110"/>
      <c r="D864" s="110"/>
    </row>
    <row r="865" spans="2:4">
      <c r="B865" s="109"/>
      <c r="C865" s="110"/>
      <c r="D865" s="110"/>
    </row>
    <row r="866" spans="2:4">
      <c r="B866" s="109"/>
      <c r="C866" s="110"/>
      <c r="D866" s="110"/>
    </row>
    <row r="867" spans="2:4">
      <c r="B867" s="109"/>
      <c r="C867" s="110"/>
      <c r="D867" s="110"/>
    </row>
    <row r="868" spans="2:4">
      <c r="B868" s="109"/>
      <c r="C868" s="110"/>
      <c r="D868" s="110"/>
    </row>
    <row r="869" spans="2:4">
      <c r="B869" s="109"/>
      <c r="C869" s="110"/>
      <c r="D869" s="110"/>
    </row>
    <row r="870" spans="2:4">
      <c r="B870" s="109"/>
      <c r="C870" s="110"/>
      <c r="D870" s="110"/>
    </row>
    <row r="871" spans="2:4">
      <c r="B871" s="109"/>
      <c r="C871" s="110"/>
      <c r="D871" s="110"/>
    </row>
    <row r="872" spans="2:4">
      <c r="B872" s="109"/>
      <c r="C872" s="110"/>
      <c r="D872" s="110"/>
    </row>
    <row r="873" spans="2:4">
      <c r="B873" s="109"/>
      <c r="C873" s="110"/>
      <c r="D873" s="110"/>
    </row>
    <row r="874" spans="2:4">
      <c r="B874" s="109"/>
      <c r="C874" s="110"/>
      <c r="D874" s="110"/>
    </row>
    <row r="875" spans="2:4">
      <c r="B875" s="109"/>
      <c r="C875" s="110"/>
      <c r="D875" s="110"/>
    </row>
    <row r="876" spans="2:4">
      <c r="B876" s="109"/>
      <c r="C876" s="110"/>
      <c r="D876" s="110"/>
    </row>
    <row r="877" spans="2:4">
      <c r="B877" s="109"/>
      <c r="C877" s="110"/>
      <c r="D877" s="110"/>
    </row>
    <row r="878" spans="2:4">
      <c r="B878" s="109"/>
      <c r="C878" s="110"/>
      <c r="D878" s="110"/>
    </row>
    <row r="879" spans="2:4">
      <c r="B879" s="109"/>
      <c r="C879" s="110"/>
      <c r="D879" s="110"/>
    </row>
    <row r="880" spans="2:4">
      <c r="B880" s="109"/>
      <c r="C880" s="110"/>
      <c r="D880" s="110"/>
    </row>
    <row r="881" spans="2:4">
      <c r="B881" s="109"/>
      <c r="C881" s="110"/>
      <c r="D881" s="110"/>
    </row>
    <row r="882" spans="2:4">
      <c r="B882" s="109"/>
      <c r="C882" s="110"/>
      <c r="D882" s="110"/>
    </row>
    <row r="883" spans="2:4">
      <c r="B883" s="109"/>
      <c r="C883" s="110"/>
      <c r="D883" s="110"/>
    </row>
    <row r="884" spans="2:4">
      <c r="B884" s="109"/>
      <c r="C884" s="110"/>
      <c r="D884" s="110"/>
    </row>
    <row r="885" spans="2:4">
      <c r="B885" s="109"/>
      <c r="C885" s="110"/>
      <c r="D885" s="110"/>
    </row>
    <row r="886" spans="2:4">
      <c r="B886" s="109"/>
      <c r="C886" s="110"/>
      <c r="D886" s="110"/>
    </row>
    <row r="887" spans="2:4">
      <c r="B887" s="109"/>
      <c r="C887" s="110"/>
      <c r="D887" s="110"/>
    </row>
    <row r="888" spans="2:4">
      <c r="B888" s="109"/>
      <c r="C888" s="110"/>
      <c r="D888" s="110"/>
    </row>
    <row r="889" spans="2:4">
      <c r="B889" s="109"/>
      <c r="C889" s="110"/>
      <c r="D889" s="110"/>
    </row>
    <row r="890" spans="2:4">
      <c r="B890" s="109"/>
      <c r="C890" s="110"/>
      <c r="D890" s="110"/>
    </row>
    <row r="891" spans="2:4">
      <c r="B891" s="109"/>
      <c r="C891" s="110"/>
      <c r="D891" s="110"/>
    </row>
    <row r="892" spans="2:4">
      <c r="B892" s="109"/>
      <c r="C892" s="110"/>
      <c r="D892" s="110"/>
    </row>
    <row r="893" spans="2:4">
      <c r="B893" s="109"/>
      <c r="C893" s="110"/>
      <c r="D893" s="110"/>
    </row>
    <row r="894" spans="2:4">
      <c r="B894" s="109"/>
      <c r="C894" s="110"/>
      <c r="D894" s="110"/>
    </row>
    <row r="895" spans="2:4">
      <c r="B895" s="109"/>
      <c r="C895" s="110"/>
      <c r="D895" s="110"/>
    </row>
    <row r="896" spans="2:4">
      <c r="B896" s="109"/>
      <c r="C896" s="110"/>
      <c r="D896" s="110"/>
    </row>
    <row r="897" spans="2:4">
      <c r="B897" s="109"/>
      <c r="C897" s="110"/>
      <c r="D897" s="110"/>
    </row>
    <row r="898" spans="2:4">
      <c r="B898" s="109"/>
      <c r="C898" s="110"/>
      <c r="D898" s="110"/>
    </row>
    <row r="899" spans="2:4">
      <c r="B899" s="109"/>
      <c r="C899" s="110"/>
      <c r="D899" s="110"/>
    </row>
    <row r="900" spans="2:4">
      <c r="B900" s="109"/>
      <c r="C900" s="110"/>
      <c r="D900" s="110"/>
    </row>
    <row r="901" spans="2:4">
      <c r="B901" s="109"/>
      <c r="C901" s="110"/>
      <c r="D901" s="110"/>
    </row>
    <row r="902" spans="2:4">
      <c r="B902" s="109"/>
      <c r="C902" s="110"/>
      <c r="D902" s="110"/>
    </row>
    <row r="903" spans="2:4">
      <c r="B903" s="109"/>
      <c r="C903" s="110"/>
      <c r="D903" s="110"/>
    </row>
    <row r="904" spans="2:4">
      <c r="B904" s="109"/>
      <c r="C904" s="110"/>
      <c r="D904" s="110"/>
    </row>
    <row r="905" spans="2:4">
      <c r="B905" s="109"/>
      <c r="C905" s="110"/>
      <c r="D905" s="110"/>
    </row>
    <row r="906" spans="2:4">
      <c r="B906" s="109"/>
      <c r="C906" s="110"/>
      <c r="D906" s="110"/>
    </row>
    <row r="907" spans="2:4">
      <c r="B907" s="109"/>
      <c r="C907" s="110"/>
      <c r="D907" s="110"/>
    </row>
    <row r="908" spans="2:4">
      <c r="B908" s="109"/>
      <c r="C908" s="110"/>
      <c r="D908" s="110"/>
    </row>
    <row r="909" spans="2:4">
      <c r="B909" s="109"/>
      <c r="C909" s="110"/>
      <c r="D909" s="110"/>
    </row>
    <row r="910" spans="2:4">
      <c r="B910" s="109"/>
      <c r="C910" s="110"/>
      <c r="D910" s="110"/>
    </row>
    <row r="911" spans="2:4">
      <c r="B911" s="109"/>
      <c r="C911" s="110"/>
      <c r="D911" s="110"/>
    </row>
    <row r="912" spans="2:4">
      <c r="B912" s="109"/>
      <c r="C912" s="110"/>
      <c r="D912" s="110"/>
    </row>
    <row r="913" spans="2:4">
      <c r="B913" s="109"/>
      <c r="C913" s="110"/>
      <c r="D913" s="110"/>
    </row>
    <row r="914" spans="2:4">
      <c r="B914" s="109"/>
      <c r="C914" s="110"/>
      <c r="D914" s="110"/>
    </row>
    <row r="915" spans="2:4">
      <c r="B915" s="109"/>
      <c r="C915" s="110"/>
      <c r="D915" s="110"/>
    </row>
    <row r="916" spans="2:4">
      <c r="B916" s="109"/>
      <c r="C916" s="110"/>
      <c r="D916" s="110"/>
    </row>
    <row r="917" spans="2:4">
      <c r="B917" s="109"/>
      <c r="C917" s="110"/>
      <c r="D917" s="110"/>
    </row>
    <row r="918" spans="2:4">
      <c r="B918" s="109"/>
      <c r="C918" s="110"/>
      <c r="D918" s="110"/>
    </row>
    <row r="919" spans="2:4">
      <c r="B919" s="109"/>
      <c r="C919" s="110"/>
      <c r="D919" s="110"/>
    </row>
    <row r="920" spans="2:4">
      <c r="B920" s="109"/>
      <c r="C920" s="110"/>
      <c r="D920" s="110"/>
    </row>
    <row r="921" spans="2:4">
      <c r="B921" s="109"/>
      <c r="C921" s="110"/>
      <c r="D921" s="110"/>
    </row>
    <row r="922" spans="2:4">
      <c r="B922" s="109"/>
      <c r="C922" s="110"/>
      <c r="D922" s="110"/>
    </row>
    <row r="923" spans="2:4">
      <c r="B923" s="109"/>
      <c r="C923" s="110"/>
      <c r="D923" s="110"/>
    </row>
    <row r="924" spans="2:4">
      <c r="B924" s="109"/>
      <c r="C924" s="110"/>
      <c r="D924" s="110"/>
    </row>
    <row r="925" spans="2:4">
      <c r="B925" s="109"/>
      <c r="C925" s="110"/>
      <c r="D925" s="110"/>
    </row>
    <row r="926" spans="2:4">
      <c r="B926" s="109"/>
      <c r="C926" s="110"/>
      <c r="D926" s="110"/>
    </row>
    <row r="927" spans="2:4">
      <c r="B927" s="109"/>
      <c r="C927" s="110"/>
      <c r="D927" s="110"/>
    </row>
    <row r="928" spans="2:4">
      <c r="B928" s="109"/>
      <c r="C928" s="110"/>
      <c r="D928" s="110"/>
    </row>
    <row r="929" spans="2:4">
      <c r="B929" s="109"/>
      <c r="C929" s="110"/>
      <c r="D929" s="110"/>
    </row>
    <row r="930" spans="2:4">
      <c r="B930" s="109"/>
      <c r="C930" s="110"/>
      <c r="D930" s="110"/>
    </row>
    <row r="931" spans="2:4">
      <c r="B931" s="109"/>
      <c r="C931" s="110"/>
      <c r="D931" s="110"/>
    </row>
    <row r="932" spans="2:4">
      <c r="B932" s="109"/>
      <c r="C932" s="110"/>
      <c r="D932" s="110"/>
    </row>
    <row r="933" spans="2:4">
      <c r="B933" s="109"/>
      <c r="C933" s="110"/>
      <c r="D933" s="110"/>
    </row>
    <row r="934" spans="2:4">
      <c r="B934" s="109"/>
      <c r="C934" s="110"/>
      <c r="D934" s="110"/>
    </row>
    <row r="935" spans="2:4">
      <c r="B935" s="109"/>
      <c r="C935" s="110"/>
      <c r="D935" s="110"/>
    </row>
    <row r="936" spans="2:4">
      <c r="B936" s="109"/>
      <c r="C936" s="110"/>
      <c r="D936" s="110"/>
    </row>
    <row r="937" spans="2:4">
      <c r="B937" s="109"/>
      <c r="C937" s="110"/>
      <c r="D937" s="110"/>
    </row>
    <row r="938" spans="2:4">
      <c r="B938" s="109"/>
      <c r="C938" s="110"/>
      <c r="D938" s="110"/>
    </row>
    <row r="939" spans="2:4">
      <c r="B939" s="109"/>
      <c r="C939" s="110"/>
      <c r="D939" s="110"/>
    </row>
    <row r="940" spans="2:4">
      <c r="B940" s="109"/>
      <c r="C940" s="110"/>
      <c r="D940" s="110"/>
    </row>
    <row r="941" spans="2:4">
      <c r="B941" s="109"/>
      <c r="C941" s="110"/>
      <c r="D941" s="110"/>
    </row>
    <row r="942" spans="2:4">
      <c r="B942" s="109"/>
      <c r="C942" s="110"/>
      <c r="D942" s="110"/>
    </row>
    <row r="943" spans="2:4">
      <c r="B943" s="109"/>
      <c r="C943" s="110"/>
      <c r="D943" s="110"/>
    </row>
    <row r="944" spans="2:4">
      <c r="B944" s="109"/>
      <c r="C944" s="110"/>
      <c r="D944" s="110"/>
    </row>
    <row r="945" spans="2:4">
      <c r="B945" s="109"/>
      <c r="C945" s="110"/>
      <c r="D945" s="110"/>
    </row>
    <row r="946" spans="2:4">
      <c r="B946" s="109"/>
      <c r="C946" s="110"/>
      <c r="D946" s="110"/>
    </row>
    <row r="947" spans="2:4">
      <c r="B947" s="109"/>
      <c r="C947" s="110"/>
      <c r="D947" s="110"/>
    </row>
    <row r="948" spans="2:4">
      <c r="B948" s="109"/>
      <c r="C948" s="110"/>
      <c r="D948" s="110"/>
    </row>
    <row r="949" spans="2:4">
      <c r="B949" s="109"/>
      <c r="C949" s="110"/>
      <c r="D949" s="110"/>
    </row>
    <row r="950" spans="2:4">
      <c r="B950" s="109"/>
      <c r="C950" s="110"/>
      <c r="D950" s="110"/>
    </row>
    <row r="951" spans="2:4">
      <c r="B951" s="109"/>
      <c r="C951" s="110"/>
      <c r="D951" s="110"/>
    </row>
    <row r="952" spans="2:4">
      <c r="B952" s="109"/>
      <c r="C952" s="110"/>
      <c r="D952" s="110"/>
    </row>
    <row r="953" spans="2:4">
      <c r="B953" s="109"/>
      <c r="C953" s="110"/>
      <c r="D953" s="110"/>
    </row>
    <row r="954" spans="2:4">
      <c r="B954" s="109"/>
      <c r="C954" s="110"/>
      <c r="D954" s="110"/>
    </row>
    <row r="955" spans="2:4">
      <c r="B955" s="109"/>
      <c r="C955" s="110"/>
      <c r="D955" s="110"/>
    </row>
    <row r="956" spans="2:4">
      <c r="B956" s="109"/>
      <c r="C956" s="110"/>
      <c r="D956" s="110"/>
    </row>
    <row r="957" spans="2:4">
      <c r="B957" s="109"/>
      <c r="C957" s="110"/>
      <c r="D957" s="110"/>
    </row>
    <row r="958" spans="2:4">
      <c r="B958" s="109"/>
      <c r="C958" s="110"/>
      <c r="D958" s="110"/>
    </row>
    <row r="959" spans="2:4">
      <c r="B959" s="109"/>
      <c r="C959" s="110"/>
      <c r="D959" s="110"/>
    </row>
    <row r="960" spans="2:4">
      <c r="B960" s="109"/>
      <c r="C960" s="110"/>
      <c r="D960" s="110"/>
    </row>
    <row r="961" spans="2:4">
      <c r="B961" s="109"/>
      <c r="C961" s="110"/>
      <c r="D961" s="110"/>
    </row>
    <row r="962" spans="2:4">
      <c r="B962" s="109"/>
      <c r="C962" s="110"/>
      <c r="D962" s="110"/>
    </row>
    <row r="963" spans="2:4">
      <c r="B963" s="109"/>
      <c r="C963" s="110"/>
      <c r="D963" s="110"/>
    </row>
    <row r="964" spans="2:4">
      <c r="B964" s="109"/>
      <c r="C964" s="110"/>
      <c r="D964" s="110"/>
    </row>
    <row r="965" spans="2:4">
      <c r="B965" s="109"/>
      <c r="C965" s="110"/>
      <c r="D965" s="110"/>
    </row>
    <row r="966" spans="2:4">
      <c r="B966" s="109"/>
      <c r="C966" s="110"/>
      <c r="D966" s="110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8803</v>
      </c>
    </row>
    <row r="6" spans="2:16" ht="26.25" customHeight="1">
      <c r="B6" s="158" t="s">
        <v>185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16" s="3" customFormat="1" ht="78.75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214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3333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0">
        <v>0</v>
      </c>
      <c r="N10" s="91"/>
      <c r="O10" s="121">
        <v>0</v>
      </c>
      <c r="P10" s="121">
        <v>0</v>
      </c>
    </row>
    <row r="11" spans="2:16" ht="20.25" customHeight="1">
      <c r="B11" s="114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14" t="s">
        <v>113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14" t="s">
        <v>215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8803</v>
      </c>
    </row>
    <row r="6" spans="2:16" ht="26.25" customHeight="1">
      <c r="B6" s="158" t="s">
        <v>186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16" s="3" customFormat="1" ht="78.75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3334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0">
        <v>0</v>
      </c>
      <c r="N10" s="91"/>
      <c r="O10" s="121">
        <v>0</v>
      </c>
      <c r="P10" s="121">
        <v>0</v>
      </c>
    </row>
    <row r="11" spans="2:16" ht="20.25" customHeight="1">
      <c r="B11" s="114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14" t="s">
        <v>113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14" t="s">
        <v>215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2:16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2:16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2:16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2:16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2:16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2:16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2:16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2:16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2:16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2:16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2:16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2:16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2:16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2:16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2:16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2:16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2:16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2:16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2:16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2:16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2:16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2:16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2:16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2:16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2:16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2:16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2:16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2:16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2:16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2:16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2:16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2:16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</row>
    <row r="383" spans="2:16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</row>
    <row r="384" spans="2:16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</row>
    <row r="385" spans="2:16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</row>
    <row r="386" spans="2:16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</row>
    <row r="387" spans="2:16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2:16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</row>
    <row r="389" spans="2:16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</row>
    <row r="390" spans="2:16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</row>
    <row r="391" spans="2:16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</row>
    <row r="392" spans="2:16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</row>
    <row r="393" spans="2:16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</row>
    <row r="394" spans="2:16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</row>
    <row r="395" spans="2:16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</row>
    <row r="396" spans="2:16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</row>
    <row r="397" spans="2:16">
      <c r="B397" s="117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</row>
    <row r="398" spans="2:16">
      <c r="B398" s="117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</row>
    <row r="399" spans="2:16">
      <c r="B399" s="118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</row>
    <row r="400" spans="2:16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</row>
    <row r="401" spans="2:16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2:16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</row>
    <row r="403" spans="2:16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</row>
    <row r="404" spans="2:16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</row>
    <row r="405" spans="2:16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</row>
    <row r="406" spans="2:16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</row>
    <row r="407" spans="2:16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</row>
    <row r="408" spans="2:16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</row>
    <row r="409" spans="2:16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</row>
    <row r="410" spans="2:16">
      <c r="B410" s="109"/>
      <c r="C410" s="109"/>
      <c r="D410" s="109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</row>
    <row r="411" spans="2:16">
      <c r="B411" s="109"/>
      <c r="C411" s="109"/>
      <c r="D411" s="109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5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147</v>
      </c>
      <c r="C1" s="67" t="s" vm="1">
        <v>233</v>
      </c>
    </row>
    <row r="2" spans="2:18">
      <c r="B2" s="46" t="s">
        <v>146</v>
      </c>
      <c r="C2" s="67" t="s">
        <v>234</v>
      </c>
    </row>
    <row r="3" spans="2:18">
      <c r="B3" s="46" t="s">
        <v>148</v>
      </c>
      <c r="C3" s="67" t="s">
        <v>235</v>
      </c>
    </row>
    <row r="4" spans="2:18">
      <c r="B4" s="46" t="s">
        <v>149</v>
      </c>
      <c r="C4" s="67">
        <v>8803</v>
      </c>
    </row>
    <row r="6" spans="2:18" ht="21.75" customHeight="1">
      <c r="B6" s="161" t="s">
        <v>175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3"/>
    </row>
    <row r="7" spans="2:18" ht="27.75" customHeight="1">
      <c r="B7" s="164" t="s">
        <v>90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2:18" s="3" customFormat="1" ht="66" customHeight="1">
      <c r="B8" s="21" t="s">
        <v>116</v>
      </c>
      <c r="C8" s="29" t="s">
        <v>46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223</v>
      </c>
      <c r="O8" s="29" t="s">
        <v>63</v>
      </c>
      <c r="P8" s="29" t="s">
        <v>211</v>
      </c>
      <c r="Q8" s="29" t="s">
        <v>150</v>
      </c>
      <c r="R8" s="59" t="s">
        <v>152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15" t="s">
        <v>212</v>
      </c>
      <c r="O9" s="31" t="s">
        <v>217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6.5813136280318192</v>
      </c>
      <c r="I11" s="69"/>
      <c r="J11" s="69"/>
      <c r="K11" s="78">
        <v>3.7035433157312656E-2</v>
      </c>
      <c r="L11" s="77"/>
      <c r="M11" s="79"/>
      <c r="N11" s="69"/>
      <c r="O11" s="77">
        <v>266653.21801988105</v>
      </c>
      <c r="P11" s="69"/>
      <c r="Q11" s="78">
        <f>IFERROR(O11/$O$11,0)</f>
        <v>1</v>
      </c>
      <c r="R11" s="78">
        <f>O11/'סכום נכסי הקרן'!$C$42</f>
        <v>9.2276621526136984E-2</v>
      </c>
    </row>
    <row r="12" spans="2:18" ht="22.5" customHeight="1">
      <c r="B12" s="70" t="s">
        <v>201</v>
      </c>
      <c r="C12" s="71"/>
      <c r="D12" s="71"/>
      <c r="E12" s="71"/>
      <c r="F12" s="71"/>
      <c r="G12" s="71"/>
      <c r="H12" s="80">
        <v>6.5670594130024584</v>
      </c>
      <c r="I12" s="71"/>
      <c r="J12" s="71"/>
      <c r="K12" s="81">
        <v>3.6999200733882888E-2</v>
      </c>
      <c r="L12" s="80"/>
      <c r="M12" s="82"/>
      <c r="N12" s="71"/>
      <c r="O12" s="80">
        <v>266272.85627602402</v>
      </c>
      <c r="P12" s="71"/>
      <c r="Q12" s="81">
        <f t="shared" ref="Q12:Q59" si="0">IFERROR(O12/$O$11,0)</f>
        <v>0.99857357152228821</v>
      </c>
      <c r="R12" s="81">
        <f>O12/'סכום נכסי הקרן'!$C$42</f>
        <v>9.2144995525365078E-2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5.2451433707186466</v>
      </c>
      <c r="I13" s="73"/>
      <c r="J13" s="73"/>
      <c r="K13" s="84">
        <v>1.5913937570721629E-2</v>
      </c>
      <c r="L13" s="83"/>
      <c r="M13" s="85"/>
      <c r="N13" s="73"/>
      <c r="O13" s="83">
        <v>65742.197445016005</v>
      </c>
      <c r="P13" s="73"/>
      <c r="Q13" s="84">
        <f t="shared" si="0"/>
        <v>0.24654567431514895</v>
      </c>
      <c r="R13" s="84">
        <f>O13/'סכום נכסי הקרן'!$C$42</f>
        <v>2.2750401877685233E-2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5.2451433707186466</v>
      </c>
      <c r="I14" s="71"/>
      <c r="J14" s="71"/>
      <c r="K14" s="81">
        <v>1.5913937570721629E-2</v>
      </c>
      <c r="L14" s="80"/>
      <c r="M14" s="82"/>
      <c r="N14" s="71"/>
      <c r="O14" s="80">
        <v>65742.197445016005</v>
      </c>
      <c r="P14" s="71"/>
      <c r="Q14" s="81">
        <f t="shared" si="0"/>
        <v>0.24654567431514895</v>
      </c>
      <c r="R14" s="81">
        <f>O14/'סכום נכסי הקרן'!$C$42</f>
        <v>2.2750401877685233E-2</v>
      </c>
    </row>
    <row r="15" spans="2:18">
      <c r="B15" s="75" t="s">
        <v>236</v>
      </c>
      <c r="C15" s="73" t="s">
        <v>237</v>
      </c>
      <c r="D15" s="86" t="s">
        <v>121</v>
      </c>
      <c r="E15" s="73" t="s">
        <v>238</v>
      </c>
      <c r="F15" s="73"/>
      <c r="G15" s="73"/>
      <c r="H15" s="83">
        <v>0.84000000000243558</v>
      </c>
      <c r="I15" s="86" t="s">
        <v>134</v>
      </c>
      <c r="J15" s="87">
        <v>0.04</v>
      </c>
      <c r="K15" s="84">
        <v>2.0299999999957373E-2</v>
      </c>
      <c r="L15" s="83">
        <v>116743.60583300002</v>
      </c>
      <c r="M15" s="85">
        <v>140.66999999999999</v>
      </c>
      <c r="N15" s="73"/>
      <c r="O15" s="83">
        <v>164.22322809000002</v>
      </c>
      <c r="P15" s="84">
        <v>8.2788375742804886E-6</v>
      </c>
      <c r="Q15" s="84">
        <f t="shared" si="0"/>
        <v>6.158681650628192E-4</v>
      </c>
      <c r="R15" s="84">
        <f>O15/'סכום נכסי הקרן'!$C$42</f>
        <v>5.6830233577498228E-5</v>
      </c>
    </row>
    <row r="16" spans="2:18">
      <c r="B16" s="75" t="s">
        <v>239</v>
      </c>
      <c r="C16" s="73" t="s">
        <v>240</v>
      </c>
      <c r="D16" s="86" t="s">
        <v>121</v>
      </c>
      <c r="E16" s="73" t="s">
        <v>238</v>
      </c>
      <c r="F16" s="73"/>
      <c r="G16" s="73"/>
      <c r="H16" s="83">
        <v>3.6300000000001402</v>
      </c>
      <c r="I16" s="86" t="s">
        <v>134</v>
      </c>
      <c r="J16" s="87">
        <v>7.4999999999999997E-3</v>
      </c>
      <c r="K16" s="84">
        <v>1.5600000000000417E-2</v>
      </c>
      <c r="L16" s="83">
        <v>6116124.9958600011</v>
      </c>
      <c r="M16" s="85">
        <v>109.59</v>
      </c>
      <c r="N16" s="73"/>
      <c r="O16" s="83">
        <v>6702.6614561620008</v>
      </c>
      <c r="P16" s="84">
        <v>2.9208771343429906E-4</v>
      </c>
      <c r="Q16" s="84">
        <f t="shared" si="0"/>
        <v>2.5136248142567947E-2</v>
      </c>
      <c r="R16" s="84">
        <f>O16/'סכום נכסי הקרן'!$C$42</f>
        <v>2.3194880564388061E-3</v>
      </c>
    </row>
    <row r="17" spans="2:18">
      <c r="B17" s="75" t="s">
        <v>241</v>
      </c>
      <c r="C17" s="73" t="s">
        <v>242</v>
      </c>
      <c r="D17" s="86" t="s">
        <v>121</v>
      </c>
      <c r="E17" s="73" t="s">
        <v>238</v>
      </c>
      <c r="F17" s="73"/>
      <c r="G17" s="73"/>
      <c r="H17" s="83">
        <v>5.5999999999998975</v>
      </c>
      <c r="I17" s="86" t="s">
        <v>134</v>
      </c>
      <c r="J17" s="87">
        <v>5.0000000000000001E-3</v>
      </c>
      <c r="K17" s="84">
        <v>1.4999999999999633E-2</v>
      </c>
      <c r="L17" s="83">
        <v>13026886.988516001</v>
      </c>
      <c r="M17" s="85">
        <v>105.57</v>
      </c>
      <c r="N17" s="73"/>
      <c r="O17" s="83">
        <v>13752.485047729004</v>
      </c>
      <c r="P17" s="84">
        <v>6.4091201624103932E-4</v>
      </c>
      <c r="Q17" s="84">
        <f t="shared" si="0"/>
        <v>5.1574419952072924E-2</v>
      </c>
      <c r="R17" s="84">
        <f>O17/'סכום נכסי הקרן'!$C$42</f>
        <v>4.7591132303474813E-3</v>
      </c>
    </row>
    <row r="18" spans="2:18">
      <c r="B18" s="75" t="s">
        <v>243</v>
      </c>
      <c r="C18" s="73" t="s">
        <v>244</v>
      </c>
      <c r="D18" s="86" t="s">
        <v>121</v>
      </c>
      <c r="E18" s="73" t="s">
        <v>238</v>
      </c>
      <c r="F18" s="73"/>
      <c r="G18" s="73"/>
      <c r="H18" s="83">
        <v>10.430000000005263</v>
      </c>
      <c r="I18" s="86" t="s">
        <v>134</v>
      </c>
      <c r="J18" s="87">
        <v>0.04</v>
      </c>
      <c r="K18" s="84">
        <v>1.4500000000008619E-2</v>
      </c>
      <c r="L18" s="83">
        <v>570486.30507700006</v>
      </c>
      <c r="M18" s="85">
        <v>172.93</v>
      </c>
      <c r="N18" s="73"/>
      <c r="O18" s="83">
        <v>986.54194166700006</v>
      </c>
      <c r="P18" s="84">
        <v>3.5806895279169622E-5</v>
      </c>
      <c r="Q18" s="84">
        <f t="shared" si="0"/>
        <v>3.6997188670471839E-3</v>
      </c>
      <c r="R18" s="84">
        <f>O18/'סכום נכסי הקרן'!$C$42</f>
        <v>3.4139755764762134E-4</v>
      </c>
    </row>
    <row r="19" spans="2:18">
      <c r="B19" s="75" t="s">
        <v>245</v>
      </c>
      <c r="C19" s="73" t="s">
        <v>246</v>
      </c>
      <c r="D19" s="86" t="s">
        <v>121</v>
      </c>
      <c r="E19" s="73" t="s">
        <v>238</v>
      </c>
      <c r="F19" s="73"/>
      <c r="G19" s="73"/>
      <c r="H19" s="83">
        <v>19.370000000017164</v>
      </c>
      <c r="I19" s="86" t="s">
        <v>134</v>
      </c>
      <c r="J19" s="87">
        <v>0.01</v>
      </c>
      <c r="K19" s="84">
        <v>1.620000000001896E-2</v>
      </c>
      <c r="L19" s="83">
        <v>474653.24023800006</v>
      </c>
      <c r="M19" s="85">
        <v>100.01</v>
      </c>
      <c r="N19" s="73"/>
      <c r="O19" s="83">
        <v>474.70068820500006</v>
      </c>
      <c r="P19" s="84">
        <v>2.6216543149268852E-5</v>
      </c>
      <c r="Q19" s="84">
        <f t="shared" si="0"/>
        <v>1.7802173614481092E-3</v>
      </c>
      <c r="R19" s="84">
        <f>O19/'סכום נכסי הקרן'!$C$42</f>
        <v>1.6427244369660539E-4</v>
      </c>
    </row>
    <row r="20" spans="2:18">
      <c r="B20" s="75" t="s">
        <v>247</v>
      </c>
      <c r="C20" s="73" t="s">
        <v>248</v>
      </c>
      <c r="D20" s="86" t="s">
        <v>121</v>
      </c>
      <c r="E20" s="73" t="s">
        <v>238</v>
      </c>
      <c r="F20" s="73"/>
      <c r="G20" s="73"/>
      <c r="H20" s="83">
        <v>2.840000000000003</v>
      </c>
      <c r="I20" s="86" t="s">
        <v>134</v>
      </c>
      <c r="J20" s="87">
        <v>1E-3</v>
      </c>
      <c r="K20" s="84">
        <v>1.6399999999999911E-2</v>
      </c>
      <c r="L20" s="83">
        <v>16390696.046964005</v>
      </c>
      <c r="M20" s="85">
        <v>106.72</v>
      </c>
      <c r="N20" s="73"/>
      <c r="O20" s="83">
        <v>17492.150832943997</v>
      </c>
      <c r="P20" s="84">
        <v>8.6857382932130941E-4</v>
      </c>
      <c r="Q20" s="84">
        <f t="shared" si="0"/>
        <v>6.5598873933859006E-2</v>
      </c>
      <c r="R20" s="84">
        <f>O20/'סכום נכסי הקרן'!$C$42</f>
        <v>6.0532424625354799E-3</v>
      </c>
    </row>
    <row r="21" spans="2:18">
      <c r="B21" s="75" t="s">
        <v>249</v>
      </c>
      <c r="C21" s="73" t="s">
        <v>250</v>
      </c>
      <c r="D21" s="86" t="s">
        <v>121</v>
      </c>
      <c r="E21" s="73" t="s">
        <v>238</v>
      </c>
      <c r="F21" s="73"/>
      <c r="G21" s="73"/>
      <c r="H21" s="83">
        <v>14.709999999996732</v>
      </c>
      <c r="I21" s="86" t="s">
        <v>134</v>
      </c>
      <c r="J21" s="87">
        <v>2.75E-2</v>
      </c>
      <c r="K21" s="84">
        <v>1.5399999999995355E-2</v>
      </c>
      <c r="L21" s="83">
        <v>849771.95133600011</v>
      </c>
      <c r="M21" s="85">
        <v>141.94</v>
      </c>
      <c r="N21" s="73"/>
      <c r="O21" s="83">
        <v>1206.1663649140003</v>
      </c>
      <c r="P21" s="84">
        <v>4.662552412709096E-5</v>
      </c>
      <c r="Q21" s="84">
        <f t="shared" si="0"/>
        <v>4.523351992039606E-3</v>
      </c>
      <c r="R21" s="84">
        <f>O21/'סכום נכסי הקרן'!$C$42</f>
        <v>4.1739963979893653E-4</v>
      </c>
    </row>
    <row r="22" spans="2:18">
      <c r="B22" s="75" t="s">
        <v>251</v>
      </c>
      <c r="C22" s="73" t="s">
        <v>252</v>
      </c>
      <c r="D22" s="86" t="s">
        <v>121</v>
      </c>
      <c r="E22" s="73" t="s">
        <v>238</v>
      </c>
      <c r="F22" s="73"/>
      <c r="G22" s="73"/>
      <c r="H22" s="83">
        <v>2.0700000000000722</v>
      </c>
      <c r="I22" s="86" t="s">
        <v>134</v>
      </c>
      <c r="J22" s="87">
        <v>7.4999999999999997E-3</v>
      </c>
      <c r="K22" s="84">
        <v>1.7399999999999961E-2</v>
      </c>
      <c r="L22" s="83">
        <v>9725188.4211930018</v>
      </c>
      <c r="M22" s="85">
        <v>110.36</v>
      </c>
      <c r="N22" s="73"/>
      <c r="O22" s="83">
        <v>10732.718222046004</v>
      </c>
      <c r="P22" s="84">
        <v>4.4810903462875486E-4</v>
      </c>
      <c r="Q22" s="84">
        <f t="shared" si="0"/>
        <v>4.0249723223838227E-2</v>
      </c>
      <c r="R22" s="84">
        <f>O22/'סכום נכסי הקרן'!$C$42</f>
        <v>3.714108476457886E-3</v>
      </c>
    </row>
    <row r="23" spans="2:18">
      <c r="B23" s="75" t="s">
        <v>253</v>
      </c>
      <c r="C23" s="73" t="s">
        <v>254</v>
      </c>
      <c r="D23" s="86" t="s">
        <v>121</v>
      </c>
      <c r="E23" s="73" t="s">
        <v>238</v>
      </c>
      <c r="F23" s="73"/>
      <c r="G23" s="73"/>
      <c r="H23" s="83">
        <v>4.970000000000006</v>
      </c>
      <c r="I23" s="86" t="s">
        <v>134</v>
      </c>
      <c r="J23" s="87">
        <v>1.1000000000000001E-2</v>
      </c>
      <c r="K23" s="84">
        <v>1.4999999999996995E-2</v>
      </c>
      <c r="L23" s="83">
        <v>1681039.8320000002</v>
      </c>
      <c r="M23" s="85">
        <v>99.03</v>
      </c>
      <c r="N23" s="73"/>
      <c r="O23" s="83">
        <v>1664.7338154670003</v>
      </c>
      <c r="P23" s="84">
        <v>6.4291045743085156E-4</v>
      </c>
      <c r="Q23" s="84">
        <f t="shared" si="0"/>
        <v>6.2430666609951868E-3</v>
      </c>
      <c r="R23" s="84">
        <f>O23/'סכום נכסי הקרן'!$C$42</f>
        <v>5.7608909943909661E-4</v>
      </c>
    </row>
    <row r="24" spans="2:18">
      <c r="B24" s="75" t="s">
        <v>255</v>
      </c>
      <c r="C24" s="73" t="s">
        <v>256</v>
      </c>
      <c r="D24" s="86" t="s">
        <v>121</v>
      </c>
      <c r="E24" s="73" t="s">
        <v>238</v>
      </c>
      <c r="F24" s="73"/>
      <c r="G24" s="73"/>
      <c r="H24" s="83">
        <v>8.1400000000000929</v>
      </c>
      <c r="I24" s="86" t="s">
        <v>134</v>
      </c>
      <c r="J24" s="87">
        <v>1E-3</v>
      </c>
      <c r="K24" s="84">
        <v>1.5199999999999748E-2</v>
      </c>
      <c r="L24" s="83">
        <v>11293640.907099001</v>
      </c>
      <c r="M24" s="85">
        <v>99.42</v>
      </c>
      <c r="N24" s="73"/>
      <c r="O24" s="83">
        <v>11228.137437314002</v>
      </c>
      <c r="P24" s="84">
        <v>5.2443162936387634E-4</v>
      </c>
      <c r="Q24" s="84">
        <f t="shared" si="0"/>
        <v>4.2107638980291094E-2</v>
      </c>
      <c r="R24" s="84">
        <f>O24/'סכום נכסי הקרן'!$C$42</f>
        <v>3.8855506655435341E-3</v>
      </c>
    </row>
    <row r="25" spans="2:18">
      <c r="B25" s="75" t="s">
        <v>257</v>
      </c>
      <c r="C25" s="73" t="s">
        <v>258</v>
      </c>
      <c r="D25" s="86" t="s">
        <v>121</v>
      </c>
      <c r="E25" s="73" t="s">
        <v>238</v>
      </c>
      <c r="F25" s="73"/>
      <c r="G25" s="73"/>
      <c r="H25" s="83">
        <v>25.829999999994207</v>
      </c>
      <c r="I25" s="86" t="s">
        <v>134</v>
      </c>
      <c r="J25" s="87">
        <v>5.0000000000000001E-3</v>
      </c>
      <c r="K25" s="84">
        <v>1.6599999999996409E-2</v>
      </c>
      <c r="L25" s="83">
        <v>1612632.3016300001</v>
      </c>
      <c r="M25" s="85">
        <v>82.95</v>
      </c>
      <c r="N25" s="73"/>
      <c r="O25" s="83">
        <v>1337.6784104780004</v>
      </c>
      <c r="P25" s="84">
        <v>1.1708183698419609E-4</v>
      </c>
      <c r="Q25" s="84">
        <f t="shared" si="0"/>
        <v>5.0165470359268879E-3</v>
      </c>
      <c r="R25" s="84">
        <f>O25/'סכום נכסי הקרן'!$C$42</f>
        <v>4.6291001220228971E-4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48</v>
      </c>
      <c r="C27" s="73"/>
      <c r="D27" s="73"/>
      <c r="E27" s="73"/>
      <c r="F27" s="73"/>
      <c r="G27" s="73"/>
      <c r="H27" s="83">
        <v>7.0004378597904582</v>
      </c>
      <c r="I27" s="73"/>
      <c r="J27" s="73"/>
      <c r="K27" s="84">
        <v>4.3911817199282561E-2</v>
      </c>
      <c r="L27" s="83"/>
      <c r="M27" s="85"/>
      <c r="N27" s="73"/>
      <c r="O27" s="83">
        <v>200530.65883100804</v>
      </c>
      <c r="P27" s="73"/>
      <c r="Q27" s="84">
        <f t="shared" si="0"/>
        <v>0.75202789720713936</v>
      </c>
      <c r="R27" s="84">
        <f>O27/'סכום נכסי הקרן'!$C$42</f>
        <v>6.9394593647679859E-2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0.53536674597572509</v>
      </c>
      <c r="I28" s="71"/>
      <c r="J28" s="71"/>
      <c r="K28" s="81">
        <v>4.7969770825284141E-2</v>
      </c>
      <c r="L28" s="80"/>
      <c r="M28" s="82"/>
      <c r="N28" s="71"/>
      <c r="O28" s="80">
        <v>37906.904851868014</v>
      </c>
      <c r="P28" s="71"/>
      <c r="Q28" s="81">
        <f t="shared" si="0"/>
        <v>0.14215806257039718</v>
      </c>
      <c r="R28" s="81">
        <f>O28/'סכום נכסי הקרן'!$C$42</f>
        <v>1.3117865736697442E-2</v>
      </c>
    </row>
    <row r="29" spans="2:18">
      <c r="B29" s="75" t="s">
        <v>259</v>
      </c>
      <c r="C29" s="73" t="s">
        <v>260</v>
      </c>
      <c r="D29" s="86" t="s">
        <v>121</v>
      </c>
      <c r="E29" s="73" t="s">
        <v>238</v>
      </c>
      <c r="F29" s="73"/>
      <c r="G29" s="73"/>
      <c r="H29" s="83">
        <v>0.51000000000010037</v>
      </c>
      <c r="I29" s="86" t="s">
        <v>134</v>
      </c>
      <c r="J29" s="87">
        <v>0</v>
      </c>
      <c r="K29" s="84">
        <v>4.7699999999999222E-2</v>
      </c>
      <c r="L29" s="83">
        <v>5507041.916065</v>
      </c>
      <c r="M29" s="85">
        <v>97.64</v>
      </c>
      <c r="N29" s="73"/>
      <c r="O29" s="83">
        <v>5377.0757268460011</v>
      </c>
      <c r="P29" s="84">
        <v>2.7535209580325002E-4</v>
      </c>
      <c r="Q29" s="84">
        <f t="shared" si="0"/>
        <v>2.016505094810106E-2</v>
      </c>
      <c r="R29" s="84">
        <f>O29/'סכום נכסי הקרן'!$C$42</f>
        <v>1.8607627743931915E-3</v>
      </c>
    </row>
    <row r="30" spans="2:18">
      <c r="B30" s="75" t="s">
        <v>261</v>
      </c>
      <c r="C30" s="73" t="s">
        <v>262</v>
      </c>
      <c r="D30" s="86" t="s">
        <v>121</v>
      </c>
      <c r="E30" s="73" t="s">
        <v>238</v>
      </c>
      <c r="F30" s="73"/>
      <c r="G30" s="73"/>
      <c r="H30" s="83">
        <v>0.25999999999914608</v>
      </c>
      <c r="I30" s="86" t="s">
        <v>134</v>
      </c>
      <c r="J30" s="87">
        <v>0</v>
      </c>
      <c r="K30" s="84">
        <v>4.7799999999996859E-2</v>
      </c>
      <c r="L30" s="83">
        <v>450496.39801900007</v>
      </c>
      <c r="M30" s="85">
        <v>98.78</v>
      </c>
      <c r="N30" s="73"/>
      <c r="O30" s="83">
        <v>445.0003419630001</v>
      </c>
      <c r="P30" s="84">
        <v>1.3249894059382355E-5</v>
      </c>
      <c r="Q30" s="84">
        <f t="shared" si="0"/>
        <v>1.6688354457804514E-3</v>
      </c>
      <c r="R30" s="84">
        <f>O30/'סכום נכסי הקרן'!$C$42</f>
        <v>1.5399449681968483E-4</v>
      </c>
    </row>
    <row r="31" spans="2:18">
      <c r="B31" s="75" t="s">
        <v>263</v>
      </c>
      <c r="C31" s="73" t="s">
        <v>264</v>
      </c>
      <c r="D31" s="86" t="s">
        <v>121</v>
      </c>
      <c r="E31" s="73" t="s">
        <v>238</v>
      </c>
      <c r="F31" s="73"/>
      <c r="G31" s="73"/>
      <c r="H31" s="83">
        <v>0.18999999660655909</v>
      </c>
      <c r="I31" s="86" t="s">
        <v>134</v>
      </c>
      <c r="J31" s="87">
        <v>0</v>
      </c>
      <c r="K31" s="84">
        <v>4.6900000465101031E-2</v>
      </c>
      <c r="L31" s="83">
        <v>50.526113000000016</v>
      </c>
      <c r="M31" s="85">
        <v>99.15</v>
      </c>
      <c r="N31" s="73"/>
      <c r="O31" s="83">
        <v>5.0096643000000003E-2</v>
      </c>
      <c r="P31" s="84">
        <v>1.0311451632653065E-9</v>
      </c>
      <c r="Q31" s="84">
        <f t="shared" si="0"/>
        <v>1.8787188608488838E-7</v>
      </c>
      <c r="R31" s="84">
        <f>O31/'סכום נכסי הקרן'!$C$42</f>
        <v>1.7336182927656768E-8</v>
      </c>
    </row>
    <row r="32" spans="2:18">
      <c r="B32" s="75" t="s">
        <v>265</v>
      </c>
      <c r="C32" s="73" t="s">
        <v>266</v>
      </c>
      <c r="D32" s="86" t="s">
        <v>121</v>
      </c>
      <c r="E32" s="73" t="s">
        <v>238</v>
      </c>
      <c r="F32" s="73"/>
      <c r="G32" s="73"/>
      <c r="H32" s="83">
        <v>0.35999999999997828</v>
      </c>
      <c r="I32" s="86" t="s">
        <v>134</v>
      </c>
      <c r="J32" s="87">
        <v>0</v>
      </c>
      <c r="K32" s="84">
        <v>4.8000000000000265E-2</v>
      </c>
      <c r="L32" s="83">
        <v>7489117.4909550007</v>
      </c>
      <c r="M32" s="85">
        <v>98.33</v>
      </c>
      <c r="N32" s="73"/>
      <c r="O32" s="83">
        <v>7364.0492288559999</v>
      </c>
      <c r="P32" s="84">
        <v>2.3403492159234377E-4</v>
      </c>
      <c r="Q32" s="84">
        <f t="shared" si="0"/>
        <v>2.7616577379189752E-2</v>
      </c>
      <c r="R32" s="84">
        <f>O32/'סכום נכסי הקרן'!$C$42</f>
        <v>2.5483644586667686E-3</v>
      </c>
    </row>
    <row r="33" spans="2:18">
      <c r="B33" s="75" t="s">
        <v>267</v>
      </c>
      <c r="C33" s="73" t="s">
        <v>268</v>
      </c>
      <c r="D33" s="86" t="s">
        <v>121</v>
      </c>
      <c r="E33" s="73" t="s">
        <v>238</v>
      </c>
      <c r="F33" s="73"/>
      <c r="G33" s="73"/>
      <c r="H33" s="83">
        <v>0.43999999999993405</v>
      </c>
      <c r="I33" s="86" t="s">
        <v>134</v>
      </c>
      <c r="J33" s="87">
        <v>0</v>
      </c>
      <c r="K33" s="84">
        <v>4.8199999999999049E-2</v>
      </c>
      <c r="L33" s="83">
        <v>9913818.8470000029</v>
      </c>
      <c r="M33" s="85">
        <v>97.97</v>
      </c>
      <c r="N33" s="73"/>
      <c r="O33" s="83">
        <v>9712.5683244060019</v>
      </c>
      <c r="P33" s="84">
        <v>3.1980060796774204E-4</v>
      </c>
      <c r="Q33" s="84">
        <f t="shared" si="0"/>
        <v>3.6423968165581466E-2</v>
      </c>
      <c r="R33" s="84">
        <f>O33/'סכום נכסי הקרן'!$C$42</f>
        <v>3.361080724895423E-3</v>
      </c>
    </row>
    <row r="34" spans="2:18">
      <c r="B34" s="75" t="s">
        <v>269</v>
      </c>
      <c r="C34" s="73" t="s">
        <v>270</v>
      </c>
      <c r="D34" s="86" t="s">
        <v>121</v>
      </c>
      <c r="E34" s="73" t="s">
        <v>238</v>
      </c>
      <c r="F34" s="73"/>
      <c r="G34" s="73"/>
      <c r="H34" s="83">
        <v>0.61</v>
      </c>
      <c r="I34" s="86" t="s">
        <v>134</v>
      </c>
      <c r="J34" s="87">
        <v>0</v>
      </c>
      <c r="K34" s="84">
        <v>4.7799999999999995E-2</v>
      </c>
      <c r="L34" s="83">
        <v>5743672.0750000002</v>
      </c>
      <c r="M34" s="85">
        <v>97.2</v>
      </c>
      <c r="N34" s="73"/>
      <c r="O34" s="83">
        <v>5582.8492569000009</v>
      </c>
      <c r="P34" s="84">
        <v>3.1909289305555555E-4</v>
      </c>
      <c r="Q34" s="84">
        <f t="shared" si="0"/>
        <v>2.0936740603984597E-2</v>
      </c>
      <c r="R34" s="84">
        <f>O34/'סכום נכסי הקרן'!$C$42</f>
        <v>1.9319716887047913E-3</v>
      </c>
    </row>
    <row r="35" spans="2:18">
      <c r="B35" s="75" t="s">
        <v>271</v>
      </c>
      <c r="C35" s="73" t="s">
        <v>272</v>
      </c>
      <c r="D35" s="86" t="s">
        <v>121</v>
      </c>
      <c r="E35" s="73" t="s">
        <v>238</v>
      </c>
      <c r="F35" s="73"/>
      <c r="G35" s="73"/>
      <c r="H35" s="83">
        <v>0.68000000000007255</v>
      </c>
      <c r="I35" s="86" t="s">
        <v>134</v>
      </c>
      <c r="J35" s="87">
        <v>0</v>
      </c>
      <c r="K35" s="84">
        <v>4.7999999999999696E-2</v>
      </c>
      <c r="L35" s="83">
        <v>6839778.9600000009</v>
      </c>
      <c r="M35" s="85">
        <v>96.84</v>
      </c>
      <c r="N35" s="73"/>
      <c r="O35" s="83">
        <v>6623.6419448640008</v>
      </c>
      <c r="P35" s="84">
        <v>3.7998772000000003E-4</v>
      </c>
      <c r="Q35" s="84">
        <f t="shared" si="0"/>
        <v>2.4839910030150684E-2</v>
      </c>
      <c r="R35" s="84">
        <f>O35/'סכום נכסי הקרן'!$C$42</f>
        <v>2.2921429765955089E-3</v>
      </c>
    </row>
    <row r="36" spans="2:18">
      <c r="B36" s="75" t="s">
        <v>273</v>
      </c>
      <c r="C36" s="73" t="s">
        <v>274</v>
      </c>
      <c r="D36" s="86" t="s">
        <v>121</v>
      </c>
      <c r="E36" s="73" t="s">
        <v>238</v>
      </c>
      <c r="F36" s="73"/>
      <c r="G36" s="73"/>
      <c r="H36" s="83">
        <v>0.85999999998781729</v>
      </c>
      <c r="I36" s="86" t="s">
        <v>134</v>
      </c>
      <c r="J36" s="87">
        <v>0</v>
      </c>
      <c r="K36" s="84">
        <v>4.8099999999630709E-2</v>
      </c>
      <c r="L36" s="83">
        <v>54693.507000000005</v>
      </c>
      <c r="M36" s="85">
        <v>96.05</v>
      </c>
      <c r="N36" s="73"/>
      <c r="O36" s="83">
        <v>52.533113474000004</v>
      </c>
      <c r="P36" s="84">
        <v>3.0385281666666671E-6</v>
      </c>
      <c r="Q36" s="84">
        <f t="shared" si="0"/>
        <v>1.9700911117481154E-4</v>
      </c>
      <c r="R36" s="84">
        <f>O36/'סכום נכסי הקרן'!$C$42</f>
        <v>1.8179335189078729E-5</v>
      </c>
    </row>
    <row r="37" spans="2:18">
      <c r="B37" s="75" t="s">
        <v>275</v>
      </c>
      <c r="C37" s="73" t="s">
        <v>276</v>
      </c>
      <c r="D37" s="86" t="s">
        <v>121</v>
      </c>
      <c r="E37" s="73" t="s">
        <v>238</v>
      </c>
      <c r="F37" s="73"/>
      <c r="G37" s="73"/>
      <c r="H37" s="83">
        <v>0.93000000000004379</v>
      </c>
      <c r="I37" s="86" t="s">
        <v>134</v>
      </c>
      <c r="J37" s="87">
        <v>0</v>
      </c>
      <c r="K37" s="84">
        <v>4.7900000000001317E-2</v>
      </c>
      <c r="L37" s="83">
        <v>2872061.0300000007</v>
      </c>
      <c r="M37" s="85">
        <v>95.72</v>
      </c>
      <c r="N37" s="73"/>
      <c r="O37" s="83">
        <v>2749.1368179160004</v>
      </c>
      <c r="P37" s="84">
        <v>1.5955894611111116E-4</v>
      </c>
      <c r="Q37" s="84">
        <f t="shared" si="0"/>
        <v>1.0309783014548247E-2</v>
      </c>
      <c r="R37" s="84">
        <f>O37/'סכום נכסי הקרן'!$C$42</f>
        <v>9.5135194525006433E-4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8.507418418137247</v>
      </c>
      <c r="I39" s="71"/>
      <c r="J39" s="71"/>
      <c r="K39" s="81">
        <v>4.2965925481558045E-2</v>
      </c>
      <c r="L39" s="80"/>
      <c r="M39" s="82"/>
      <c r="N39" s="71"/>
      <c r="O39" s="80">
        <v>162623.75397914005</v>
      </c>
      <c r="P39" s="71"/>
      <c r="Q39" s="81">
        <f t="shared" si="0"/>
        <v>0.60986983463674227</v>
      </c>
      <c r="R39" s="81">
        <f>O39/'סכום נכסי הקרן'!$C$42</f>
        <v>5.627672791098242E-2</v>
      </c>
    </row>
    <row r="40" spans="2:18">
      <c r="B40" s="75" t="s">
        <v>277</v>
      </c>
      <c r="C40" s="73" t="s">
        <v>278</v>
      </c>
      <c r="D40" s="86" t="s">
        <v>121</v>
      </c>
      <c r="E40" s="73" t="s">
        <v>238</v>
      </c>
      <c r="F40" s="73"/>
      <c r="G40" s="73"/>
      <c r="H40" s="83">
        <v>12.049999999979368</v>
      </c>
      <c r="I40" s="86" t="s">
        <v>134</v>
      </c>
      <c r="J40" s="87">
        <v>5.5E-2</v>
      </c>
      <c r="K40" s="84">
        <v>4.390000000004126E-2</v>
      </c>
      <c r="L40" s="83">
        <v>24786.516912000003</v>
      </c>
      <c r="M40" s="85">
        <v>117.33</v>
      </c>
      <c r="N40" s="73"/>
      <c r="O40" s="83">
        <v>29.082021292000004</v>
      </c>
      <c r="P40" s="84">
        <v>1.2837405004549635E-6</v>
      </c>
      <c r="Q40" s="84">
        <f t="shared" si="0"/>
        <v>1.0906308016065914E-4</v>
      </c>
      <c r="R40" s="84">
        <f>O40/'סכום נכסי הקרן'!$C$42</f>
        <v>1.0063972570459882E-5</v>
      </c>
    </row>
    <row r="41" spans="2:18">
      <c r="B41" s="75" t="s">
        <v>279</v>
      </c>
      <c r="C41" s="73" t="s">
        <v>280</v>
      </c>
      <c r="D41" s="86" t="s">
        <v>121</v>
      </c>
      <c r="E41" s="73" t="s">
        <v>238</v>
      </c>
      <c r="F41" s="73"/>
      <c r="G41" s="73"/>
      <c r="H41" s="83">
        <v>2.4000000000001798</v>
      </c>
      <c r="I41" s="86" t="s">
        <v>134</v>
      </c>
      <c r="J41" s="87">
        <v>5.0000000000000001E-3</v>
      </c>
      <c r="K41" s="84">
        <v>4.5600000000000716E-2</v>
      </c>
      <c r="L41" s="83">
        <v>1222225.5072560003</v>
      </c>
      <c r="M41" s="85">
        <v>91.2</v>
      </c>
      <c r="N41" s="73"/>
      <c r="O41" s="83">
        <v>1114.6696694570003</v>
      </c>
      <c r="P41" s="84">
        <v>5.7824165277715566E-5</v>
      </c>
      <c r="Q41" s="84">
        <f t="shared" si="0"/>
        <v>4.1802220792021083E-3</v>
      </c>
      <c r="R41" s="84">
        <f>O41/'סכום נכסי הקרן'!$C$42</f>
        <v>3.8573677069773439E-4</v>
      </c>
    </row>
    <row r="42" spans="2:18">
      <c r="B42" s="75" t="s">
        <v>281</v>
      </c>
      <c r="C42" s="73" t="s">
        <v>282</v>
      </c>
      <c r="D42" s="86" t="s">
        <v>121</v>
      </c>
      <c r="E42" s="73" t="s">
        <v>238</v>
      </c>
      <c r="F42" s="73"/>
      <c r="G42" s="73"/>
      <c r="H42" s="83">
        <v>0.49999999974114634</v>
      </c>
      <c r="I42" s="86" t="s">
        <v>134</v>
      </c>
      <c r="J42" s="87">
        <v>3.7499999999999999E-2</v>
      </c>
      <c r="K42" s="84">
        <v>4.3399999992648548E-2</v>
      </c>
      <c r="L42" s="83">
        <v>1901.9226790000002</v>
      </c>
      <c r="M42" s="85">
        <v>101.56</v>
      </c>
      <c r="N42" s="73"/>
      <c r="O42" s="83">
        <v>1.9315926630000002</v>
      </c>
      <c r="P42" s="84">
        <v>9.7358924591660885E-8</v>
      </c>
      <c r="Q42" s="84">
        <f t="shared" si="0"/>
        <v>7.2438378105603256E-6</v>
      </c>
      <c r="R42" s="84">
        <f>O42/'סכום נכסי הקרן'!$C$42</f>
        <v>6.6843688004179597E-7</v>
      </c>
    </row>
    <row r="43" spans="2:18">
      <c r="B43" s="75" t="s">
        <v>283</v>
      </c>
      <c r="C43" s="73" t="s">
        <v>284</v>
      </c>
      <c r="D43" s="86" t="s">
        <v>121</v>
      </c>
      <c r="E43" s="73" t="s">
        <v>238</v>
      </c>
      <c r="F43" s="73"/>
      <c r="G43" s="73"/>
      <c r="H43" s="83">
        <v>3.3800000000001145</v>
      </c>
      <c r="I43" s="86" t="s">
        <v>134</v>
      </c>
      <c r="J43" s="87">
        <v>0.02</v>
      </c>
      <c r="K43" s="84">
        <v>4.320000000000139E-2</v>
      </c>
      <c r="L43" s="83">
        <v>7985363.2331750011</v>
      </c>
      <c r="M43" s="85">
        <v>93.59</v>
      </c>
      <c r="N43" s="73"/>
      <c r="O43" s="83">
        <v>7473.501428153003</v>
      </c>
      <c r="P43" s="84">
        <v>3.1878875796145496E-4</v>
      </c>
      <c r="Q43" s="84">
        <f t="shared" si="0"/>
        <v>2.8027043827372058E-2</v>
      </c>
      <c r="R43" s="84">
        <f>O43/'סכום נכסי הקרן'!$C$42</f>
        <v>2.5862409157548652E-3</v>
      </c>
    </row>
    <row r="44" spans="2:18">
      <c r="B44" s="75" t="s">
        <v>285</v>
      </c>
      <c r="C44" s="73" t="s">
        <v>286</v>
      </c>
      <c r="D44" s="86" t="s">
        <v>121</v>
      </c>
      <c r="E44" s="73" t="s">
        <v>238</v>
      </c>
      <c r="F44" s="73"/>
      <c r="G44" s="73"/>
      <c r="H44" s="83">
        <v>6.2700000000001195</v>
      </c>
      <c r="I44" s="86" t="s">
        <v>134</v>
      </c>
      <c r="J44" s="87">
        <v>0.01</v>
      </c>
      <c r="K44" s="84">
        <v>4.2400000000000812E-2</v>
      </c>
      <c r="L44" s="83">
        <v>35801524.452163003</v>
      </c>
      <c r="M44" s="85">
        <v>82.4</v>
      </c>
      <c r="N44" s="73"/>
      <c r="O44" s="83">
        <v>29500.456127561003</v>
      </c>
      <c r="P44" s="84">
        <v>1.5160809091712599E-3</v>
      </c>
      <c r="Q44" s="84">
        <f t="shared" si="0"/>
        <v>0.11063228993306774</v>
      </c>
      <c r="R44" s="84">
        <f>O44/'סכום נכסי הקרן'!$C$42</f>
        <v>1.0208773946723546E-2</v>
      </c>
    </row>
    <row r="45" spans="2:18">
      <c r="B45" s="75" t="s">
        <v>287</v>
      </c>
      <c r="C45" s="73" t="s">
        <v>288</v>
      </c>
      <c r="D45" s="86" t="s">
        <v>121</v>
      </c>
      <c r="E45" s="73" t="s">
        <v>238</v>
      </c>
      <c r="F45" s="73"/>
      <c r="G45" s="73"/>
      <c r="H45" s="83">
        <v>15.250000000000384</v>
      </c>
      <c r="I45" s="86" t="s">
        <v>134</v>
      </c>
      <c r="J45" s="87">
        <v>3.7499999999999999E-2</v>
      </c>
      <c r="K45" s="84">
        <v>4.480000000000034E-2</v>
      </c>
      <c r="L45" s="83">
        <v>9256254.4494460002</v>
      </c>
      <c r="M45" s="85">
        <v>91.42</v>
      </c>
      <c r="N45" s="73"/>
      <c r="O45" s="83">
        <v>8462.067538739002</v>
      </c>
      <c r="P45" s="84">
        <v>3.670102931732085E-4</v>
      </c>
      <c r="Q45" s="84">
        <f t="shared" si="0"/>
        <v>3.1734353710698854E-2</v>
      </c>
      <c r="R45" s="84">
        <f>O45/'סכום נכסי הקרן'!$C$42</f>
        <v>2.9283389467387186E-3</v>
      </c>
    </row>
    <row r="46" spans="2:18">
      <c r="B46" s="75" t="s">
        <v>289</v>
      </c>
      <c r="C46" s="73" t="s">
        <v>290</v>
      </c>
      <c r="D46" s="86" t="s">
        <v>121</v>
      </c>
      <c r="E46" s="73" t="s">
        <v>238</v>
      </c>
      <c r="F46" s="73"/>
      <c r="G46" s="73"/>
      <c r="H46" s="83">
        <v>1.5799999999819601</v>
      </c>
      <c r="I46" s="86" t="s">
        <v>134</v>
      </c>
      <c r="J46" s="87">
        <v>5.0000000000000001E-3</v>
      </c>
      <c r="K46" s="84">
        <v>4.5899999999674493E-2</v>
      </c>
      <c r="L46" s="83">
        <v>27103.454674000004</v>
      </c>
      <c r="M46" s="85">
        <v>94.08</v>
      </c>
      <c r="N46" s="73"/>
      <c r="O46" s="83">
        <v>25.498929737000005</v>
      </c>
      <c r="P46" s="84">
        <v>1.1548239443485009E-6</v>
      </c>
      <c r="Q46" s="84">
        <f t="shared" si="0"/>
        <v>9.5625809155240959E-5</v>
      </c>
      <c r="R46" s="84">
        <f>O46/'סכום נכסי הקרן'!$C$42</f>
        <v>8.824026599548775E-6</v>
      </c>
    </row>
    <row r="47" spans="2:18">
      <c r="B47" s="75" t="s">
        <v>291</v>
      </c>
      <c r="C47" s="73" t="s">
        <v>292</v>
      </c>
      <c r="D47" s="86" t="s">
        <v>121</v>
      </c>
      <c r="E47" s="73" t="s">
        <v>238</v>
      </c>
      <c r="F47" s="73"/>
      <c r="G47" s="73"/>
      <c r="H47" s="83">
        <v>8.07000000000005</v>
      </c>
      <c r="I47" s="86" t="s">
        <v>134</v>
      </c>
      <c r="J47" s="87">
        <v>1.3000000000000001E-2</v>
      </c>
      <c r="K47" s="84">
        <v>4.2400000000000194E-2</v>
      </c>
      <c r="L47" s="83">
        <v>60362599.051424004</v>
      </c>
      <c r="M47" s="85">
        <v>79.739999999999995</v>
      </c>
      <c r="N47" s="73"/>
      <c r="O47" s="83">
        <v>48133.138385266997</v>
      </c>
      <c r="P47" s="84">
        <v>3.550882738230619E-3</v>
      </c>
      <c r="Q47" s="84">
        <f t="shared" si="0"/>
        <v>0.18050837241978568</v>
      </c>
      <c r="R47" s="84">
        <f>O47/'סכום נכסי הקרן'!$C$42</f>
        <v>1.6656702764079549E-2</v>
      </c>
    </row>
    <row r="48" spans="2:18">
      <c r="B48" s="75" t="s">
        <v>293</v>
      </c>
      <c r="C48" s="73" t="s">
        <v>294</v>
      </c>
      <c r="D48" s="86" t="s">
        <v>121</v>
      </c>
      <c r="E48" s="73" t="s">
        <v>238</v>
      </c>
      <c r="F48" s="73"/>
      <c r="G48" s="73"/>
      <c r="H48" s="83">
        <v>12.100000000000154</v>
      </c>
      <c r="I48" s="86" t="s">
        <v>134</v>
      </c>
      <c r="J48" s="87">
        <v>1.4999999999999999E-2</v>
      </c>
      <c r="K48" s="84">
        <v>4.3500000000000448E-2</v>
      </c>
      <c r="L48" s="83">
        <v>35532828.364165008</v>
      </c>
      <c r="M48" s="85">
        <v>71.599999999999994</v>
      </c>
      <c r="N48" s="73"/>
      <c r="O48" s="83">
        <v>25441.504914051005</v>
      </c>
      <c r="P48" s="84">
        <v>1.6089374438570585E-3</v>
      </c>
      <c r="Q48" s="84">
        <f t="shared" si="0"/>
        <v>9.5410455208360334E-2</v>
      </c>
      <c r="R48" s="84">
        <f>O48/'סכום נכסי הקרן'!$C$42</f>
        <v>8.8041544648983124E-3</v>
      </c>
    </row>
    <row r="49" spans="2:18">
      <c r="B49" s="75" t="s">
        <v>295</v>
      </c>
      <c r="C49" s="73" t="s">
        <v>296</v>
      </c>
      <c r="D49" s="86" t="s">
        <v>121</v>
      </c>
      <c r="E49" s="73" t="s">
        <v>238</v>
      </c>
      <c r="F49" s="73"/>
      <c r="G49" s="73"/>
      <c r="H49" s="83">
        <v>1.9099999999187427</v>
      </c>
      <c r="I49" s="86" t="s">
        <v>134</v>
      </c>
      <c r="J49" s="87">
        <v>1.7500000000000002E-2</v>
      </c>
      <c r="K49" s="84">
        <v>4.5499999997168306E-2</v>
      </c>
      <c r="L49" s="83">
        <v>8541.7524259999991</v>
      </c>
      <c r="M49" s="85">
        <v>95.09</v>
      </c>
      <c r="N49" s="73"/>
      <c r="O49" s="83">
        <v>8.1223523260000015</v>
      </c>
      <c r="P49" s="84">
        <v>3.5926001639185E-7</v>
      </c>
      <c r="Q49" s="84">
        <f t="shared" si="0"/>
        <v>3.0460357412204257E-5</v>
      </c>
      <c r="R49" s="84">
        <f>O49/'סכום נכסי הקרן'!$C$42</f>
        <v>2.8107788724768337E-6</v>
      </c>
    </row>
    <row r="50" spans="2:18">
      <c r="B50" s="75" t="s">
        <v>297</v>
      </c>
      <c r="C50" s="73" t="s">
        <v>298</v>
      </c>
      <c r="D50" s="86" t="s">
        <v>121</v>
      </c>
      <c r="E50" s="73" t="s">
        <v>238</v>
      </c>
      <c r="F50" s="73"/>
      <c r="G50" s="73"/>
      <c r="H50" s="83">
        <v>4.7799999999999931</v>
      </c>
      <c r="I50" s="86" t="s">
        <v>134</v>
      </c>
      <c r="J50" s="87">
        <v>2.2499999999999999E-2</v>
      </c>
      <c r="K50" s="84">
        <v>4.2499999999999732E-2</v>
      </c>
      <c r="L50" s="83">
        <v>20543818.549364004</v>
      </c>
      <c r="M50" s="85">
        <v>91.16</v>
      </c>
      <c r="N50" s="73"/>
      <c r="O50" s="83">
        <v>18727.745890154005</v>
      </c>
      <c r="P50" s="84">
        <v>8.521172552636055E-4</v>
      </c>
      <c r="Q50" s="84">
        <f t="shared" si="0"/>
        <v>7.0232589087890582E-2</v>
      </c>
      <c r="R50" s="84">
        <f>O50/'סכום נכסי הקרן'!$C$42</f>
        <v>6.4808260420639776E-3</v>
      </c>
    </row>
    <row r="51" spans="2:18">
      <c r="B51" s="75" t="s">
        <v>299</v>
      </c>
      <c r="C51" s="73" t="s">
        <v>300</v>
      </c>
      <c r="D51" s="86" t="s">
        <v>121</v>
      </c>
      <c r="E51" s="73" t="s">
        <v>238</v>
      </c>
      <c r="F51" s="73"/>
      <c r="G51" s="73"/>
      <c r="H51" s="83">
        <v>1.0899999999960777</v>
      </c>
      <c r="I51" s="86" t="s">
        <v>134</v>
      </c>
      <c r="J51" s="87">
        <v>4.0000000000000001E-3</v>
      </c>
      <c r="K51" s="84">
        <v>4.510000000006828E-2</v>
      </c>
      <c r="L51" s="83">
        <v>71642.751733000012</v>
      </c>
      <c r="M51" s="85">
        <v>96.08</v>
      </c>
      <c r="N51" s="73"/>
      <c r="O51" s="83">
        <v>68.834355103000007</v>
      </c>
      <c r="P51" s="84">
        <v>4.2061542134488439E-6</v>
      </c>
      <c r="Q51" s="84">
        <f t="shared" si="0"/>
        <v>2.5814185035587261E-4</v>
      </c>
      <c r="R51" s="84">
        <f>O51/'סכום נכסי הקרן'!$C$42</f>
        <v>2.3820457825345549E-5</v>
      </c>
    </row>
    <row r="52" spans="2:18">
      <c r="B52" s="75" t="s">
        <v>301</v>
      </c>
      <c r="C52" s="73" t="s">
        <v>302</v>
      </c>
      <c r="D52" s="86" t="s">
        <v>121</v>
      </c>
      <c r="E52" s="73" t="s">
        <v>238</v>
      </c>
      <c r="F52" s="73"/>
      <c r="G52" s="73"/>
      <c r="H52" s="83">
        <v>2.7599999952630383</v>
      </c>
      <c r="I52" s="86" t="s">
        <v>134</v>
      </c>
      <c r="J52" s="87">
        <v>6.25E-2</v>
      </c>
      <c r="K52" s="84">
        <v>4.3699999866947108E-2</v>
      </c>
      <c r="L52" s="83">
        <v>129.32610700000004</v>
      </c>
      <c r="M52" s="85">
        <v>111</v>
      </c>
      <c r="N52" s="73"/>
      <c r="O52" s="83">
        <v>0.14355194300000002</v>
      </c>
      <c r="P52" s="84">
        <v>8.6818248972513549E-9</v>
      </c>
      <c r="Q52" s="84">
        <f t="shared" si="0"/>
        <v>5.3834693639173379E-7</v>
      </c>
      <c r="R52" s="84">
        <f>O52/'סכום נכסי הקרן'!$C$42</f>
        <v>4.9676836499175358E-8</v>
      </c>
    </row>
    <row r="53" spans="2:18">
      <c r="B53" s="75" t="s">
        <v>303</v>
      </c>
      <c r="C53" s="73" t="s">
        <v>304</v>
      </c>
      <c r="D53" s="86" t="s">
        <v>121</v>
      </c>
      <c r="E53" s="73" t="s">
        <v>238</v>
      </c>
      <c r="F53" s="73"/>
      <c r="G53" s="73"/>
      <c r="H53" s="83">
        <v>0.17000000001080451</v>
      </c>
      <c r="I53" s="86" t="s">
        <v>134</v>
      </c>
      <c r="J53" s="87">
        <v>1.4999999999999999E-2</v>
      </c>
      <c r="K53" s="84">
        <v>4.4000000000056133E-2</v>
      </c>
      <c r="L53" s="83">
        <v>70729.160638000016</v>
      </c>
      <c r="M53" s="85">
        <v>100.76</v>
      </c>
      <c r="N53" s="73"/>
      <c r="O53" s="83">
        <v>71.266698618999996</v>
      </c>
      <c r="P53" s="84">
        <v>5.3213887719531251E-6</v>
      </c>
      <c r="Q53" s="84">
        <f t="shared" si="0"/>
        <v>2.6726359857275945E-4</v>
      </c>
      <c r="R53" s="84">
        <f>O53/'סכום נכסי הקרן'!$C$42</f>
        <v>2.466218193321193E-5</v>
      </c>
    </row>
    <row r="54" spans="2:18">
      <c r="B54" s="75" t="s">
        <v>305</v>
      </c>
      <c r="C54" s="73" t="s">
        <v>306</v>
      </c>
      <c r="D54" s="86" t="s">
        <v>121</v>
      </c>
      <c r="E54" s="73" t="s">
        <v>238</v>
      </c>
      <c r="F54" s="73"/>
      <c r="G54" s="73"/>
      <c r="H54" s="83">
        <v>17.950000000000635</v>
      </c>
      <c r="I54" s="86" t="s">
        <v>134</v>
      </c>
      <c r="J54" s="87">
        <v>2.7999999999999997E-2</v>
      </c>
      <c r="K54" s="84">
        <v>4.5500000000001116E-2</v>
      </c>
      <c r="L54" s="83">
        <v>14381441.125702001</v>
      </c>
      <c r="M54" s="85">
        <v>74.349999999999994</v>
      </c>
      <c r="N54" s="73"/>
      <c r="O54" s="83">
        <v>10692.600905816002</v>
      </c>
      <c r="P54" s="84">
        <v>1.6188405519335159E-3</v>
      </c>
      <c r="Q54" s="84">
        <f t="shared" si="0"/>
        <v>4.0099275700542211E-2</v>
      </c>
      <c r="R54" s="84">
        <f>O54/'סכום נכסי הקרן'!$C$42</f>
        <v>3.7002256872911555E-3</v>
      </c>
    </row>
    <row r="55" spans="2:18">
      <c r="B55" s="75" t="s">
        <v>307</v>
      </c>
      <c r="C55" s="73" t="s">
        <v>308</v>
      </c>
      <c r="D55" s="86" t="s">
        <v>121</v>
      </c>
      <c r="E55" s="73" t="s">
        <v>238</v>
      </c>
      <c r="F55" s="73"/>
      <c r="G55" s="73"/>
      <c r="H55" s="83">
        <v>4.9199999999999786</v>
      </c>
      <c r="I55" s="86" t="s">
        <v>134</v>
      </c>
      <c r="J55" s="87">
        <v>3.7499999999999999E-2</v>
      </c>
      <c r="K55" s="84">
        <v>4.229999999999956E-2</v>
      </c>
      <c r="L55" s="83">
        <v>12950895.577060001</v>
      </c>
      <c r="M55" s="85">
        <v>99.4</v>
      </c>
      <c r="N55" s="73"/>
      <c r="O55" s="83">
        <v>12873.189618259001</v>
      </c>
      <c r="P55" s="84">
        <v>1.6603752723320737E-3</v>
      </c>
      <c r="Q55" s="84">
        <f t="shared" si="0"/>
        <v>4.8276895789418919E-2</v>
      </c>
      <c r="R55" s="84">
        <f>O55/'סכום נכסי הקרן'!$C$42</f>
        <v>4.454828841216966E-3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0" t="s">
        <v>200</v>
      </c>
      <c r="C57" s="71"/>
      <c r="D57" s="71"/>
      <c r="E57" s="71"/>
      <c r="F57" s="71"/>
      <c r="G57" s="71"/>
      <c r="H57" s="80">
        <v>16.559999999992318</v>
      </c>
      <c r="I57" s="71"/>
      <c r="J57" s="71"/>
      <c r="K57" s="81">
        <v>6.2399999999955824E-2</v>
      </c>
      <c r="L57" s="80"/>
      <c r="M57" s="82"/>
      <c r="N57" s="71"/>
      <c r="O57" s="80">
        <v>380.36174385700008</v>
      </c>
      <c r="P57" s="71"/>
      <c r="Q57" s="81">
        <f t="shared" si="0"/>
        <v>1.4264284777116066E-3</v>
      </c>
      <c r="R57" s="81">
        <f>O57/'סכום נכסי הקרן'!$C$42</f>
        <v>1.3162600077189766E-4</v>
      </c>
    </row>
    <row r="58" spans="2:18">
      <c r="B58" s="74" t="s">
        <v>64</v>
      </c>
      <c r="C58" s="71"/>
      <c r="D58" s="71"/>
      <c r="E58" s="71"/>
      <c r="F58" s="71"/>
      <c r="G58" s="71"/>
      <c r="H58" s="80">
        <v>16.559999999992318</v>
      </c>
      <c r="I58" s="71"/>
      <c r="J58" s="71"/>
      <c r="K58" s="81">
        <v>6.2399999999955824E-2</v>
      </c>
      <c r="L58" s="80"/>
      <c r="M58" s="82"/>
      <c r="N58" s="71"/>
      <c r="O58" s="80">
        <v>380.36174385700008</v>
      </c>
      <c r="P58" s="71"/>
      <c r="Q58" s="81">
        <f t="shared" si="0"/>
        <v>1.4264284777116066E-3</v>
      </c>
      <c r="R58" s="81">
        <f>O58/'סכום נכסי הקרן'!$C$42</f>
        <v>1.3162600077189766E-4</v>
      </c>
    </row>
    <row r="59" spans="2:18">
      <c r="B59" s="75" t="s">
        <v>309</v>
      </c>
      <c r="C59" s="73" t="s">
        <v>310</v>
      </c>
      <c r="D59" s="86" t="s">
        <v>28</v>
      </c>
      <c r="E59" s="73" t="s">
        <v>311</v>
      </c>
      <c r="F59" s="73" t="s">
        <v>312</v>
      </c>
      <c r="G59" s="73"/>
      <c r="H59" s="83">
        <v>16.559999999992318</v>
      </c>
      <c r="I59" s="86" t="s">
        <v>133</v>
      </c>
      <c r="J59" s="87">
        <v>4.4999999999999998E-2</v>
      </c>
      <c r="K59" s="84">
        <v>6.2399999999955824E-2</v>
      </c>
      <c r="L59" s="83">
        <v>134506.63382700004</v>
      </c>
      <c r="M59" s="85">
        <v>73.9495</v>
      </c>
      <c r="N59" s="73"/>
      <c r="O59" s="83">
        <v>380.36174385700008</v>
      </c>
      <c r="P59" s="84">
        <v>1.3450663382700003E-4</v>
      </c>
      <c r="Q59" s="84">
        <f t="shared" si="0"/>
        <v>1.4264284777116066E-3</v>
      </c>
      <c r="R59" s="84">
        <f>O59/'סכום נכסי הקרן'!$C$42</f>
        <v>1.3162600077189766E-4</v>
      </c>
    </row>
    <row r="60" spans="2:18"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2:18"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2:18"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2:18">
      <c r="B63" s="111" t="s">
        <v>113</v>
      </c>
      <c r="C63" s="113"/>
      <c r="D63" s="113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2:18">
      <c r="B64" s="111" t="s">
        <v>207</v>
      </c>
      <c r="C64" s="113"/>
      <c r="D64" s="113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18">
      <c r="B65" s="167" t="s">
        <v>215</v>
      </c>
      <c r="C65" s="167"/>
      <c r="D65" s="167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18"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18"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>
      <c r="B68" s="109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18"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</row>
    <row r="70" spans="2:18"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2:18">
      <c r="B71" s="109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</row>
    <row r="72" spans="2:18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2:18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2:18"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2:18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2:18"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2:18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2:18"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2:18"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2:18"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2:18"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2:18"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2:18">
      <c r="B83" s="109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2:18"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2:18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2:18">
      <c r="B86" s="109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2:18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2:18">
      <c r="B88" s="10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2:18"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2:18"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2:18"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2:18"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2:18"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2:18"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2:18"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2:18"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2:18"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2:18">
      <c r="B99" s="109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2:18"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2:18"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2:18"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2:18"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2:18"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2:18">
      <c r="B105" s="109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2:18"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2:18"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2:18"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2:18"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2:18"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2:18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2:18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2:18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2:18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2:18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2:18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2:18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2:18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2:18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2:18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2:18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2:18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2:18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2:18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2:18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2:18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2:18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2:18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2:18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2:18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2:18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2:18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2:18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2:18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2:18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2:18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2:18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2:18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2:18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2:18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2:18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2:18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2:18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2:18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2:18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2:18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2:18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2:18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2:18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2:18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2:18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2:18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2:18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2:18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2:18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2:18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2:18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2:18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2:18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2:18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2:18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2:18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2:18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2:18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2:18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2:18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2:18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2:18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2:18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2:18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2:18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2:18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2:18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2:18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2:18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2:18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2:18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2:18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2:18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2:18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2:18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2:18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2:18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2:18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2:18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2:18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2:18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</row>
    <row r="188" spans="2:18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2:18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</row>
    <row r="190" spans="2:18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2:18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2:18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2:18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</row>
    <row r="194" spans="2:18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2:18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2:18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</row>
    <row r="197" spans="2:18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2:18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2:18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2:18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</row>
    <row r="201" spans="2:18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</row>
    <row r="202" spans="2:18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2:18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2:18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2:18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2:18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2:18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</row>
    <row r="208" spans="2:18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2:18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2:18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2:18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2:18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2:18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2:18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2:18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2:18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2:18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2:18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2:18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2:18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2:18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2:18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2:18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2:18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2:18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2:18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2:18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2:18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2:18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</row>
    <row r="230" spans="2:18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</row>
    <row r="231" spans="2:18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2:18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</row>
    <row r="233" spans="2:18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</row>
    <row r="234" spans="2:18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</row>
    <row r="235" spans="2:18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</row>
    <row r="236" spans="2:18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</row>
    <row r="237" spans="2:18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</row>
    <row r="238" spans="2:18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</row>
    <row r="239" spans="2:18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</row>
    <row r="240" spans="2:18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</row>
    <row r="241" spans="2:18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</row>
    <row r="242" spans="2:18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</row>
    <row r="243" spans="2:18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</row>
    <row r="244" spans="2:18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</row>
    <row r="245" spans="2:18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</row>
    <row r="246" spans="2:18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</row>
    <row r="247" spans="2:18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</row>
    <row r="248" spans="2:18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</row>
    <row r="249" spans="2:18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</row>
    <row r="250" spans="2:18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</row>
    <row r="251" spans="2:18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</row>
    <row r="252" spans="2:18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</row>
    <row r="253" spans="2:18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</row>
    <row r="254" spans="2:18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</row>
    <row r="255" spans="2:18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</row>
    <row r="256" spans="2:18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</row>
    <row r="257" spans="2:18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</row>
    <row r="258" spans="2:18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</row>
    <row r="259" spans="2:18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</row>
    <row r="260" spans="2:18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</row>
    <row r="261" spans="2:18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</row>
    <row r="262" spans="2:18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</row>
    <row r="263" spans="2:18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</row>
    <row r="264" spans="2:18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</row>
    <row r="265" spans="2:18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</row>
    <row r="266" spans="2:18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</row>
    <row r="267" spans="2:18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</row>
    <row r="268" spans="2:18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</row>
    <row r="269" spans="2:18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</row>
    <row r="270" spans="2:18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</row>
    <row r="271" spans="2:18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</row>
    <row r="272" spans="2:18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</row>
    <row r="273" spans="2:18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</row>
    <row r="274" spans="2:18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</row>
    <row r="275" spans="2:18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</row>
    <row r="276" spans="2:18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</row>
    <row r="277" spans="2:18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</row>
    <row r="278" spans="2:18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</row>
    <row r="279" spans="2:18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</row>
    <row r="280" spans="2:18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</row>
    <row r="281" spans="2:18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</row>
    <row r="282" spans="2:18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</row>
    <row r="283" spans="2:18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</row>
    <row r="284" spans="2:18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</row>
    <row r="285" spans="2:18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</row>
    <row r="286" spans="2:18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</row>
    <row r="287" spans="2:18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</row>
    <row r="288" spans="2:18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</row>
    <row r="289" spans="2:18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</row>
    <row r="290" spans="2:18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</row>
    <row r="291" spans="2:18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</row>
    <row r="292" spans="2:18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</row>
    <row r="293" spans="2:18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</row>
    <row r="294" spans="2:18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</row>
    <row r="295" spans="2:18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</row>
    <row r="296" spans="2:18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</row>
    <row r="297" spans="2:18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</row>
    <row r="298" spans="2:18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</row>
    <row r="299" spans="2:18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</row>
    <row r="300" spans="2:18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</row>
    <row r="301" spans="2:18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</row>
    <row r="302" spans="2:18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</row>
    <row r="303" spans="2:18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</row>
    <row r="304" spans="2:18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</row>
    <row r="305" spans="2:18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</row>
    <row r="306" spans="2:18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</row>
    <row r="307" spans="2:18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</row>
    <row r="308" spans="2:18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</row>
    <row r="309" spans="2:18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</row>
    <row r="310" spans="2:18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</row>
    <row r="311" spans="2:18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</row>
    <row r="312" spans="2:18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</row>
    <row r="313" spans="2:18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</row>
    <row r="314" spans="2:18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</row>
    <row r="315" spans="2:18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</row>
    <row r="316" spans="2:18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</row>
    <row r="317" spans="2:18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</row>
    <row r="318" spans="2:18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</row>
    <row r="319" spans="2:18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</row>
    <row r="320" spans="2:18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</row>
    <row r="321" spans="2:18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</row>
    <row r="322" spans="2:18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</row>
    <row r="323" spans="2:18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</row>
    <row r="324" spans="2:18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</row>
    <row r="325" spans="2:18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</row>
    <row r="326" spans="2:18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</row>
    <row r="327" spans="2:18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</row>
    <row r="328" spans="2:18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</row>
    <row r="329" spans="2:18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</row>
    <row r="330" spans="2:18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</row>
    <row r="331" spans="2:18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</row>
    <row r="332" spans="2:18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</row>
    <row r="333" spans="2:18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</row>
    <row r="334" spans="2:18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</row>
    <row r="335" spans="2:18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</row>
    <row r="336" spans="2:18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</row>
    <row r="337" spans="2:18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</row>
    <row r="338" spans="2:18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</row>
    <row r="339" spans="2:18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</row>
    <row r="340" spans="2:18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</row>
    <row r="341" spans="2:18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</row>
    <row r="342" spans="2:18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</row>
    <row r="343" spans="2:18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</row>
    <row r="344" spans="2:18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</row>
    <row r="345" spans="2:18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</row>
    <row r="346" spans="2:18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</row>
    <row r="347" spans="2:18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</row>
    <row r="348" spans="2:18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</row>
    <row r="349" spans="2:18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</row>
    <row r="350" spans="2:18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</row>
    <row r="351" spans="2:18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</row>
    <row r="352" spans="2:18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</row>
    <row r="353" spans="2:18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</row>
    <row r="354" spans="2:18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</row>
    <row r="355" spans="2:18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</row>
    <row r="356" spans="2:18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</row>
    <row r="357" spans="2:18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</row>
    <row r="358" spans="2:18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</row>
    <row r="359" spans="2:18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</row>
    <row r="360" spans="2:18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</row>
    <row r="361" spans="2:18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</row>
    <row r="362" spans="2:18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</row>
    <row r="363" spans="2:18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</row>
    <row r="364" spans="2:18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</row>
    <row r="365" spans="2:18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</row>
    <row r="366" spans="2:18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</row>
    <row r="367" spans="2:18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</row>
    <row r="368" spans="2:18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</row>
    <row r="369" spans="2:18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</row>
    <row r="370" spans="2:18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</row>
    <row r="371" spans="2:18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</row>
    <row r="372" spans="2:18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</row>
    <row r="373" spans="2:18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</row>
    <row r="374" spans="2:18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</row>
    <row r="375" spans="2:18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</row>
    <row r="376" spans="2:18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</row>
    <row r="377" spans="2:18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</row>
    <row r="378" spans="2:18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</row>
    <row r="379" spans="2:18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</row>
    <row r="380" spans="2:18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</row>
    <row r="381" spans="2:18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</row>
    <row r="382" spans="2:18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</row>
    <row r="383" spans="2:18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</row>
    <row r="384" spans="2:18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</row>
    <row r="385" spans="2:18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</row>
    <row r="386" spans="2:18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</row>
    <row r="387" spans="2:18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</row>
    <row r="388" spans="2:18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</row>
    <row r="389" spans="2:18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</row>
    <row r="390" spans="2:18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</row>
    <row r="391" spans="2:18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</row>
    <row r="392" spans="2:18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</row>
    <row r="393" spans="2:18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</row>
    <row r="394" spans="2:18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</row>
    <row r="395" spans="2:18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</row>
    <row r="396" spans="2:18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</row>
    <row r="397" spans="2:18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</row>
    <row r="398" spans="2:18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</row>
    <row r="399" spans="2:18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</row>
    <row r="400" spans="2:18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</row>
    <row r="401" spans="2:18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</row>
    <row r="402" spans="2:18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</row>
    <row r="403" spans="2:18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</row>
    <row r="404" spans="2:18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</row>
    <row r="405" spans="2:18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</row>
    <row r="406" spans="2:18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</row>
    <row r="407" spans="2:18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</row>
    <row r="408" spans="2:18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</row>
    <row r="409" spans="2:18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</row>
    <row r="410" spans="2:18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</row>
    <row r="411" spans="2:18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</row>
    <row r="412" spans="2:18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</row>
    <row r="413" spans="2:18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</row>
    <row r="414" spans="2:18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</row>
    <row r="415" spans="2:18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</row>
    <row r="416" spans="2:18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</row>
    <row r="417" spans="2:18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</row>
    <row r="418" spans="2:18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</row>
    <row r="419" spans="2:18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</row>
    <row r="420" spans="2:18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</row>
    <row r="421" spans="2:18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</row>
    <row r="422" spans="2:18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</row>
    <row r="423" spans="2:18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</row>
    <row r="424" spans="2:18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</row>
    <row r="425" spans="2:18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</row>
    <row r="426" spans="2:18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</row>
    <row r="427" spans="2:18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</row>
    <row r="428" spans="2:18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</row>
    <row r="429" spans="2:18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</row>
    <row r="430" spans="2:18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</row>
    <row r="431" spans="2:18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</row>
    <row r="432" spans="2:18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</row>
    <row r="433" spans="2:18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</row>
    <row r="434" spans="2:18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</row>
    <row r="435" spans="2:18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</row>
    <row r="436" spans="2:18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</row>
    <row r="437" spans="2:18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</row>
    <row r="438" spans="2:18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</row>
    <row r="439" spans="2:18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</row>
    <row r="440" spans="2:18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</row>
    <row r="441" spans="2:18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</row>
    <row r="442" spans="2:18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</row>
    <row r="443" spans="2:18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</row>
    <row r="444" spans="2:18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</row>
    <row r="445" spans="2:18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</row>
    <row r="446" spans="2:18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</row>
    <row r="447" spans="2:18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</row>
    <row r="448" spans="2:18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</row>
    <row r="449" spans="2:18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</row>
    <row r="450" spans="2:18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</row>
    <row r="451" spans="2:18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</row>
    <row r="452" spans="2:18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</row>
    <row r="453" spans="2:18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</row>
    <row r="454" spans="2:18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</row>
    <row r="455" spans="2:18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</row>
    <row r="456" spans="2:18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</row>
    <row r="457" spans="2:18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</row>
    <row r="458" spans="2:18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</row>
    <row r="459" spans="2:18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</row>
    <row r="460" spans="2:18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</row>
    <row r="461" spans="2:18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</row>
    <row r="462" spans="2:18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</row>
    <row r="463" spans="2:18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</row>
    <row r="464" spans="2:18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</row>
    <row r="465" spans="2:18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</row>
    <row r="466" spans="2:18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</row>
    <row r="467" spans="2:18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</row>
    <row r="468" spans="2:18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</row>
    <row r="469" spans="2:18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</row>
    <row r="470" spans="2:18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</row>
    <row r="471" spans="2:18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</row>
    <row r="472" spans="2:18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</row>
    <row r="473" spans="2:18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</row>
    <row r="474" spans="2:18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</row>
    <row r="475" spans="2:18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</row>
    <row r="476" spans="2:18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</row>
    <row r="477" spans="2:18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</row>
    <row r="478" spans="2:18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</row>
    <row r="479" spans="2:18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</row>
    <row r="480" spans="2:18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</row>
    <row r="481" spans="2:18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</row>
    <row r="482" spans="2:18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</row>
    <row r="483" spans="2:18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</row>
    <row r="484" spans="2:18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</row>
    <row r="485" spans="2:18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</row>
    <row r="486" spans="2:18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</row>
    <row r="487" spans="2:18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</row>
    <row r="488" spans="2:18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</row>
    <row r="489" spans="2:18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</row>
    <row r="490" spans="2:18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</row>
    <row r="491" spans="2:18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</row>
    <row r="492" spans="2:18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</row>
    <row r="493" spans="2:18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</row>
    <row r="494" spans="2:18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</row>
    <row r="495" spans="2:18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</row>
    <row r="496" spans="2:18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</row>
    <row r="497" spans="2:18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</row>
    <row r="498" spans="2:18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</row>
    <row r="499" spans="2:18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</row>
    <row r="500" spans="2:18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</row>
    <row r="501" spans="2:18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</row>
    <row r="502" spans="2:18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</row>
    <row r="503" spans="2:18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</row>
    <row r="504" spans="2:18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</row>
    <row r="505" spans="2:18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</row>
    <row r="506" spans="2:18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</row>
    <row r="507" spans="2:18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</row>
    <row r="508" spans="2:18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</row>
    <row r="509" spans="2:18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</row>
    <row r="510" spans="2:18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</row>
    <row r="511" spans="2:18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233</v>
      </c>
    </row>
    <row r="2" spans="2:16">
      <c r="B2" s="46" t="s">
        <v>146</v>
      </c>
      <c r="C2" s="67" t="s">
        <v>234</v>
      </c>
    </row>
    <row r="3" spans="2:16">
      <c r="B3" s="46" t="s">
        <v>148</v>
      </c>
      <c r="C3" s="67" t="s">
        <v>235</v>
      </c>
    </row>
    <row r="4" spans="2:16">
      <c r="B4" s="46" t="s">
        <v>149</v>
      </c>
      <c r="C4" s="67">
        <v>8803</v>
      </c>
    </row>
    <row r="6" spans="2:16" ht="26.25" customHeight="1">
      <c r="B6" s="158" t="s">
        <v>188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16" s="3" customFormat="1" ht="78.75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3335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0">
        <v>0</v>
      </c>
      <c r="N10" s="91"/>
      <c r="O10" s="121">
        <v>0</v>
      </c>
      <c r="P10" s="121">
        <v>0</v>
      </c>
    </row>
    <row r="11" spans="2:16" ht="20.25" customHeight="1">
      <c r="B11" s="114" t="s">
        <v>224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14" t="s">
        <v>113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14" t="s">
        <v>215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2:16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2:16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2:16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2:16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2:16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2:16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2:16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2:16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2:16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2:16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2:16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2:16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2:16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2:16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2:16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2:16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2:16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2:16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2:16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2:16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2:16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2:16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2:16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2:16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2:16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2:16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2:16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2:16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2:16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2:16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2:16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2:16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</row>
    <row r="383" spans="2:16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</row>
    <row r="384" spans="2:16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</row>
    <row r="385" spans="2:16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</row>
    <row r="386" spans="2:16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</row>
    <row r="387" spans="2:16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2:16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</row>
    <row r="389" spans="2:16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</row>
    <row r="390" spans="2:16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</row>
    <row r="391" spans="2:16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</row>
    <row r="392" spans="2:16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</row>
    <row r="393" spans="2:16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</row>
    <row r="394" spans="2:16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</row>
    <row r="395" spans="2:16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</row>
    <row r="396" spans="2:16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</row>
    <row r="397" spans="2:16">
      <c r="B397" s="117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</row>
    <row r="398" spans="2:16">
      <c r="B398" s="117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</row>
    <row r="399" spans="2:16">
      <c r="B399" s="118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</row>
    <row r="400" spans="2:16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</row>
    <row r="401" spans="2:16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2:16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</row>
    <row r="403" spans="2:16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</row>
    <row r="404" spans="2:16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</row>
    <row r="405" spans="2:16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</row>
    <row r="406" spans="2:16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</row>
    <row r="407" spans="2:16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</row>
    <row r="408" spans="2:16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</row>
    <row r="409" spans="2:16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</row>
    <row r="410" spans="2:16">
      <c r="B410" s="109"/>
      <c r="C410" s="109"/>
      <c r="D410" s="109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</row>
    <row r="411" spans="2:16">
      <c r="B411" s="109"/>
      <c r="C411" s="109"/>
      <c r="D411" s="109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</row>
    <row r="412" spans="2:16">
      <c r="B412" s="109"/>
      <c r="C412" s="109"/>
      <c r="D412" s="109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</row>
    <row r="413" spans="2:16">
      <c r="B413" s="109"/>
      <c r="C413" s="109"/>
      <c r="D413" s="109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</row>
    <row r="414" spans="2:16">
      <c r="B414" s="109"/>
      <c r="C414" s="109"/>
      <c r="D414" s="109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</row>
    <row r="415" spans="2:16">
      <c r="B415" s="109"/>
      <c r="C415" s="109"/>
      <c r="D415" s="109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</row>
    <row r="416" spans="2:16">
      <c r="B416" s="109"/>
      <c r="C416" s="109"/>
      <c r="D416" s="109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</row>
    <row r="417" spans="2:16">
      <c r="B417" s="109"/>
      <c r="C417" s="109"/>
      <c r="D417" s="109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</row>
    <row r="418" spans="2:16">
      <c r="B418" s="109"/>
      <c r="C418" s="109"/>
      <c r="D418" s="109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</row>
    <row r="419" spans="2:16">
      <c r="B419" s="109"/>
      <c r="C419" s="109"/>
      <c r="D419" s="109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</row>
    <row r="420" spans="2:16">
      <c r="B420" s="109"/>
      <c r="C420" s="109"/>
      <c r="D420" s="109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</row>
    <row r="421" spans="2:16">
      <c r="B421" s="109"/>
      <c r="C421" s="109"/>
      <c r="D421" s="109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</row>
    <row r="422" spans="2:16">
      <c r="B422" s="109"/>
      <c r="C422" s="109"/>
      <c r="D422" s="109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</row>
    <row r="423" spans="2:16">
      <c r="B423" s="109"/>
      <c r="C423" s="109"/>
      <c r="D423" s="109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</row>
    <row r="424" spans="2:16">
      <c r="B424" s="109"/>
      <c r="C424" s="109"/>
      <c r="D424" s="109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</row>
    <row r="425" spans="2:16">
      <c r="B425" s="109"/>
      <c r="C425" s="109"/>
      <c r="D425" s="109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</row>
    <row r="426" spans="2:16">
      <c r="B426" s="109"/>
      <c r="C426" s="109"/>
      <c r="D426" s="109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</row>
    <row r="427" spans="2:16">
      <c r="B427" s="109"/>
      <c r="C427" s="109"/>
      <c r="D427" s="109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</row>
    <row r="428" spans="2:16">
      <c r="B428" s="109"/>
      <c r="C428" s="109"/>
      <c r="D428" s="109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</row>
    <row r="429" spans="2:16">
      <c r="B429" s="109"/>
      <c r="C429" s="109"/>
      <c r="D429" s="109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</row>
    <row r="430" spans="2:16">
      <c r="B430" s="109"/>
      <c r="C430" s="109"/>
      <c r="D430" s="109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</row>
    <row r="431" spans="2:16">
      <c r="B431" s="109"/>
      <c r="C431" s="109"/>
      <c r="D431" s="109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</row>
    <row r="432" spans="2:16">
      <c r="B432" s="109"/>
      <c r="C432" s="109"/>
      <c r="D432" s="109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</row>
    <row r="433" spans="2:16">
      <c r="B433" s="109"/>
      <c r="C433" s="109"/>
      <c r="D433" s="109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</row>
    <row r="434" spans="2:16">
      <c r="B434" s="109"/>
      <c r="C434" s="109"/>
      <c r="D434" s="109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</row>
    <row r="435" spans="2:16">
      <c r="B435" s="109"/>
      <c r="C435" s="109"/>
      <c r="D435" s="109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</row>
    <row r="436" spans="2:16">
      <c r="B436" s="109"/>
      <c r="C436" s="109"/>
      <c r="D436" s="109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</row>
    <row r="437" spans="2:16">
      <c r="B437" s="109"/>
      <c r="C437" s="109"/>
      <c r="D437" s="109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</row>
    <row r="438" spans="2:16">
      <c r="B438" s="109"/>
      <c r="C438" s="109"/>
      <c r="D438" s="109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</row>
    <row r="439" spans="2:16">
      <c r="B439" s="109"/>
      <c r="C439" s="109"/>
      <c r="D439" s="109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</row>
    <row r="440" spans="2:16">
      <c r="B440" s="109"/>
      <c r="C440" s="109"/>
      <c r="D440" s="109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</row>
    <row r="441" spans="2:16">
      <c r="B441" s="109"/>
      <c r="C441" s="109"/>
      <c r="D441" s="109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</row>
    <row r="442" spans="2:16">
      <c r="B442" s="109"/>
      <c r="C442" s="109"/>
      <c r="D442" s="109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</row>
    <row r="443" spans="2:16">
      <c r="B443" s="109"/>
      <c r="C443" s="109"/>
      <c r="D443" s="109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</row>
    <row r="444" spans="2:16">
      <c r="B444" s="109"/>
      <c r="C444" s="109"/>
      <c r="D444" s="109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</row>
    <row r="445" spans="2:16">
      <c r="B445" s="109"/>
      <c r="C445" s="109"/>
      <c r="D445" s="109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</row>
    <row r="446" spans="2:16">
      <c r="B446" s="109"/>
      <c r="C446" s="109"/>
      <c r="D446" s="109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</row>
    <row r="447" spans="2:16">
      <c r="B447" s="109"/>
      <c r="C447" s="109"/>
      <c r="D447" s="109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</row>
    <row r="448" spans="2:16">
      <c r="B448" s="109"/>
      <c r="C448" s="109"/>
      <c r="D448" s="109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</row>
    <row r="449" spans="2:16">
      <c r="B449" s="109"/>
      <c r="C449" s="109"/>
      <c r="D449" s="109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</row>
    <row r="450" spans="2:16">
      <c r="B450" s="109"/>
      <c r="C450" s="109"/>
      <c r="D450" s="109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</row>
    <row r="451" spans="2:16">
      <c r="B451" s="109"/>
      <c r="C451" s="109"/>
      <c r="D451" s="109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</row>
    <row r="452" spans="2:16">
      <c r="B452" s="109"/>
      <c r="C452" s="109"/>
      <c r="D452" s="109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</row>
    <row r="453" spans="2:16">
      <c r="B453" s="109"/>
      <c r="C453" s="109"/>
      <c r="D453" s="109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</row>
    <row r="454" spans="2:16">
      <c r="B454" s="109"/>
      <c r="C454" s="109"/>
      <c r="D454" s="109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</row>
    <row r="455" spans="2:16">
      <c r="B455" s="109"/>
      <c r="C455" s="109"/>
      <c r="D455" s="109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</row>
    <row r="456" spans="2:16">
      <c r="B456" s="109"/>
      <c r="C456" s="109"/>
      <c r="D456" s="109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</row>
    <row r="457" spans="2:16">
      <c r="B457" s="109"/>
      <c r="C457" s="109"/>
      <c r="D457" s="109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</row>
    <row r="458" spans="2:16">
      <c r="B458" s="109"/>
      <c r="C458" s="109"/>
      <c r="D458" s="109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</row>
    <row r="459" spans="2:16">
      <c r="B459" s="109"/>
      <c r="C459" s="109"/>
      <c r="D459" s="109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</row>
    <row r="460" spans="2:16">
      <c r="B460" s="109"/>
      <c r="C460" s="109"/>
      <c r="D460" s="109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</row>
    <row r="461" spans="2:16">
      <c r="B461" s="109"/>
      <c r="C461" s="109"/>
      <c r="D461" s="109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</row>
    <row r="462" spans="2:16">
      <c r="B462" s="109"/>
      <c r="C462" s="109"/>
      <c r="D462" s="109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</row>
    <row r="463" spans="2:16">
      <c r="B463" s="109"/>
      <c r="C463" s="109"/>
      <c r="D463" s="109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A1:T711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9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1:20">
      <c r="B1" s="46" t="s">
        <v>147</v>
      </c>
      <c r="C1" s="67" t="s" vm="1">
        <v>233</v>
      </c>
    </row>
    <row r="2" spans="1:20">
      <c r="B2" s="46" t="s">
        <v>146</v>
      </c>
      <c r="C2" s="67" t="s">
        <v>234</v>
      </c>
    </row>
    <row r="3" spans="1:20">
      <c r="B3" s="46" t="s">
        <v>148</v>
      </c>
      <c r="C3" s="67" t="s">
        <v>235</v>
      </c>
    </row>
    <row r="4" spans="1:20">
      <c r="B4" s="46" t="s">
        <v>149</v>
      </c>
      <c r="C4" s="67">
        <v>8803</v>
      </c>
    </row>
    <row r="6" spans="1:20" ht="26.25" customHeight="1">
      <c r="B6" s="164" t="s">
        <v>175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</row>
    <row r="7" spans="1:20" ht="26.25" customHeight="1">
      <c r="B7" s="164" t="s">
        <v>91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9"/>
    </row>
    <row r="8" spans="1:20" s="3" customFormat="1" ht="78.75">
      <c r="B8" s="36" t="s">
        <v>116</v>
      </c>
      <c r="C8" s="12" t="s">
        <v>46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209</v>
      </c>
      <c r="P8" s="12" t="s">
        <v>208</v>
      </c>
      <c r="Q8" s="12" t="s">
        <v>63</v>
      </c>
      <c r="R8" s="12" t="s">
        <v>60</v>
      </c>
      <c r="S8" s="12" t="s">
        <v>150</v>
      </c>
      <c r="T8" s="37" t="s">
        <v>152</v>
      </c>
    </row>
    <row r="9" spans="1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216</v>
      </c>
      <c r="P9" s="15"/>
      <c r="Q9" s="15" t="s">
        <v>212</v>
      </c>
      <c r="R9" s="15" t="s">
        <v>19</v>
      </c>
      <c r="S9" s="15" t="s">
        <v>19</v>
      </c>
      <c r="T9" s="61" t="s">
        <v>19</v>
      </c>
    </row>
    <row r="10" spans="1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</row>
    <row r="11" spans="1:20" s="4" customFormat="1" ht="18" customHeight="1">
      <c r="B11" s="89" t="s">
        <v>47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80">
        <v>0</v>
      </c>
      <c r="R11" s="71"/>
      <c r="S11" s="81">
        <v>0</v>
      </c>
      <c r="T11" s="81">
        <v>0</v>
      </c>
    </row>
    <row r="12" spans="1:20">
      <c r="A12" s="1">
        <v>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>
      <c r="B15" s="114" t="s">
        <v>224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>
      <c r="B16" s="114" t="s">
        <v>113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2:20">
      <c r="B17" s="114" t="s">
        <v>207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114" t="s">
        <v>215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29:B31 B17:B18" xr:uid="{00000000-0002-0000-0300-000000000000}"/>
    <dataValidation type="list" allowBlank="1" showInputMessage="1" showErrorMessage="1" sqref="E203:E710" xr:uid="{00000000-0002-0000-0300-000001000000}">
      <formula1>#REF!</formula1>
    </dataValidation>
    <dataValidation type="list" allowBlank="1" showInputMessage="1" showErrorMessage="1" sqref="I32:I485 I12:I30 L12:L485 G32:G703 G12:G30 E32:E202 E12:E30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55" zoomScaleNormal="5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58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147</v>
      </c>
      <c r="C1" s="67" t="s" vm="1">
        <v>233</v>
      </c>
    </row>
    <row r="2" spans="2:21">
      <c r="B2" s="46" t="s">
        <v>146</v>
      </c>
      <c r="C2" s="67" t="s">
        <v>234</v>
      </c>
    </row>
    <row r="3" spans="2:21">
      <c r="B3" s="46" t="s">
        <v>148</v>
      </c>
      <c r="C3" s="67" t="s">
        <v>235</v>
      </c>
    </row>
    <row r="4" spans="2:21">
      <c r="B4" s="46" t="s">
        <v>149</v>
      </c>
      <c r="C4" s="67">
        <v>8803</v>
      </c>
    </row>
    <row r="6" spans="2:21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</row>
    <row r="7" spans="2:21" ht="26.25" customHeight="1">
      <c r="B7" s="158" t="s">
        <v>92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0"/>
    </row>
    <row r="8" spans="2:21" s="3" customFormat="1" ht="78.75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209</v>
      </c>
      <c r="P8" s="29" t="s">
        <v>208</v>
      </c>
      <c r="Q8" s="29" t="s">
        <v>223</v>
      </c>
      <c r="R8" s="29" t="s">
        <v>63</v>
      </c>
      <c r="S8" s="12" t="s">
        <v>60</v>
      </c>
      <c r="T8" s="29" t="s">
        <v>150</v>
      </c>
      <c r="U8" s="13" t="s">
        <v>152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216</v>
      </c>
      <c r="P9" s="31"/>
      <c r="Q9" s="15" t="s">
        <v>212</v>
      </c>
      <c r="R9" s="31" t="s">
        <v>212</v>
      </c>
      <c r="S9" s="15" t="s">
        <v>19</v>
      </c>
      <c r="T9" s="31" t="s">
        <v>212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218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4.5861940517429653</v>
      </c>
      <c r="L11" s="69"/>
      <c r="M11" s="69"/>
      <c r="N11" s="93">
        <v>4.7900142842874464E-2</v>
      </c>
      <c r="O11" s="77"/>
      <c r="P11" s="79"/>
      <c r="Q11" s="77">
        <v>2267.7978424160005</v>
      </c>
      <c r="R11" s="77">
        <f>R12+R258</f>
        <v>618916.97582484619</v>
      </c>
      <c r="S11" s="69"/>
      <c r="T11" s="78">
        <f>IFERROR(R11/$R$11,0)</f>
        <v>1</v>
      </c>
      <c r="U11" s="78">
        <f>R11/'סכום נכסי הקרן'!$C$42</f>
        <v>0.21417917982910861</v>
      </c>
    </row>
    <row r="12" spans="2:21">
      <c r="B12" s="70" t="s">
        <v>201</v>
      </c>
      <c r="C12" s="71"/>
      <c r="D12" s="71"/>
      <c r="E12" s="71"/>
      <c r="F12" s="71"/>
      <c r="G12" s="71"/>
      <c r="H12" s="71"/>
      <c r="I12" s="71"/>
      <c r="J12" s="71"/>
      <c r="K12" s="80">
        <v>4.5022169707629232</v>
      </c>
      <c r="L12" s="71"/>
      <c r="M12" s="71"/>
      <c r="N12" s="94">
        <v>4.1229825199837082E-2</v>
      </c>
      <c r="O12" s="80"/>
      <c r="P12" s="82"/>
      <c r="Q12" s="80">
        <v>2267.7978424160001</v>
      </c>
      <c r="R12" s="80">
        <f>R13+R168+R252</f>
        <v>506198.62827242422</v>
      </c>
      <c r="S12" s="71"/>
      <c r="T12" s="81">
        <f t="shared" ref="T12:T75" si="0">IFERROR(R12/$R$11,0)</f>
        <v>0.81787808065500323</v>
      </c>
      <c r="U12" s="81">
        <f>R12/'סכום נכסי הקרן'!$C$42</f>
        <v>0.17517245651489413</v>
      </c>
    </row>
    <row r="13" spans="2:21">
      <c r="B13" s="92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4.6130849270409096</v>
      </c>
      <c r="L13" s="71"/>
      <c r="M13" s="71"/>
      <c r="N13" s="94">
        <v>3.7298376577340593E-2</v>
      </c>
      <c r="O13" s="80"/>
      <c r="P13" s="82"/>
      <c r="Q13" s="80">
        <v>1891.1265474280001</v>
      </c>
      <c r="R13" s="80">
        <f>SUM(R14:R166)</f>
        <v>418927.41423742619</v>
      </c>
      <c r="S13" s="71"/>
      <c r="T13" s="81">
        <f t="shared" si="0"/>
        <v>0.67687174629377567</v>
      </c>
      <c r="U13" s="81">
        <f>R13/'סכום נכסי הקרן'!$C$42</f>
        <v>0.14497183547069736</v>
      </c>
    </row>
    <row r="14" spans="2:21">
      <c r="B14" s="76" t="s">
        <v>313</v>
      </c>
      <c r="C14" s="73">
        <v>6040372</v>
      </c>
      <c r="D14" s="86" t="s">
        <v>121</v>
      </c>
      <c r="E14" s="86" t="s">
        <v>28</v>
      </c>
      <c r="F14" s="73" t="s">
        <v>314</v>
      </c>
      <c r="G14" s="86" t="s">
        <v>315</v>
      </c>
      <c r="H14" s="73" t="s">
        <v>316</v>
      </c>
      <c r="I14" s="73" t="s">
        <v>132</v>
      </c>
      <c r="J14" s="73"/>
      <c r="K14" s="85">
        <v>1.7300002052678032</v>
      </c>
      <c r="L14" s="86" t="s">
        <v>134</v>
      </c>
      <c r="M14" s="87">
        <v>8.3000000000000001E-3</v>
      </c>
      <c r="N14" s="87">
        <v>2.4500088479915059E-2</v>
      </c>
      <c r="O14" s="83">
        <v>6.2213000000000004E-2</v>
      </c>
      <c r="P14" s="85">
        <v>108.5</v>
      </c>
      <c r="Q14" s="73"/>
      <c r="R14" s="83">
        <v>6.7812000000000007E-5</v>
      </c>
      <c r="S14" s="84">
        <v>2.0452047012784135E-11</v>
      </c>
      <c r="T14" s="84">
        <f t="shared" si="0"/>
        <v>1.0956558415549235E-10</v>
      </c>
      <c r="U14" s="84">
        <f>R14/'סכום נכסי הקרן'!$C$42</f>
        <v>2.3466666951920527E-11</v>
      </c>
    </row>
    <row r="15" spans="2:21">
      <c r="B15" s="76" t="s">
        <v>317</v>
      </c>
      <c r="C15" s="73">
        <v>2310217</v>
      </c>
      <c r="D15" s="86" t="s">
        <v>121</v>
      </c>
      <c r="E15" s="86" t="s">
        <v>28</v>
      </c>
      <c r="F15" s="73" t="s">
        <v>318</v>
      </c>
      <c r="G15" s="86" t="s">
        <v>315</v>
      </c>
      <c r="H15" s="73" t="s">
        <v>316</v>
      </c>
      <c r="I15" s="73" t="s">
        <v>132</v>
      </c>
      <c r="J15" s="73"/>
      <c r="K15" s="85">
        <v>1</v>
      </c>
      <c r="L15" s="86" t="s">
        <v>134</v>
      </c>
      <c r="M15" s="87">
        <v>8.6E-3</v>
      </c>
      <c r="N15" s="87">
        <v>2.7200222111815765E-2</v>
      </c>
      <c r="O15" s="83">
        <v>3.1107000000000006E-2</v>
      </c>
      <c r="P15" s="85">
        <v>110.38</v>
      </c>
      <c r="Q15" s="73"/>
      <c r="R15" s="83">
        <v>3.4217000000000001E-5</v>
      </c>
      <c r="S15" s="84">
        <v>1.2436079542615174E-11</v>
      </c>
      <c r="T15" s="84">
        <f t="shared" si="0"/>
        <v>5.5285282738283506E-11</v>
      </c>
      <c r="U15" s="84">
        <f>R15/'סכום נכסי הקרן'!$C$42</f>
        <v>1.1840956513505938E-11</v>
      </c>
    </row>
    <row r="16" spans="2:21">
      <c r="B16" s="76" t="s">
        <v>319</v>
      </c>
      <c r="C16" s="73">
        <v>2310282</v>
      </c>
      <c r="D16" s="86" t="s">
        <v>121</v>
      </c>
      <c r="E16" s="86" t="s">
        <v>28</v>
      </c>
      <c r="F16" s="73" t="s">
        <v>318</v>
      </c>
      <c r="G16" s="86" t="s">
        <v>315</v>
      </c>
      <c r="H16" s="73" t="s">
        <v>316</v>
      </c>
      <c r="I16" s="73" t="s">
        <v>132</v>
      </c>
      <c r="J16" s="73"/>
      <c r="K16" s="83">
        <v>2.719999999999418</v>
      </c>
      <c r="L16" s="86" t="s">
        <v>134</v>
      </c>
      <c r="M16" s="87">
        <v>3.8E-3</v>
      </c>
      <c r="N16" s="87">
        <v>2.3899999999997125E-2</v>
      </c>
      <c r="O16" s="83">
        <v>2910212.936158</v>
      </c>
      <c r="P16" s="85">
        <v>104.01</v>
      </c>
      <c r="Q16" s="73"/>
      <c r="R16" s="83">
        <v>3026.9122932330006</v>
      </c>
      <c r="S16" s="84">
        <v>9.7007097871933329E-4</v>
      </c>
      <c r="T16" s="84">
        <f t="shared" si="0"/>
        <v>4.8906596707885717E-3</v>
      </c>
      <c r="U16" s="84">
        <f>R16/'סכום נכסי הקרן'!$C$42</f>
        <v>1.0474774771127946E-3</v>
      </c>
    </row>
    <row r="17" spans="2:21">
      <c r="B17" s="76" t="s">
        <v>320</v>
      </c>
      <c r="C17" s="73">
        <v>2310381</v>
      </c>
      <c r="D17" s="86" t="s">
        <v>121</v>
      </c>
      <c r="E17" s="86" t="s">
        <v>28</v>
      </c>
      <c r="F17" s="73" t="s">
        <v>318</v>
      </c>
      <c r="G17" s="86" t="s">
        <v>315</v>
      </c>
      <c r="H17" s="73" t="s">
        <v>316</v>
      </c>
      <c r="I17" s="73" t="s">
        <v>132</v>
      </c>
      <c r="J17" s="73"/>
      <c r="K17" s="83">
        <v>6.7100000000009405</v>
      </c>
      <c r="L17" s="86" t="s">
        <v>134</v>
      </c>
      <c r="M17" s="87">
        <v>2E-3</v>
      </c>
      <c r="N17" s="87">
        <v>2.4000000000009174E-2</v>
      </c>
      <c r="O17" s="83">
        <v>452546.09488700004</v>
      </c>
      <c r="P17" s="85">
        <v>96.35</v>
      </c>
      <c r="Q17" s="73"/>
      <c r="R17" s="83">
        <v>436.02815372900005</v>
      </c>
      <c r="S17" s="84">
        <v>4.7218325196992527E-4</v>
      </c>
      <c r="T17" s="84">
        <f t="shared" si="0"/>
        <v>7.0450184881081087E-4</v>
      </c>
      <c r="U17" s="84">
        <f>R17/'סכום נכסי הקרן'!$C$42</f>
        <v>1.5088962816639013E-4</v>
      </c>
    </row>
    <row r="18" spans="2:21">
      <c r="B18" s="76" t="s">
        <v>321</v>
      </c>
      <c r="C18" s="73">
        <v>1158476</v>
      </c>
      <c r="D18" s="86" t="s">
        <v>121</v>
      </c>
      <c r="E18" s="86" t="s">
        <v>28</v>
      </c>
      <c r="F18" s="73" t="s">
        <v>322</v>
      </c>
      <c r="G18" s="86" t="s">
        <v>130</v>
      </c>
      <c r="H18" s="73" t="s">
        <v>323</v>
      </c>
      <c r="I18" s="73" t="s">
        <v>324</v>
      </c>
      <c r="J18" s="73"/>
      <c r="K18" s="83">
        <v>12.160000000000299</v>
      </c>
      <c r="L18" s="86" t="s">
        <v>134</v>
      </c>
      <c r="M18" s="87">
        <v>2.07E-2</v>
      </c>
      <c r="N18" s="87">
        <v>2.6900000000000982E-2</v>
      </c>
      <c r="O18" s="83">
        <v>8146242.8785980009</v>
      </c>
      <c r="P18" s="85">
        <v>102.43</v>
      </c>
      <c r="Q18" s="73"/>
      <c r="R18" s="83">
        <v>8344.1968047220016</v>
      </c>
      <c r="S18" s="84">
        <v>2.3919047503564959E-3</v>
      </c>
      <c r="T18" s="84">
        <f t="shared" si="0"/>
        <v>1.3481932360316149E-2</v>
      </c>
      <c r="U18" s="84">
        <f>R18/'סכום נכסי הקרן'!$C$42</f>
        <v>2.8875492154440312E-3</v>
      </c>
    </row>
    <row r="19" spans="2:21">
      <c r="B19" s="76" t="s">
        <v>325</v>
      </c>
      <c r="C19" s="73">
        <v>1145564</v>
      </c>
      <c r="D19" s="86" t="s">
        <v>121</v>
      </c>
      <c r="E19" s="86" t="s">
        <v>28</v>
      </c>
      <c r="F19" s="73" t="s">
        <v>326</v>
      </c>
      <c r="G19" s="86" t="s">
        <v>327</v>
      </c>
      <c r="H19" s="73" t="s">
        <v>316</v>
      </c>
      <c r="I19" s="73" t="s">
        <v>132</v>
      </c>
      <c r="J19" s="73"/>
      <c r="K19" s="85">
        <v>2.1300002722132607</v>
      </c>
      <c r="L19" s="86" t="s">
        <v>134</v>
      </c>
      <c r="M19" s="87">
        <v>8.3000000000000001E-3</v>
      </c>
      <c r="N19" s="87">
        <v>2.3399924551821411E-2</v>
      </c>
      <c r="O19" s="83">
        <v>5.5992000000000007E-2</v>
      </c>
      <c r="P19" s="85">
        <v>109</v>
      </c>
      <c r="Q19" s="73"/>
      <c r="R19" s="83">
        <v>6.0969000000000019E-5</v>
      </c>
      <c r="S19" s="84">
        <v>4.0624552431226232E-11</v>
      </c>
      <c r="T19" s="84">
        <f t="shared" si="0"/>
        <v>9.8509173898074293E-11</v>
      </c>
      <c r="U19" s="84">
        <f>R19/'סכום נכסי הקרן'!$C$42</f>
        <v>2.1098614071132587E-11</v>
      </c>
    </row>
    <row r="20" spans="2:21">
      <c r="B20" s="76" t="s">
        <v>328</v>
      </c>
      <c r="C20" s="73">
        <v>6620496</v>
      </c>
      <c r="D20" s="86" t="s">
        <v>121</v>
      </c>
      <c r="E20" s="86" t="s">
        <v>28</v>
      </c>
      <c r="F20" s="73" t="s">
        <v>329</v>
      </c>
      <c r="G20" s="86" t="s">
        <v>315</v>
      </c>
      <c r="H20" s="73" t="s">
        <v>316</v>
      </c>
      <c r="I20" s="73" t="s">
        <v>132</v>
      </c>
      <c r="J20" s="73"/>
      <c r="K20" s="85">
        <v>4.04</v>
      </c>
      <c r="L20" s="86" t="s">
        <v>134</v>
      </c>
      <c r="M20" s="87">
        <v>1E-3</v>
      </c>
      <c r="N20" s="87">
        <v>2.3799891638071159E-2</v>
      </c>
      <c r="O20" s="83">
        <v>2.7996000000000004E-2</v>
      </c>
      <c r="P20" s="85">
        <v>99.07</v>
      </c>
      <c r="Q20" s="73"/>
      <c r="R20" s="83">
        <v>2.7685000000000003E-5</v>
      </c>
      <c r="S20" s="84">
        <v>9.4329857724859273E-12</v>
      </c>
      <c r="T20" s="84">
        <f t="shared" si="0"/>
        <v>4.4731363141402786E-11</v>
      </c>
      <c r="U20" s="84">
        <f>R20/'סכום נכסי הקרן'!$C$42</f>
        <v>9.5805266702636675E-12</v>
      </c>
    </row>
    <row r="21" spans="2:21">
      <c r="B21" s="76" t="s">
        <v>330</v>
      </c>
      <c r="C21" s="73">
        <v>1199850</v>
      </c>
      <c r="D21" s="86" t="s">
        <v>121</v>
      </c>
      <c r="E21" s="86" t="s">
        <v>28</v>
      </c>
      <c r="F21" s="73" t="s">
        <v>329</v>
      </c>
      <c r="G21" s="86" t="s">
        <v>315</v>
      </c>
      <c r="H21" s="73" t="s">
        <v>316</v>
      </c>
      <c r="I21" s="73" t="s">
        <v>132</v>
      </c>
      <c r="J21" s="73"/>
      <c r="K21" s="85">
        <v>2.5299999999999998</v>
      </c>
      <c r="L21" s="86" t="s">
        <v>134</v>
      </c>
      <c r="M21" s="87">
        <v>6.0000000000000001E-3</v>
      </c>
      <c r="N21" s="115">
        <v>2.35E-2</v>
      </c>
      <c r="O21" s="83">
        <v>7.0612000000000008E-2</v>
      </c>
      <c r="P21" s="85">
        <v>107.75</v>
      </c>
      <c r="Q21" s="73"/>
      <c r="R21" s="83">
        <v>7.5900000000000015E-5</v>
      </c>
      <c r="S21" s="84">
        <v>6.3495860149859072E-11</v>
      </c>
      <c r="T21" s="84">
        <f t="shared" si="0"/>
        <v>1.2263357278065637E-10</v>
      </c>
      <c r="U21" s="84">
        <f>R21/'סכום נכסי הקרן'!$C$42</f>
        <v>2.6265558037674279E-11</v>
      </c>
    </row>
    <row r="22" spans="2:21">
      <c r="B22" s="76" t="s">
        <v>331</v>
      </c>
      <c r="C22" s="73">
        <v>1199868</v>
      </c>
      <c r="D22" s="86" t="s">
        <v>121</v>
      </c>
      <c r="E22" s="86" t="s">
        <v>28</v>
      </c>
      <c r="F22" s="73" t="s">
        <v>329</v>
      </c>
      <c r="G22" s="86" t="s">
        <v>315</v>
      </c>
      <c r="H22" s="73" t="s">
        <v>316</v>
      </c>
      <c r="I22" s="73" t="s">
        <v>132</v>
      </c>
      <c r="J22" s="73"/>
      <c r="K22" s="85">
        <v>3.47</v>
      </c>
      <c r="L22" s="86" t="s">
        <v>134</v>
      </c>
      <c r="M22" s="87">
        <v>1.7500000000000002E-2</v>
      </c>
      <c r="N22" s="115">
        <v>2.4299999999999999E-2</v>
      </c>
      <c r="O22" s="83">
        <v>0.10856200000000003</v>
      </c>
      <c r="P22" s="85">
        <v>109.67</v>
      </c>
      <c r="Q22" s="73"/>
      <c r="R22" s="83">
        <v>1.1882700000000002E-4</v>
      </c>
      <c r="S22" s="84">
        <v>3.2878290269110787E-11</v>
      </c>
      <c r="T22" s="84">
        <f t="shared" si="0"/>
        <v>1.9199182546517858E-10</v>
      </c>
      <c r="U22" s="84">
        <f>R22/'סכום נכסי הקרן'!$C$42</f>
        <v>4.1120651712025313E-11</v>
      </c>
    </row>
    <row r="23" spans="2:21">
      <c r="B23" s="76" t="s">
        <v>332</v>
      </c>
      <c r="C23" s="73">
        <v>6000210</v>
      </c>
      <c r="D23" s="86" t="s">
        <v>121</v>
      </c>
      <c r="E23" s="86" t="s">
        <v>28</v>
      </c>
      <c r="F23" s="73" t="s">
        <v>333</v>
      </c>
      <c r="G23" s="86" t="s">
        <v>334</v>
      </c>
      <c r="H23" s="73" t="s">
        <v>335</v>
      </c>
      <c r="I23" s="73" t="s">
        <v>132</v>
      </c>
      <c r="J23" s="73"/>
      <c r="K23" s="83">
        <v>4.2000000000002089</v>
      </c>
      <c r="L23" s="86" t="s">
        <v>134</v>
      </c>
      <c r="M23" s="87">
        <v>3.85E-2</v>
      </c>
      <c r="N23" s="87">
        <v>2.520000000000178E-2</v>
      </c>
      <c r="O23" s="83">
        <v>6343896.6550350012</v>
      </c>
      <c r="P23" s="85">
        <v>120.55</v>
      </c>
      <c r="Q23" s="73"/>
      <c r="R23" s="83">
        <v>7647.5674722820004</v>
      </c>
      <c r="S23" s="84">
        <v>2.4563693699613809E-3</v>
      </c>
      <c r="T23" s="84">
        <f t="shared" si="0"/>
        <v>1.235637051656225E-2</v>
      </c>
      <c r="U23" s="84">
        <f>R23/'סכום נכסי הקרן'!$C$42</f>
        <v>2.6464773029018819E-3</v>
      </c>
    </row>
    <row r="24" spans="2:21">
      <c r="B24" s="76" t="s">
        <v>336</v>
      </c>
      <c r="C24" s="73">
        <v>6000236</v>
      </c>
      <c r="D24" s="86" t="s">
        <v>121</v>
      </c>
      <c r="E24" s="86" t="s">
        <v>28</v>
      </c>
      <c r="F24" s="73" t="s">
        <v>333</v>
      </c>
      <c r="G24" s="86" t="s">
        <v>334</v>
      </c>
      <c r="H24" s="73" t="s">
        <v>335</v>
      </c>
      <c r="I24" s="73" t="s">
        <v>132</v>
      </c>
      <c r="J24" s="73"/>
      <c r="K24" s="83">
        <v>1.8599999999999426</v>
      </c>
      <c r="L24" s="86" t="s">
        <v>134</v>
      </c>
      <c r="M24" s="87">
        <v>4.4999999999999998E-2</v>
      </c>
      <c r="N24" s="87">
        <v>2.6299999999997797E-2</v>
      </c>
      <c r="O24" s="83">
        <v>2669758.3539510006</v>
      </c>
      <c r="P24" s="85">
        <v>117.23</v>
      </c>
      <c r="Q24" s="73"/>
      <c r="R24" s="83">
        <v>3129.7576611630002</v>
      </c>
      <c r="S24" s="84">
        <v>9.0328682112982581E-4</v>
      </c>
      <c r="T24" s="84">
        <f t="shared" si="0"/>
        <v>5.0568295642430773E-3</v>
      </c>
      <c r="U24" s="84">
        <f>R24/'סכום נכסי הקרן'!$C$42</f>
        <v>1.0830676086051709E-3</v>
      </c>
    </row>
    <row r="25" spans="2:21">
      <c r="B25" s="76" t="s">
        <v>337</v>
      </c>
      <c r="C25" s="73">
        <v>6000285</v>
      </c>
      <c r="D25" s="86" t="s">
        <v>121</v>
      </c>
      <c r="E25" s="86" t="s">
        <v>28</v>
      </c>
      <c r="F25" s="73" t="s">
        <v>333</v>
      </c>
      <c r="G25" s="86" t="s">
        <v>334</v>
      </c>
      <c r="H25" s="73" t="s">
        <v>335</v>
      </c>
      <c r="I25" s="73" t="s">
        <v>132</v>
      </c>
      <c r="J25" s="73"/>
      <c r="K25" s="83">
        <v>6.6599999999999486</v>
      </c>
      <c r="L25" s="86" t="s">
        <v>134</v>
      </c>
      <c r="M25" s="87">
        <v>2.3900000000000001E-2</v>
      </c>
      <c r="N25" s="87">
        <v>2.8199999999999958E-2</v>
      </c>
      <c r="O25" s="83">
        <v>9393246.1875820011</v>
      </c>
      <c r="P25" s="85">
        <v>108.05</v>
      </c>
      <c r="Q25" s="73"/>
      <c r="R25" s="83">
        <v>10149.402268822001</v>
      </c>
      <c r="S25" s="84">
        <v>2.4152452381812164E-3</v>
      </c>
      <c r="T25" s="84">
        <f t="shared" si="0"/>
        <v>1.6398649035754172E-2</v>
      </c>
      <c r="U25" s="84">
        <f>R25/'סכום נכסי הקרן'!$C$42</f>
        <v>3.512249200783231E-3</v>
      </c>
    </row>
    <row r="26" spans="2:21">
      <c r="B26" s="76" t="s">
        <v>338</v>
      </c>
      <c r="C26" s="73">
        <v>6000384</v>
      </c>
      <c r="D26" s="86" t="s">
        <v>121</v>
      </c>
      <c r="E26" s="86" t="s">
        <v>28</v>
      </c>
      <c r="F26" s="73" t="s">
        <v>333</v>
      </c>
      <c r="G26" s="86" t="s">
        <v>334</v>
      </c>
      <c r="H26" s="73" t="s">
        <v>335</v>
      </c>
      <c r="I26" s="73" t="s">
        <v>132</v>
      </c>
      <c r="J26" s="73"/>
      <c r="K26" s="83">
        <v>3.7499999999987028</v>
      </c>
      <c r="L26" s="86" t="s">
        <v>134</v>
      </c>
      <c r="M26" s="87">
        <v>0.01</v>
      </c>
      <c r="N26" s="87">
        <v>2.3699999999989316E-2</v>
      </c>
      <c r="O26" s="83">
        <v>922617.09867700015</v>
      </c>
      <c r="P26" s="85">
        <v>104.44</v>
      </c>
      <c r="Q26" s="73"/>
      <c r="R26" s="83">
        <v>963.58124941900007</v>
      </c>
      <c r="S26" s="84">
        <v>7.677337285463342E-4</v>
      </c>
      <c r="T26" s="84">
        <f t="shared" si="0"/>
        <v>1.5568828890737908E-3</v>
      </c>
      <c r="U26" s="84">
        <f>R26/'סכום נכסי הקרן'!$C$42</f>
        <v>3.3345190027179761E-4</v>
      </c>
    </row>
    <row r="27" spans="2:21">
      <c r="B27" s="76" t="s">
        <v>339</v>
      </c>
      <c r="C27" s="73">
        <v>6000392</v>
      </c>
      <c r="D27" s="86" t="s">
        <v>121</v>
      </c>
      <c r="E27" s="86" t="s">
        <v>28</v>
      </c>
      <c r="F27" s="73" t="s">
        <v>333</v>
      </c>
      <c r="G27" s="86" t="s">
        <v>334</v>
      </c>
      <c r="H27" s="73" t="s">
        <v>335</v>
      </c>
      <c r="I27" s="73" t="s">
        <v>132</v>
      </c>
      <c r="J27" s="73"/>
      <c r="K27" s="83">
        <v>11.639999999998656</v>
      </c>
      <c r="L27" s="86" t="s">
        <v>134</v>
      </c>
      <c r="M27" s="87">
        <v>1.2500000000000001E-2</v>
      </c>
      <c r="N27" s="87">
        <v>2.8999999999998093E-2</v>
      </c>
      <c r="O27" s="83">
        <v>4013212.2887090011</v>
      </c>
      <c r="P27" s="85">
        <v>91.1</v>
      </c>
      <c r="Q27" s="73"/>
      <c r="R27" s="83">
        <v>3656.0362510529999</v>
      </c>
      <c r="S27" s="84">
        <v>9.3507334187250385E-4</v>
      </c>
      <c r="T27" s="84">
        <f t="shared" si="0"/>
        <v>5.9071513528620029E-3</v>
      </c>
      <c r="U27" s="84">
        <f>R27/'סכום נכסי הקרן'!$C$42</f>
        <v>1.2651888318823933E-3</v>
      </c>
    </row>
    <row r="28" spans="2:21">
      <c r="B28" s="76" t="s">
        <v>340</v>
      </c>
      <c r="C28" s="73">
        <v>1196781</v>
      </c>
      <c r="D28" s="86" t="s">
        <v>121</v>
      </c>
      <c r="E28" s="86" t="s">
        <v>28</v>
      </c>
      <c r="F28" s="73" t="s">
        <v>333</v>
      </c>
      <c r="G28" s="86" t="s">
        <v>334</v>
      </c>
      <c r="H28" s="73" t="s">
        <v>335</v>
      </c>
      <c r="I28" s="73" t="s">
        <v>132</v>
      </c>
      <c r="J28" s="73"/>
      <c r="K28" s="83">
        <v>8.4300000000052808</v>
      </c>
      <c r="L28" s="86" t="s">
        <v>134</v>
      </c>
      <c r="M28" s="87">
        <v>0.03</v>
      </c>
      <c r="N28" s="87">
        <v>2.8900000000018928E-2</v>
      </c>
      <c r="O28" s="83">
        <v>487284.81650600006</v>
      </c>
      <c r="P28" s="85">
        <v>102.99</v>
      </c>
      <c r="Q28" s="73"/>
      <c r="R28" s="83">
        <v>501.85463514500009</v>
      </c>
      <c r="S28" s="84">
        <v>4.3756044727739668E-4</v>
      </c>
      <c r="T28" s="84">
        <f t="shared" si="0"/>
        <v>8.1085937976764304E-4</v>
      </c>
      <c r="U28" s="84">
        <f>R28/'סכום נכסי הקרן'!$C$42</f>
        <v>1.7366919691537349E-4</v>
      </c>
    </row>
    <row r="29" spans="2:21">
      <c r="B29" s="76" t="s">
        <v>341</v>
      </c>
      <c r="C29" s="73">
        <v>1196799</v>
      </c>
      <c r="D29" s="86" t="s">
        <v>121</v>
      </c>
      <c r="E29" s="86" t="s">
        <v>28</v>
      </c>
      <c r="F29" s="73" t="s">
        <v>333</v>
      </c>
      <c r="G29" s="86" t="s">
        <v>334</v>
      </c>
      <c r="H29" s="73" t="s">
        <v>335</v>
      </c>
      <c r="I29" s="73" t="s">
        <v>132</v>
      </c>
      <c r="J29" s="73"/>
      <c r="K29" s="83">
        <v>11.159999999999529</v>
      </c>
      <c r="L29" s="86" t="s">
        <v>134</v>
      </c>
      <c r="M29" s="87">
        <v>3.2000000000000001E-2</v>
      </c>
      <c r="N29" s="87">
        <v>2.9199999999999407E-2</v>
      </c>
      <c r="O29" s="83">
        <v>3213146.7438600003</v>
      </c>
      <c r="P29" s="85">
        <v>105.31</v>
      </c>
      <c r="Q29" s="73"/>
      <c r="R29" s="83">
        <v>3383.7650362850004</v>
      </c>
      <c r="S29" s="84">
        <v>2.3563393442005021E-3</v>
      </c>
      <c r="T29" s="84">
        <f t="shared" si="0"/>
        <v>5.4672357819485753E-3</v>
      </c>
      <c r="U29" s="84">
        <f>R29/'סכום נכסי הקרן'!$C$42</f>
        <v>1.170968075710101E-3</v>
      </c>
    </row>
    <row r="30" spans="2:21">
      <c r="B30" s="76" t="s">
        <v>342</v>
      </c>
      <c r="C30" s="73">
        <v>1147503</v>
      </c>
      <c r="D30" s="86" t="s">
        <v>121</v>
      </c>
      <c r="E30" s="86" t="s">
        <v>28</v>
      </c>
      <c r="F30" s="73" t="s">
        <v>343</v>
      </c>
      <c r="G30" s="86" t="s">
        <v>130</v>
      </c>
      <c r="H30" s="73" t="s">
        <v>335</v>
      </c>
      <c r="I30" s="73" t="s">
        <v>132</v>
      </c>
      <c r="J30" s="73"/>
      <c r="K30" s="83">
        <v>6.2399999999984122</v>
      </c>
      <c r="L30" s="86" t="s">
        <v>134</v>
      </c>
      <c r="M30" s="87">
        <v>2.6499999999999999E-2</v>
      </c>
      <c r="N30" s="87">
        <v>2.6499999999995846E-2</v>
      </c>
      <c r="O30" s="83">
        <v>961050.27523900021</v>
      </c>
      <c r="P30" s="85">
        <v>112.76</v>
      </c>
      <c r="Q30" s="73"/>
      <c r="R30" s="83">
        <v>1083.6803126530003</v>
      </c>
      <c r="S30" s="84">
        <v>6.4263501442771208E-4</v>
      </c>
      <c r="T30" s="84">
        <f t="shared" si="0"/>
        <v>1.7509300196666159E-3</v>
      </c>
      <c r="U30" s="84">
        <f>R30/'סכום נכסי הקרן'!$C$42</f>
        <v>3.7501275555036075E-4</v>
      </c>
    </row>
    <row r="31" spans="2:21">
      <c r="B31" s="76" t="s">
        <v>344</v>
      </c>
      <c r="C31" s="73">
        <v>1134436</v>
      </c>
      <c r="D31" s="86" t="s">
        <v>121</v>
      </c>
      <c r="E31" s="86" t="s">
        <v>28</v>
      </c>
      <c r="F31" s="73" t="s">
        <v>345</v>
      </c>
      <c r="G31" s="86" t="s">
        <v>327</v>
      </c>
      <c r="H31" s="73" t="s">
        <v>346</v>
      </c>
      <c r="I31" s="73" t="s">
        <v>324</v>
      </c>
      <c r="J31" s="73"/>
      <c r="K31" s="83">
        <v>1</v>
      </c>
      <c r="L31" s="86" t="s">
        <v>134</v>
      </c>
      <c r="M31" s="87">
        <v>6.5000000000000006E-3</v>
      </c>
      <c r="N31" s="87">
        <v>2.5499999999976174E-2</v>
      </c>
      <c r="O31" s="83">
        <v>363687.96953800006</v>
      </c>
      <c r="P31" s="85">
        <v>109.23</v>
      </c>
      <c r="Q31" s="83">
        <v>1.4577473950000004</v>
      </c>
      <c r="R31" s="83">
        <v>398.71411746900003</v>
      </c>
      <c r="S31" s="84">
        <v>3.3311552597585612E-4</v>
      </c>
      <c r="T31" s="84">
        <f t="shared" si="0"/>
        <v>6.4421260531369936E-4</v>
      </c>
      <c r="U31" s="84">
        <f>R31/'סכום נכסי הקרן'!$C$42</f>
        <v>1.3797692744166139E-4</v>
      </c>
    </row>
    <row r="32" spans="2:21">
      <c r="B32" s="76" t="s">
        <v>347</v>
      </c>
      <c r="C32" s="73">
        <v>1138650</v>
      </c>
      <c r="D32" s="86" t="s">
        <v>121</v>
      </c>
      <c r="E32" s="86" t="s">
        <v>28</v>
      </c>
      <c r="F32" s="73" t="s">
        <v>345</v>
      </c>
      <c r="G32" s="86" t="s">
        <v>327</v>
      </c>
      <c r="H32" s="73" t="s">
        <v>335</v>
      </c>
      <c r="I32" s="73" t="s">
        <v>132</v>
      </c>
      <c r="J32" s="73"/>
      <c r="K32" s="83">
        <v>3.349999999999894</v>
      </c>
      <c r="L32" s="86" t="s">
        <v>134</v>
      </c>
      <c r="M32" s="87">
        <v>1.34E-2</v>
      </c>
      <c r="N32" s="87">
        <v>2.9999999999999184E-2</v>
      </c>
      <c r="O32" s="83">
        <v>11439228.753318002</v>
      </c>
      <c r="P32" s="85">
        <v>107.07</v>
      </c>
      <c r="Q32" s="73"/>
      <c r="R32" s="83">
        <v>12247.982257198002</v>
      </c>
      <c r="S32" s="84">
        <v>3.6990923515680886E-3</v>
      </c>
      <c r="T32" s="84">
        <f t="shared" si="0"/>
        <v>1.9789378439450313E-2</v>
      </c>
      <c r="U32" s="84">
        <f>R32/'סכום נכסי הקרן'!$C$42</f>
        <v>4.2384728434893132E-3</v>
      </c>
    </row>
    <row r="33" spans="2:21">
      <c r="B33" s="76" t="s">
        <v>348</v>
      </c>
      <c r="C33" s="73">
        <v>1156603</v>
      </c>
      <c r="D33" s="86" t="s">
        <v>121</v>
      </c>
      <c r="E33" s="86" t="s">
        <v>28</v>
      </c>
      <c r="F33" s="73" t="s">
        <v>345</v>
      </c>
      <c r="G33" s="86" t="s">
        <v>327</v>
      </c>
      <c r="H33" s="73" t="s">
        <v>335</v>
      </c>
      <c r="I33" s="73" t="s">
        <v>132</v>
      </c>
      <c r="J33" s="73"/>
      <c r="K33" s="83">
        <v>3.3299999999998668</v>
      </c>
      <c r="L33" s="86" t="s">
        <v>134</v>
      </c>
      <c r="M33" s="87">
        <v>1.77E-2</v>
      </c>
      <c r="N33" s="87">
        <v>3.0099999999999835E-2</v>
      </c>
      <c r="O33" s="83">
        <v>6733675.8613940012</v>
      </c>
      <c r="P33" s="85">
        <v>107.4</v>
      </c>
      <c r="Q33" s="73"/>
      <c r="R33" s="83">
        <v>7231.9677932120012</v>
      </c>
      <c r="S33" s="84">
        <v>2.44249663442983E-3</v>
      </c>
      <c r="T33" s="84">
        <f t="shared" si="0"/>
        <v>1.1684875477157136E-2</v>
      </c>
      <c r="U33" s="84">
        <f>R33/'סכום נכסי הקרן'!$C$42</f>
        <v>2.5026570461027793E-3</v>
      </c>
    </row>
    <row r="34" spans="2:21">
      <c r="B34" s="76" t="s">
        <v>349</v>
      </c>
      <c r="C34" s="73">
        <v>1156611</v>
      </c>
      <c r="D34" s="86" t="s">
        <v>121</v>
      </c>
      <c r="E34" s="86" t="s">
        <v>28</v>
      </c>
      <c r="F34" s="73" t="s">
        <v>345</v>
      </c>
      <c r="G34" s="86" t="s">
        <v>327</v>
      </c>
      <c r="H34" s="73" t="s">
        <v>335</v>
      </c>
      <c r="I34" s="73" t="s">
        <v>132</v>
      </c>
      <c r="J34" s="73"/>
      <c r="K34" s="83">
        <v>6.3299999999997816</v>
      </c>
      <c r="L34" s="86" t="s">
        <v>134</v>
      </c>
      <c r="M34" s="87">
        <v>2.4799999999999999E-2</v>
      </c>
      <c r="N34" s="87">
        <v>3.1399999999998658E-2</v>
      </c>
      <c r="O34" s="83">
        <v>12661360.090788001</v>
      </c>
      <c r="P34" s="85">
        <v>107.59</v>
      </c>
      <c r="Q34" s="73"/>
      <c r="R34" s="83">
        <v>13622.357424306001</v>
      </c>
      <c r="S34" s="84">
        <v>3.8431927523798833E-3</v>
      </c>
      <c r="T34" s="84">
        <f t="shared" si="0"/>
        <v>2.2009991576254866E-2</v>
      </c>
      <c r="U34" s="84">
        <f>R34/'סכום נכסי הקרן'!$C$42</f>
        <v>4.7140819438478568E-3</v>
      </c>
    </row>
    <row r="35" spans="2:21">
      <c r="B35" s="76" t="s">
        <v>350</v>
      </c>
      <c r="C35" s="73">
        <v>1178672</v>
      </c>
      <c r="D35" s="86" t="s">
        <v>121</v>
      </c>
      <c r="E35" s="86" t="s">
        <v>28</v>
      </c>
      <c r="F35" s="73" t="s">
        <v>345</v>
      </c>
      <c r="G35" s="86" t="s">
        <v>327</v>
      </c>
      <c r="H35" s="73" t="s">
        <v>346</v>
      </c>
      <c r="I35" s="73" t="s">
        <v>324</v>
      </c>
      <c r="J35" s="73"/>
      <c r="K35" s="83">
        <v>7.690000000000051</v>
      </c>
      <c r="L35" s="86" t="s">
        <v>134</v>
      </c>
      <c r="M35" s="87">
        <v>9.0000000000000011E-3</v>
      </c>
      <c r="N35" s="87">
        <v>3.2000000000000639E-2</v>
      </c>
      <c r="O35" s="83">
        <v>6767625.0133650005</v>
      </c>
      <c r="P35" s="85">
        <v>92.19</v>
      </c>
      <c r="Q35" s="73"/>
      <c r="R35" s="83">
        <v>6239.0737213430011</v>
      </c>
      <c r="S35" s="84">
        <v>3.5551792572399818E-3</v>
      </c>
      <c r="T35" s="84">
        <f t="shared" si="0"/>
        <v>1.0080631110542785E-2</v>
      </c>
      <c r="U35" s="84">
        <f>R35/'סכום נכסי הקרן'!$C$42</f>
        <v>2.15906130341585E-3</v>
      </c>
    </row>
    <row r="36" spans="2:21">
      <c r="B36" s="76" t="s">
        <v>351</v>
      </c>
      <c r="C36" s="73">
        <v>1178680</v>
      </c>
      <c r="D36" s="86" t="s">
        <v>121</v>
      </c>
      <c r="E36" s="86" t="s">
        <v>28</v>
      </c>
      <c r="F36" s="73" t="s">
        <v>345</v>
      </c>
      <c r="G36" s="86" t="s">
        <v>327</v>
      </c>
      <c r="H36" s="73" t="s">
        <v>346</v>
      </c>
      <c r="I36" s="73" t="s">
        <v>324</v>
      </c>
      <c r="J36" s="73"/>
      <c r="K36" s="83">
        <v>11.180000000000533</v>
      </c>
      <c r="L36" s="86" t="s">
        <v>134</v>
      </c>
      <c r="M36" s="87">
        <v>1.6899999999999998E-2</v>
      </c>
      <c r="N36" s="87">
        <v>3.3200000000001083E-2</v>
      </c>
      <c r="O36" s="83">
        <v>8463884.6380540021</v>
      </c>
      <c r="P36" s="85">
        <v>92.05</v>
      </c>
      <c r="Q36" s="73"/>
      <c r="R36" s="83">
        <v>7791.0053540380013</v>
      </c>
      <c r="S36" s="84">
        <v>3.1606307299550775E-3</v>
      </c>
      <c r="T36" s="84">
        <f t="shared" si="0"/>
        <v>1.2588126773635079E-2</v>
      </c>
      <c r="U36" s="84">
        <f>R36/'סכום נכסי הקרן'!$C$42</f>
        <v>2.6961146679620042E-3</v>
      </c>
    </row>
    <row r="37" spans="2:21">
      <c r="B37" s="76" t="s">
        <v>352</v>
      </c>
      <c r="C37" s="73">
        <v>1133149</v>
      </c>
      <c r="D37" s="86" t="s">
        <v>121</v>
      </c>
      <c r="E37" s="86" t="s">
        <v>28</v>
      </c>
      <c r="F37" s="73" t="s">
        <v>353</v>
      </c>
      <c r="G37" s="86" t="s">
        <v>327</v>
      </c>
      <c r="H37" s="73" t="s">
        <v>354</v>
      </c>
      <c r="I37" s="73" t="s">
        <v>132</v>
      </c>
      <c r="J37" s="73"/>
      <c r="K37" s="83">
        <v>2.5200000000001039</v>
      </c>
      <c r="L37" s="86" t="s">
        <v>134</v>
      </c>
      <c r="M37" s="87">
        <v>3.2000000000000001E-2</v>
      </c>
      <c r="N37" s="87">
        <v>2.9900000000000562E-2</v>
      </c>
      <c r="O37" s="83">
        <v>4082646.8422950003</v>
      </c>
      <c r="P37" s="85">
        <v>112.5</v>
      </c>
      <c r="Q37" s="73"/>
      <c r="R37" s="83">
        <v>4592.9776960260015</v>
      </c>
      <c r="S37" s="84">
        <v>2.9102610025615082E-3</v>
      </c>
      <c r="T37" s="84">
        <f t="shared" si="0"/>
        <v>7.4209916280044263E-3</v>
      </c>
      <c r="U37" s="84">
        <f>R37/'סכום נכסי הקרן'!$C$42</f>
        <v>1.5894219004046694E-3</v>
      </c>
    </row>
    <row r="38" spans="2:21">
      <c r="B38" s="76" t="s">
        <v>355</v>
      </c>
      <c r="C38" s="73">
        <v>1158609</v>
      </c>
      <c r="D38" s="86" t="s">
        <v>121</v>
      </c>
      <c r="E38" s="86" t="s">
        <v>28</v>
      </c>
      <c r="F38" s="73" t="s">
        <v>353</v>
      </c>
      <c r="G38" s="86" t="s">
        <v>327</v>
      </c>
      <c r="H38" s="73" t="s">
        <v>354</v>
      </c>
      <c r="I38" s="73" t="s">
        <v>132</v>
      </c>
      <c r="J38" s="73"/>
      <c r="K38" s="83">
        <v>4.2900000000002327</v>
      </c>
      <c r="L38" s="86" t="s">
        <v>134</v>
      </c>
      <c r="M38" s="87">
        <v>1.1399999999999999E-2</v>
      </c>
      <c r="N38" s="87">
        <v>3.1000000000000881E-2</v>
      </c>
      <c r="O38" s="83">
        <v>4447952.9562030006</v>
      </c>
      <c r="P38" s="85">
        <v>100.96</v>
      </c>
      <c r="Q38" s="83">
        <v>55.60708771700002</v>
      </c>
      <c r="R38" s="83">
        <v>4546.2604628860008</v>
      </c>
      <c r="S38" s="84">
        <v>1.8823465747332929E-3</v>
      </c>
      <c r="T38" s="84">
        <f t="shared" si="0"/>
        <v>7.3455093986185879E-3</v>
      </c>
      <c r="U38" s="84">
        <f>R38/'סכום נכסי הקרן'!$C$42</f>
        <v>1.5732551784231378E-3</v>
      </c>
    </row>
    <row r="39" spans="2:21">
      <c r="B39" s="76" t="s">
        <v>356</v>
      </c>
      <c r="C39" s="73">
        <v>1172782</v>
      </c>
      <c r="D39" s="86" t="s">
        <v>121</v>
      </c>
      <c r="E39" s="86" t="s">
        <v>28</v>
      </c>
      <c r="F39" s="73" t="s">
        <v>353</v>
      </c>
      <c r="G39" s="86" t="s">
        <v>327</v>
      </c>
      <c r="H39" s="73" t="s">
        <v>354</v>
      </c>
      <c r="I39" s="73" t="s">
        <v>132</v>
      </c>
      <c r="J39" s="73"/>
      <c r="K39" s="83">
        <v>6.5000000000001625</v>
      </c>
      <c r="L39" s="86" t="s">
        <v>134</v>
      </c>
      <c r="M39" s="87">
        <v>9.1999999999999998E-3</v>
      </c>
      <c r="N39" s="87">
        <v>3.2900000000000387E-2</v>
      </c>
      <c r="O39" s="83">
        <v>6338715.3230080009</v>
      </c>
      <c r="P39" s="85">
        <v>96.51</v>
      </c>
      <c r="Q39" s="73"/>
      <c r="R39" s="83">
        <v>6117.4943317440011</v>
      </c>
      <c r="S39" s="84">
        <v>3.1669634371455182E-3</v>
      </c>
      <c r="T39" s="84">
        <f t="shared" si="0"/>
        <v>9.8841921787507329E-3</v>
      </c>
      <c r="U39" s="84">
        <f>R39/'סכום נכסי הקרן'!$C$42</f>
        <v>2.116988174118122E-3</v>
      </c>
    </row>
    <row r="40" spans="2:21">
      <c r="B40" s="76" t="s">
        <v>357</v>
      </c>
      <c r="C40" s="73">
        <v>1133487</v>
      </c>
      <c r="D40" s="86" t="s">
        <v>121</v>
      </c>
      <c r="E40" s="86" t="s">
        <v>28</v>
      </c>
      <c r="F40" s="73" t="s">
        <v>358</v>
      </c>
      <c r="G40" s="86" t="s">
        <v>327</v>
      </c>
      <c r="H40" s="73" t="s">
        <v>359</v>
      </c>
      <c r="I40" s="73" t="s">
        <v>324</v>
      </c>
      <c r="J40" s="73"/>
      <c r="K40" s="83">
        <v>2.6100000000001224</v>
      </c>
      <c r="L40" s="86" t="s">
        <v>134</v>
      </c>
      <c r="M40" s="87">
        <v>2.3399999999999997E-2</v>
      </c>
      <c r="N40" s="87">
        <v>3.1400000000000233E-2</v>
      </c>
      <c r="O40" s="83">
        <v>3106683.3347460004</v>
      </c>
      <c r="P40" s="85">
        <v>110.3</v>
      </c>
      <c r="Q40" s="73"/>
      <c r="R40" s="83">
        <v>3426.6714602780007</v>
      </c>
      <c r="S40" s="84">
        <v>1.1999540426553843E-3</v>
      </c>
      <c r="T40" s="84">
        <f t="shared" si="0"/>
        <v>5.536560789451913E-3</v>
      </c>
      <c r="U40" s="84">
        <f>R40/'סכום נכסי הקרן'!$C$42</f>
        <v>1.1858160489588126E-3</v>
      </c>
    </row>
    <row r="41" spans="2:21">
      <c r="B41" s="76" t="s">
        <v>360</v>
      </c>
      <c r="C41" s="73">
        <v>1160944</v>
      </c>
      <c r="D41" s="86" t="s">
        <v>121</v>
      </c>
      <c r="E41" s="86" t="s">
        <v>28</v>
      </c>
      <c r="F41" s="73" t="s">
        <v>358</v>
      </c>
      <c r="G41" s="86" t="s">
        <v>327</v>
      </c>
      <c r="H41" s="73" t="s">
        <v>359</v>
      </c>
      <c r="I41" s="73" t="s">
        <v>324</v>
      </c>
      <c r="J41" s="73"/>
      <c r="K41" s="83">
        <v>5.8900000000003647</v>
      </c>
      <c r="L41" s="86" t="s">
        <v>134</v>
      </c>
      <c r="M41" s="87">
        <v>6.5000000000000006E-3</v>
      </c>
      <c r="N41" s="87">
        <v>3.1800000000001681E-2</v>
      </c>
      <c r="O41" s="83">
        <v>8985593.1471980028</v>
      </c>
      <c r="P41" s="85">
        <v>95.32</v>
      </c>
      <c r="Q41" s="73"/>
      <c r="R41" s="83">
        <v>8565.0673282920015</v>
      </c>
      <c r="S41" s="84">
        <v>4.2093176044486549E-3</v>
      </c>
      <c r="T41" s="84">
        <f t="shared" si="0"/>
        <v>1.3838798518778906E-2</v>
      </c>
      <c r="U41" s="84">
        <f>R41/'סכום נכסי הקרן'!$C$42</f>
        <v>2.9639825165723491E-3</v>
      </c>
    </row>
    <row r="42" spans="2:21">
      <c r="B42" s="76" t="s">
        <v>361</v>
      </c>
      <c r="C42" s="73">
        <v>1195999</v>
      </c>
      <c r="D42" s="86" t="s">
        <v>121</v>
      </c>
      <c r="E42" s="86" t="s">
        <v>28</v>
      </c>
      <c r="F42" s="73" t="s">
        <v>358</v>
      </c>
      <c r="G42" s="86" t="s">
        <v>327</v>
      </c>
      <c r="H42" s="73" t="s">
        <v>359</v>
      </c>
      <c r="I42" s="73" t="s">
        <v>324</v>
      </c>
      <c r="J42" s="73"/>
      <c r="K42" s="83">
        <v>8.8000000000045979</v>
      </c>
      <c r="L42" s="86" t="s">
        <v>134</v>
      </c>
      <c r="M42" s="87">
        <v>2.64E-2</v>
      </c>
      <c r="N42" s="87">
        <v>3.0300000000018645E-2</v>
      </c>
      <c r="O42" s="83">
        <v>393497.32620000007</v>
      </c>
      <c r="P42" s="85">
        <v>99.52</v>
      </c>
      <c r="Q42" s="73"/>
      <c r="R42" s="83">
        <v>391.60855800900003</v>
      </c>
      <c r="S42" s="84">
        <v>1.3116577540000002E-3</v>
      </c>
      <c r="T42" s="84">
        <f t="shared" si="0"/>
        <v>6.3273197101613424E-4</v>
      </c>
      <c r="U42" s="84">
        <f>R42/'סכום נכסי הקרן'!$C$42</f>
        <v>1.3551801460389096E-4</v>
      </c>
    </row>
    <row r="43" spans="2:21">
      <c r="B43" s="76" t="s">
        <v>362</v>
      </c>
      <c r="C43" s="73">
        <v>1138924</v>
      </c>
      <c r="D43" s="86" t="s">
        <v>121</v>
      </c>
      <c r="E43" s="86" t="s">
        <v>28</v>
      </c>
      <c r="F43" s="73" t="s">
        <v>363</v>
      </c>
      <c r="G43" s="86" t="s">
        <v>327</v>
      </c>
      <c r="H43" s="73" t="s">
        <v>354</v>
      </c>
      <c r="I43" s="73" t="s">
        <v>132</v>
      </c>
      <c r="J43" s="73"/>
      <c r="K43" s="83">
        <v>2.2599999999991645</v>
      </c>
      <c r="L43" s="86" t="s">
        <v>134</v>
      </c>
      <c r="M43" s="87">
        <v>1.34E-2</v>
      </c>
      <c r="N43" s="87">
        <v>2.9599999999995442E-2</v>
      </c>
      <c r="O43" s="83">
        <v>965014.09045500029</v>
      </c>
      <c r="P43" s="85">
        <v>109.14</v>
      </c>
      <c r="Q43" s="73"/>
      <c r="R43" s="83">
        <v>1053.2163014880002</v>
      </c>
      <c r="S43" s="84">
        <v>1.8099119516480817E-3</v>
      </c>
      <c r="T43" s="84">
        <f t="shared" si="0"/>
        <v>1.7017085370527323E-3</v>
      </c>
      <c r="U43" s="84">
        <f>R43/'סכום נכסי הקרן'!$C$42</f>
        <v>3.6447053877414643E-4</v>
      </c>
    </row>
    <row r="44" spans="2:21">
      <c r="B44" s="76" t="s">
        <v>364</v>
      </c>
      <c r="C44" s="73">
        <v>1151117</v>
      </c>
      <c r="D44" s="86" t="s">
        <v>121</v>
      </c>
      <c r="E44" s="86" t="s">
        <v>28</v>
      </c>
      <c r="F44" s="73" t="s">
        <v>363</v>
      </c>
      <c r="G44" s="86" t="s">
        <v>327</v>
      </c>
      <c r="H44" s="73" t="s">
        <v>359</v>
      </c>
      <c r="I44" s="73" t="s">
        <v>324</v>
      </c>
      <c r="J44" s="73"/>
      <c r="K44" s="83">
        <v>3.5899999999999253</v>
      </c>
      <c r="L44" s="86" t="s">
        <v>134</v>
      </c>
      <c r="M44" s="87">
        <v>1.8200000000000001E-2</v>
      </c>
      <c r="N44" s="87">
        <v>2.9599999999999141E-2</v>
      </c>
      <c r="O44" s="83">
        <v>2595231.3309210003</v>
      </c>
      <c r="P44" s="85">
        <v>107.72</v>
      </c>
      <c r="Q44" s="73"/>
      <c r="R44" s="83">
        <v>2795.583223219</v>
      </c>
      <c r="S44" s="84">
        <v>4.8615678721549722E-3</v>
      </c>
      <c r="T44" s="84">
        <f t="shared" si="0"/>
        <v>4.5168953711331901E-3</v>
      </c>
      <c r="U44" s="84">
        <f>R44/'סכום נכסי הקרן'!$C$42</f>
        <v>9.6742494596320375E-4</v>
      </c>
    </row>
    <row r="45" spans="2:21">
      <c r="B45" s="76" t="s">
        <v>365</v>
      </c>
      <c r="C45" s="73">
        <v>1161512</v>
      </c>
      <c r="D45" s="86" t="s">
        <v>121</v>
      </c>
      <c r="E45" s="86" t="s">
        <v>28</v>
      </c>
      <c r="F45" s="73" t="s">
        <v>363</v>
      </c>
      <c r="G45" s="86" t="s">
        <v>327</v>
      </c>
      <c r="H45" s="73" t="s">
        <v>359</v>
      </c>
      <c r="I45" s="73" t="s">
        <v>324</v>
      </c>
      <c r="J45" s="73"/>
      <c r="K45" s="83">
        <v>2.0300000000002312</v>
      </c>
      <c r="L45" s="86" t="s">
        <v>134</v>
      </c>
      <c r="M45" s="87">
        <v>2E-3</v>
      </c>
      <c r="N45" s="87">
        <v>2.8900000000002309E-2</v>
      </c>
      <c r="O45" s="83">
        <v>2072052.2964510003</v>
      </c>
      <c r="P45" s="85">
        <v>104.5</v>
      </c>
      <c r="Q45" s="73"/>
      <c r="R45" s="83">
        <v>2165.2947139500002</v>
      </c>
      <c r="S45" s="84">
        <v>6.2789463528818189E-3</v>
      </c>
      <c r="T45" s="84">
        <f t="shared" si="0"/>
        <v>3.4985220934750701E-3</v>
      </c>
      <c r="U45" s="84">
        <f>R45/'סכום נכסי הקרן'!$C$42</f>
        <v>7.4931059259450655E-4</v>
      </c>
    </row>
    <row r="46" spans="2:21">
      <c r="B46" s="76" t="s">
        <v>366</v>
      </c>
      <c r="C46" s="73">
        <v>7590128</v>
      </c>
      <c r="D46" s="86" t="s">
        <v>121</v>
      </c>
      <c r="E46" s="86" t="s">
        <v>28</v>
      </c>
      <c r="F46" s="73" t="s">
        <v>367</v>
      </c>
      <c r="G46" s="86" t="s">
        <v>327</v>
      </c>
      <c r="H46" s="73" t="s">
        <v>359</v>
      </c>
      <c r="I46" s="73" t="s">
        <v>324</v>
      </c>
      <c r="J46" s="73"/>
      <c r="K46" s="83">
        <v>1.4600000000003153</v>
      </c>
      <c r="L46" s="86" t="s">
        <v>134</v>
      </c>
      <c r="M46" s="87">
        <v>4.7500000000000001E-2</v>
      </c>
      <c r="N46" s="87">
        <v>3.2700000000002005E-2</v>
      </c>
      <c r="O46" s="83">
        <v>1010888.7291700001</v>
      </c>
      <c r="P46" s="85">
        <v>137.97999999999999</v>
      </c>
      <c r="Q46" s="83"/>
      <c r="R46" s="83">
        <v>1394.8242697360004</v>
      </c>
      <c r="S46" s="84">
        <v>7.832129300052148E-4</v>
      </c>
      <c r="T46" s="84">
        <f t="shared" si="0"/>
        <v>2.2536532753477685E-3</v>
      </c>
      <c r="U46" s="84">
        <f>R46/'סכום נכסי הקרן'!$C$42</f>
        <v>4.8268561013316936E-4</v>
      </c>
    </row>
    <row r="47" spans="2:21">
      <c r="B47" s="76" t="s">
        <v>368</v>
      </c>
      <c r="C47" s="73">
        <v>7590219</v>
      </c>
      <c r="D47" s="86" t="s">
        <v>121</v>
      </c>
      <c r="E47" s="86" t="s">
        <v>28</v>
      </c>
      <c r="F47" s="73" t="s">
        <v>367</v>
      </c>
      <c r="G47" s="86" t="s">
        <v>327</v>
      </c>
      <c r="H47" s="73" t="s">
        <v>359</v>
      </c>
      <c r="I47" s="73" t="s">
        <v>324</v>
      </c>
      <c r="J47" s="73"/>
      <c r="K47" s="83">
        <v>4.2800000000007996</v>
      </c>
      <c r="L47" s="86" t="s">
        <v>134</v>
      </c>
      <c r="M47" s="87">
        <v>5.0000000000000001E-3</v>
      </c>
      <c r="N47" s="87">
        <v>3.1500000000004767E-2</v>
      </c>
      <c r="O47" s="83">
        <v>2217942.0504040001</v>
      </c>
      <c r="P47" s="85">
        <v>99.19</v>
      </c>
      <c r="Q47" s="73"/>
      <c r="R47" s="83">
        <v>2199.9766167330008</v>
      </c>
      <c r="S47" s="84">
        <v>1.2426372528686186E-3</v>
      </c>
      <c r="T47" s="84">
        <f t="shared" si="0"/>
        <v>3.5545585315397703E-3</v>
      </c>
      <c r="U47" s="84">
        <f>R47/'סכום נכסי הקרן'!$C$42</f>
        <v>7.6131243093974872E-4</v>
      </c>
    </row>
    <row r="48" spans="2:21">
      <c r="B48" s="76" t="s">
        <v>369</v>
      </c>
      <c r="C48" s="73">
        <v>7590284</v>
      </c>
      <c r="D48" s="86" t="s">
        <v>121</v>
      </c>
      <c r="E48" s="86" t="s">
        <v>28</v>
      </c>
      <c r="F48" s="73" t="s">
        <v>367</v>
      </c>
      <c r="G48" s="86" t="s">
        <v>327</v>
      </c>
      <c r="H48" s="73" t="s">
        <v>359</v>
      </c>
      <c r="I48" s="73" t="s">
        <v>324</v>
      </c>
      <c r="J48" s="73"/>
      <c r="K48" s="83">
        <v>6.1000000000002927</v>
      </c>
      <c r="L48" s="86" t="s">
        <v>134</v>
      </c>
      <c r="M48" s="87">
        <v>5.8999999999999999E-3</v>
      </c>
      <c r="N48" s="87">
        <v>3.3700000000001888E-2</v>
      </c>
      <c r="O48" s="83">
        <v>6717992.4957150007</v>
      </c>
      <c r="P48" s="85">
        <v>91.47</v>
      </c>
      <c r="Q48" s="73"/>
      <c r="R48" s="83">
        <v>6144.9473987320007</v>
      </c>
      <c r="S48" s="84">
        <v>6.1106267499079041E-3</v>
      </c>
      <c r="T48" s="84">
        <f t="shared" si="0"/>
        <v>9.9285488017879543E-3</v>
      </c>
      <c r="U48" s="84">
        <f>R48/'סכום נכסי הקרן'!$C$42</f>
        <v>2.126488439260223E-3</v>
      </c>
    </row>
    <row r="49" spans="2:21">
      <c r="B49" s="76" t="s">
        <v>370</v>
      </c>
      <c r="C49" s="73">
        <v>7670284</v>
      </c>
      <c r="D49" s="86" t="s">
        <v>121</v>
      </c>
      <c r="E49" s="86" t="s">
        <v>28</v>
      </c>
      <c r="F49" s="73" t="s">
        <v>371</v>
      </c>
      <c r="G49" s="86" t="s">
        <v>372</v>
      </c>
      <c r="H49" s="73" t="s">
        <v>354</v>
      </c>
      <c r="I49" s="73" t="s">
        <v>132</v>
      </c>
      <c r="J49" s="73"/>
      <c r="K49" s="83">
        <v>5.2799999999992062</v>
      </c>
      <c r="L49" s="86" t="s">
        <v>134</v>
      </c>
      <c r="M49" s="87">
        <v>4.4000000000000003E-3</v>
      </c>
      <c r="N49" s="87">
        <v>2.7399999999996739E-2</v>
      </c>
      <c r="O49" s="83">
        <v>1430669.3073770003</v>
      </c>
      <c r="P49" s="85">
        <v>98.69</v>
      </c>
      <c r="Q49" s="73"/>
      <c r="R49" s="83">
        <v>1411.9276045790002</v>
      </c>
      <c r="S49" s="84">
        <v>1.8904024892604024E-3</v>
      </c>
      <c r="T49" s="84">
        <f t="shared" si="0"/>
        <v>2.2812875712405348E-3</v>
      </c>
      <c r="U49" s="84">
        <f>R49/'סכום נכסי הקרן'!$C$42</f>
        <v>4.8860430096263699E-4</v>
      </c>
    </row>
    <row r="50" spans="2:21">
      <c r="B50" s="76" t="s">
        <v>373</v>
      </c>
      <c r="C50" s="73">
        <v>6130207</v>
      </c>
      <c r="D50" s="86" t="s">
        <v>121</v>
      </c>
      <c r="E50" s="86" t="s">
        <v>28</v>
      </c>
      <c r="F50" s="73" t="s">
        <v>374</v>
      </c>
      <c r="G50" s="86" t="s">
        <v>327</v>
      </c>
      <c r="H50" s="73" t="s">
        <v>354</v>
      </c>
      <c r="I50" s="73" t="s">
        <v>132</v>
      </c>
      <c r="J50" s="73"/>
      <c r="K50" s="83">
        <v>3.0599999999999361</v>
      </c>
      <c r="L50" s="86" t="s">
        <v>134</v>
      </c>
      <c r="M50" s="87">
        <v>1.5800000000000002E-2</v>
      </c>
      <c r="N50" s="87">
        <v>2.9400000000000637E-2</v>
      </c>
      <c r="O50" s="83">
        <v>2591417.4375640005</v>
      </c>
      <c r="P50" s="85">
        <v>108.57</v>
      </c>
      <c r="Q50" s="73"/>
      <c r="R50" s="83">
        <v>2813.5019725530005</v>
      </c>
      <c r="S50" s="84">
        <v>5.5711206468192238E-3</v>
      </c>
      <c r="T50" s="84">
        <f t="shared" si="0"/>
        <v>4.5458471530908902E-3</v>
      </c>
      <c r="U50" s="84">
        <f>R50/'סכום נכסי הקרן'!$C$42</f>
        <v>9.7362581487749522E-4</v>
      </c>
    </row>
    <row r="51" spans="2:21">
      <c r="B51" s="76" t="s">
        <v>375</v>
      </c>
      <c r="C51" s="73">
        <v>6130280</v>
      </c>
      <c r="D51" s="86" t="s">
        <v>121</v>
      </c>
      <c r="E51" s="86" t="s">
        <v>28</v>
      </c>
      <c r="F51" s="73" t="s">
        <v>374</v>
      </c>
      <c r="G51" s="86" t="s">
        <v>327</v>
      </c>
      <c r="H51" s="73" t="s">
        <v>354</v>
      </c>
      <c r="I51" s="73" t="s">
        <v>132</v>
      </c>
      <c r="J51" s="73"/>
      <c r="K51" s="83">
        <v>5.4899999999991049</v>
      </c>
      <c r="L51" s="86" t="s">
        <v>134</v>
      </c>
      <c r="M51" s="87">
        <v>8.3999999999999995E-3</v>
      </c>
      <c r="N51" s="87">
        <v>3.0099999999994353E-2</v>
      </c>
      <c r="O51" s="83">
        <v>2085578.1368220001</v>
      </c>
      <c r="P51" s="85">
        <v>98.55</v>
      </c>
      <c r="Q51" s="73"/>
      <c r="R51" s="83">
        <v>2055.337181716</v>
      </c>
      <c r="S51" s="84">
        <v>2.54059950885857E-3</v>
      </c>
      <c r="T51" s="84">
        <f t="shared" si="0"/>
        <v>3.3208608941074861E-3</v>
      </c>
      <c r="U51" s="84">
        <f>R51/'סכום נכסי הקרן'!$C$42</f>
        <v>7.112592626265016E-4</v>
      </c>
    </row>
    <row r="52" spans="2:21">
      <c r="B52" s="76" t="s">
        <v>376</v>
      </c>
      <c r="C52" s="73">
        <v>6040398</v>
      </c>
      <c r="D52" s="86" t="s">
        <v>121</v>
      </c>
      <c r="E52" s="86" t="s">
        <v>28</v>
      </c>
      <c r="F52" s="73" t="s">
        <v>314</v>
      </c>
      <c r="G52" s="86" t="s">
        <v>315</v>
      </c>
      <c r="H52" s="73" t="s">
        <v>359</v>
      </c>
      <c r="I52" s="73" t="s">
        <v>324</v>
      </c>
      <c r="J52" s="73"/>
      <c r="K52" s="83">
        <v>4.5200000000006151</v>
      </c>
      <c r="L52" s="86" t="s">
        <v>134</v>
      </c>
      <c r="M52" s="87">
        <v>2.7799999999999998E-2</v>
      </c>
      <c r="N52" s="87">
        <v>3.3500000000003617E-2</v>
      </c>
      <c r="O52" s="83">
        <v>20.241367000000004</v>
      </c>
      <c r="P52" s="85">
        <v>5460000</v>
      </c>
      <c r="Q52" s="73"/>
      <c r="R52" s="83">
        <v>1105.1787010160003</v>
      </c>
      <c r="S52" s="84">
        <v>4.8401164514586328E-3</v>
      </c>
      <c r="T52" s="84">
        <f t="shared" si="0"/>
        <v>1.785665516029999E-3</v>
      </c>
      <c r="U52" s="84">
        <f>R52/'סכום נכסי הקרן'!$C$42</f>
        <v>3.8245237567242717E-4</v>
      </c>
    </row>
    <row r="53" spans="2:21">
      <c r="B53" s="76" t="s">
        <v>377</v>
      </c>
      <c r="C53" s="73">
        <v>6040430</v>
      </c>
      <c r="D53" s="86" t="s">
        <v>121</v>
      </c>
      <c r="E53" s="86" t="s">
        <v>28</v>
      </c>
      <c r="F53" s="73" t="s">
        <v>314</v>
      </c>
      <c r="G53" s="86" t="s">
        <v>315</v>
      </c>
      <c r="H53" s="73" t="s">
        <v>359</v>
      </c>
      <c r="I53" s="73" t="s">
        <v>324</v>
      </c>
      <c r="J53" s="73"/>
      <c r="K53" s="83">
        <v>1.4000000000000461</v>
      </c>
      <c r="L53" s="86" t="s">
        <v>134</v>
      </c>
      <c r="M53" s="87">
        <v>2.4199999999999999E-2</v>
      </c>
      <c r="N53" s="87">
        <v>3.5600000000002498E-2</v>
      </c>
      <c r="O53" s="83">
        <v>77.757927000000009</v>
      </c>
      <c r="P53" s="85">
        <v>5556939</v>
      </c>
      <c r="Q53" s="73"/>
      <c r="R53" s="83">
        <v>4320.9606533070009</v>
      </c>
      <c r="S53" s="84">
        <v>2.6977735489019188E-3</v>
      </c>
      <c r="T53" s="84">
        <f t="shared" si="0"/>
        <v>6.9814867293765022E-3</v>
      </c>
      <c r="U53" s="84">
        <f>R53/'סכום נכסי הקרן'!$C$42</f>
        <v>1.495289101685665E-3</v>
      </c>
    </row>
    <row r="54" spans="2:21">
      <c r="B54" s="76" t="s">
        <v>378</v>
      </c>
      <c r="C54" s="73">
        <v>6040471</v>
      </c>
      <c r="D54" s="86" t="s">
        <v>121</v>
      </c>
      <c r="E54" s="86" t="s">
        <v>28</v>
      </c>
      <c r="F54" s="73" t="s">
        <v>314</v>
      </c>
      <c r="G54" s="86" t="s">
        <v>315</v>
      </c>
      <c r="H54" s="73" t="s">
        <v>359</v>
      </c>
      <c r="I54" s="73" t="s">
        <v>324</v>
      </c>
      <c r="J54" s="73"/>
      <c r="K54" s="83">
        <v>1.0099999999999156</v>
      </c>
      <c r="L54" s="86" t="s">
        <v>134</v>
      </c>
      <c r="M54" s="87">
        <v>1.95E-2</v>
      </c>
      <c r="N54" s="87">
        <v>3.5599999999990278E-2</v>
      </c>
      <c r="O54" s="83">
        <v>19.125701000000003</v>
      </c>
      <c r="P54" s="85">
        <v>5397000</v>
      </c>
      <c r="Q54" s="83">
        <v>37.91716463800001</v>
      </c>
      <c r="R54" s="83">
        <v>1070.1312382090002</v>
      </c>
      <c r="S54" s="84">
        <v>7.7060723639147441E-4</v>
      </c>
      <c r="T54" s="84">
        <f t="shared" si="0"/>
        <v>1.729038433277435E-3</v>
      </c>
      <c r="U54" s="84">
        <f>R54/'סכום נכסי הקרן'!$C$42</f>
        <v>3.7032403353236796E-4</v>
      </c>
    </row>
    <row r="55" spans="2:21">
      <c r="B55" s="76" t="s">
        <v>379</v>
      </c>
      <c r="C55" s="73">
        <v>6040620</v>
      </c>
      <c r="D55" s="86" t="s">
        <v>121</v>
      </c>
      <c r="E55" s="86" t="s">
        <v>28</v>
      </c>
      <c r="F55" s="73" t="s">
        <v>314</v>
      </c>
      <c r="G55" s="86" t="s">
        <v>315</v>
      </c>
      <c r="H55" s="73" t="s">
        <v>354</v>
      </c>
      <c r="I55" s="73" t="s">
        <v>132</v>
      </c>
      <c r="J55" s="73"/>
      <c r="K55" s="83">
        <v>4.3399999999997831</v>
      </c>
      <c r="L55" s="86" t="s">
        <v>134</v>
      </c>
      <c r="M55" s="87">
        <v>1.4999999999999999E-2</v>
      </c>
      <c r="N55" s="87">
        <v>3.7999999999996897E-2</v>
      </c>
      <c r="O55" s="83">
        <v>65.744597000000013</v>
      </c>
      <c r="P55" s="85">
        <v>4910638</v>
      </c>
      <c r="Q55" s="73"/>
      <c r="R55" s="83">
        <v>3228.4791440550007</v>
      </c>
      <c r="S55" s="84">
        <v>2.3414985753971084E-3</v>
      </c>
      <c r="T55" s="84">
        <f t="shared" si="0"/>
        <v>5.2163363910843223E-3</v>
      </c>
      <c r="U55" s="84">
        <f>R55/'סכום נכסי הקרן'!$C$42</f>
        <v>1.1172306499551725E-3</v>
      </c>
    </row>
    <row r="56" spans="2:21">
      <c r="B56" s="76" t="s">
        <v>380</v>
      </c>
      <c r="C56" s="73">
        <v>2260446</v>
      </c>
      <c r="D56" s="86" t="s">
        <v>121</v>
      </c>
      <c r="E56" s="86" t="s">
        <v>28</v>
      </c>
      <c r="F56" s="73" t="s">
        <v>381</v>
      </c>
      <c r="G56" s="86" t="s">
        <v>327</v>
      </c>
      <c r="H56" s="73" t="s">
        <v>354</v>
      </c>
      <c r="I56" s="73" t="s">
        <v>132</v>
      </c>
      <c r="J56" s="73"/>
      <c r="K56" s="83">
        <v>2.5999999999951284</v>
      </c>
      <c r="L56" s="86" t="s">
        <v>134</v>
      </c>
      <c r="M56" s="87">
        <v>3.7000000000000005E-2</v>
      </c>
      <c r="N56" s="87">
        <v>3.0499999999963459E-2</v>
      </c>
      <c r="O56" s="83">
        <v>179492.97915700002</v>
      </c>
      <c r="P56" s="85">
        <v>114.36</v>
      </c>
      <c r="Q56" s="73"/>
      <c r="R56" s="83">
        <v>205.26817883500001</v>
      </c>
      <c r="S56" s="84">
        <v>4.7746263261072428E-4</v>
      </c>
      <c r="T56" s="84">
        <f t="shared" si="0"/>
        <v>3.3165705070770432E-4</v>
      </c>
      <c r="U56" s="84">
        <f>R56/'סכום נכסי הקרן'!$C$42</f>
        <v>7.1034035105117189E-5</v>
      </c>
    </row>
    <row r="57" spans="2:21">
      <c r="B57" s="76" t="s">
        <v>382</v>
      </c>
      <c r="C57" s="73">
        <v>2260495</v>
      </c>
      <c r="D57" s="86" t="s">
        <v>121</v>
      </c>
      <c r="E57" s="86" t="s">
        <v>28</v>
      </c>
      <c r="F57" s="73" t="s">
        <v>381</v>
      </c>
      <c r="G57" s="86" t="s">
        <v>327</v>
      </c>
      <c r="H57" s="73" t="s">
        <v>354</v>
      </c>
      <c r="I57" s="73" t="s">
        <v>132</v>
      </c>
      <c r="J57" s="73"/>
      <c r="K57" s="83">
        <v>4.0799999999972174</v>
      </c>
      <c r="L57" s="86" t="s">
        <v>134</v>
      </c>
      <c r="M57" s="87">
        <v>2.81E-2</v>
      </c>
      <c r="N57" s="87">
        <v>3.1199999999984029E-2</v>
      </c>
      <c r="O57" s="83">
        <v>692328.58926000015</v>
      </c>
      <c r="P57" s="85">
        <v>112.12</v>
      </c>
      <c r="Q57" s="73"/>
      <c r="R57" s="83">
        <v>776.23883910200016</v>
      </c>
      <c r="S57" s="84">
        <v>5.1860487585308232E-4</v>
      </c>
      <c r="T57" s="84">
        <f t="shared" si="0"/>
        <v>1.2541889613990425E-3</v>
      </c>
      <c r="U57" s="84">
        <f>R57/'סכום נכסי הקרן'!$C$42</f>
        <v>2.6862116310316848E-4</v>
      </c>
    </row>
    <row r="58" spans="2:21">
      <c r="B58" s="76" t="s">
        <v>383</v>
      </c>
      <c r="C58" s="73">
        <v>2260545</v>
      </c>
      <c r="D58" s="86" t="s">
        <v>121</v>
      </c>
      <c r="E58" s="86" t="s">
        <v>28</v>
      </c>
      <c r="F58" s="73" t="s">
        <v>381</v>
      </c>
      <c r="G58" s="86" t="s">
        <v>327</v>
      </c>
      <c r="H58" s="73" t="s">
        <v>359</v>
      </c>
      <c r="I58" s="73" t="s">
        <v>324</v>
      </c>
      <c r="J58" s="73"/>
      <c r="K58" s="83">
        <v>2.7199999999982305</v>
      </c>
      <c r="L58" s="86" t="s">
        <v>134</v>
      </c>
      <c r="M58" s="87">
        <v>2.4E-2</v>
      </c>
      <c r="N58" s="87">
        <v>2.9399999999992262E-2</v>
      </c>
      <c r="O58" s="83">
        <v>151311.73712400004</v>
      </c>
      <c r="P58" s="85">
        <v>110.4</v>
      </c>
      <c r="Q58" s="83">
        <v>13.776043389000002</v>
      </c>
      <c r="R58" s="83">
        <v>180.82420083100001</v>
      </c>
      <c r="S58" s="84">
        <v>2.8019832506811631E-4</v>
      </c>
      <c r="T58" s="84">
        <f t="shared" si="0"/>
        <v>2.9216228976432755E-4</v>
      </c>
      <c r="U58" s="84">
        <f>R58/'סכום נכסי הקרן'!$C$42</f>
        <v>6.2575079598718042E-5</v>
      </c>
    </row>
    <row r="59" spans="2:21">
      <c r="B59" s="76" t="s">
        <v>384</v>
      </c>
      <c r="C59" s="73">
        <v>2260552</v>
      </c>
      <c r="D59" s="86" t="s">
        <v>121</v>
      </c>
      <c r="E59" s="86" t="s">
        <v>28</v>
      </c>
      <c r="F59" s="73" t="s">
        <v>381</v>
      </c>
      <c r="G59" s="86" t="s">
        <v>327</v>
      </c>
      <c r="H59" s="73" t="s">
        <v>354</v>
      </c>
      <c r="I59" s="73" t="s">
        <v>132</v>
      </c>
      <c r="J59" s="73"/>
      <c r="K59" s="83">
        <v>3.8699999999994583</v>
      </c>
      <c r="L59" s="86" t="s">
        <v>134</v>
      </c>
      <c r="M59" s="87">
        <v>2.6000000000000002E-2</v>
      </c>
      <c r="N59" s="87">
        <v>2.9299999999994733E-2</v>
      </c>
      <c r="O59" s="83">
        <v>2356013.8483160003</v>
      </c>
      <c r="P59" s="85">
        <v>111.25</v>
      </c>
      <c r="Q59" s="73"/>
      <c r="R59" s="83">
        <v>2621.0653209660009</v>
      </c>
      <c r="S59" s="84">
        <v>4.8057592245475764E-3</v>
      </c>
      <c r="T59" s="84">
        <f t="shared" si="0"/>
        <v>4.2349223294010337E-3</v>
      </c>
      <c r="U59" s="84">
        <f>R59/'סכום נכסי הקרן'!$C$42</f>
        <v>9.0703219115109148E-4</v>
      </c>
    </row>
    <row r="60" spans="2:21">
      <c r="B60" s="76" t="s">
        <v>385</v>
      </c>
      <c r="C60" s="73">
        <v>2260636</v>
      </c>
      <c r="D60" s="86" t="s">
        <v>121</v>
      </c>
      <c r="E60" s="86" t="s">
        <v>28</v>
      </c>
      <c r="F60" s="73" t="s">
        <v>381</v>
      </c>
      <c r="G60" s="86" t="s">
        <v>327</v>
      </c>
      <c r="H60" s="73" t="s">
        <v>354</v>
      </c>
      <c r="I60" s="73" t="s">
        <v>132</v>
      </c>
      <c r="J60" s="73"/>
      <c r="K60" s="83">
        <v>6.8199999999999719</v>
      </c>
      <c r="L60" s="86" t="s">
        <v>134</v>
      </c>
      <c r="M60" s="87">
        <v>3.4999999999999996E-3</v>
      </c>
      <c r="N60" s="87">
        <v>3.2999999999999911E-2</v>
      </c>
      <c r="O60" s="83">
        <v>12093238.375115002</v>
      </c>
      <c r="P60" s="85">
        <v>88.99</v>
      </c>
      <c r="Q60" s="83">
        <v>716.04268042600006</v>
      </c>
      <c r="R60" s="83">
        <v>11477.815510487002</v>
      </c>
      <c r="S60" s="84">
        <v>4.370985329785102E-3</v>
      </c>
      <c r="T60" s="84">
        <f t="shared" si="0"/>
        <v>1.8545000313152229E-2</v>
      </c>
      <c r="U60" s="84">
        <f>R60/'סכום נכסי הקרן'!$C$42</f>
        <v>3.9719529570015066E-3</v>
      </c>
    </row>
    <row r="61" spans="2:21">
      <c r="B61" s="76" t="s">
        <v>386</v>
      </c>
      <c r="C61" s="73">
        <v>3230125</v>
      </c>
      <c r="D61" s="86" t="s">
        <v>121</v>
      </c>
      <c r="E61" s="86" t="s">
        <v>28</v>
      </c>
      <c r="F61" s="73" t="s">
        <v>387</v>
      </c>
      <c r="G61" s="86" t="s">
        <v>327</v>
      </c>
      <c r="H61" s="73" t="s">
        <v>359</v>
      </c>
      <c r="I61" s="73" t="s">
        <v>324</v>
      </c>
      <c r="J61" s="73"/>
      <c r="K61" s="85">
        <v>3.0000094189130064E-2</v>
      </c>
      <c r="L61" s="86" t="s">
        <v>134</v>
      </c>
      <c r="M61" s="87">
        <v>4.9000000000000002E-2</v>
      </c>
      <c r="N61" s="87">
        <v>5.0400006397543343E-2</v>
      </c>
      <c r="O61" s="83">
        <v>5.3503000000000009E-2</v>
      </c>
      <c r="P61" s="85">
        <v>117.36</v>
      </c>
      <c r="Q61" s="73"/>
      <c r="R61" s="83">
        <v>6.2524000000000013E-5</v>
      </c>
      <c r="S61" s="84">
        <v>4.0227016520835626E-10</v>
      </c>
      <c r="T61" s="84">
        <f t="shared" si="0"/>
        <v>1.0102162720076099E-10</v>
      </c>
      <c r="U61" s="84">
        <f>R61/'סכום נכסי הקרן'!$C$42</f>
        <v>2.1636729258860959E-11</v>
      </c>
    </row>
    <row r="62" spans="2:21">
      <c r="B62" s="76" t="s">
        <v>388</v>
      </c>
      <c r="C62" s="73">
        <v>3230265</v>
      </c>
      <c r="D62" s="86" t="s">
        <v>121</v>
      </c>
      <c r="E62" s="86" t="s">
        <v>28</v>
      </c>
      <c r="F62" s="73" t="s">
        <v>387</v>
      </c>
      <c r="G62" s="86" t="s">
        <v>327</v>
      </c>
      <c r="H62" s="73" t="s">
        <v>359</v>
      </c>
      <c r="I62" s="73" t="s">
        <v>324</v>
      </c>
      <c r="J62" s="73"/>
      <c r="K62" s="83">
        <v>3.2699999999999365</v>
      </c>
      <c r="L62" s="86" t="s">
        <v>134</v>
      </c>
      <c r="M62" s="87">
        <v>2.35E-2</v>
      </c>
      <c r="N62" s="87">
        <v>2.8499999999999904E-2</v>
      </c>
      <c r="O62" s="83">
        <v>4304341.60745</v>
      </c>
      <c r="P62" s="85">
        <v>110.9</v>
      </c>
      <c r="Q62" s="83">
        <v>114.01204967300004</v>
      </c>
      <c r="R62" s="83">
        <v>4887.5268922530004</v>
      </c>
      <c r="S62" s="84">
        <v>4.5827464813790898E-3</v>
      </c>
      <c r="T62" s="84">
        <f t="shared" si="0"/>
        <v>7.8969023038013633E-3</v>
      </c>
      <c r="U62" s="84">
        <f>R62/'סכום נכסי הקרן'!$C$42</f>
        <v>1.6913520586187742E-3</v>
      </c>
    </row>
    <row r="63" spans="2:21">
      <c r="B63" s="76" t="s">
        <v>389</v>
      </c>
      <c r="C63" s="73">
        <v>3230190</v>
      </c>
      <c r="D63" s="86" t="s">
        <v>121</v>
      </c>
      <c r="E63" s="86" t="s">
        <v>28</v>
      </c>
      <c r="F63" s="73" t="s">
        <v>387</v>
      </c>
      <c r="G63" s="86" t="s">
        <v>327</v>
      </c>
      <c r="H63" s="73" t="s">
        <v>359</v>
      </c>
      <c r="I63" s="73" t="s">
        <v>324</v>
      </c>
      <c r="J63" s="73"/>
      <c r="K63" s="83">
        <v>1.7199999999999807</v>
      </c>
      <c r="L63" s="86" t="s">
        <v>134</v>
      </c>
      <c r="M63" s="87">
        <v>1.7600000000000001E-2</v>
      </c>
      <c r="N63" s="87">
        <v>2.9600000000001351E-2</v>
      </c>
      <c r="O63" s="83">
        <v>1864218.5850390003</v>
      </c>
      <c r="P63" s="85">
        <v>111.29</v>
      </c>
      <c r="Q63" s="73"/>
      <c r="R63" s="83">
        <v>2074.6888921570003</v>
      </c>
      <c r="S63" s="84">
        <v>1.3958002874319623E-3</v>
      </c>
      <c r="T63" s="84">
        <f t="shared" si="0"/>
        <v>3.3521279480046742E-3</v>
      </c>
      <c r="U63" s="84">
        <f>R63/'סכום נכסי הקרן'!$C$42</f>
        <v>7.1795601458587402E-4</v>
      </c>
    </row>
    <row r="64" spans="2:21">
      <c r="B64" s="76" t="s">
        <v>390</v>
      </c>
      <c r="C64" s="73">
        <v>3230232</v>
      </c>
      <c r="D64" s="86" t="s">
        <v>121</v>
      </c>
      <c r="E64" s="86" t="s">
        <v>28</v>
      </c>
      <c r="F64" s="73" t="s">
        <v>387</v>
      </c>
      <c r="G64" s="86" t="s">
        <v>327</v>
      </c>
      <c r="H64" s="73" t="s">
        <v>359</v>
      </c>
      <c r="I64" s="73" t="s">
        <v>324</v>
      </c>
      <c r="J64" s="73"/>
      <c r="K64" s="83">
        <v>2.4099999999998021</v>
      </c>
      <c r="L64" s="86" t="s">
        <v>134</v>
      </c>
      <c r="M64" s="87">
        <v>2.1499999999999998E-2</v>
      </c>
      <c r="N64" s="87">
        <v>2.9299999999998633E-2</v>
      </c>
      <c r="O64" s="83">
        <v>2931580.7654560003</v>
      </c>
      <c r="P64" s="85">
        <v>112.3</v>
      </c>
      <c r="Q64" s="73"/>
      <c r="R64" s="83">
        <v>3292.1653363650007</v>
      </c>
      <c r="S64" s="84">
        <v>2.4003902425536894E-3</v>
      </c>
      <c r="T64" s="84">
        <f t="shared" si="0"/>
        <v>5.3192358021485016E-3</v>
      </c>
      <c r="U64" s="84">
        <f>R64/'סכום נכסי הקרן'!$C$42</f>
        <v>1.1392695614217967E-3</v>
      </c>
    </row>
    <row r="65" spans="2:21">
      <c r="B65" s="76" t="s">
        <v>391</v>
      </c>
      <c r="C65" s="73">
        <v>3230273</v>
      </c>
      <c r="D65" s="86" t="s">
        <v>121</v>
      </c>
      <c r="E65" s="86" t="s">
        <v>28</v>
      </c>
      <c r="F65" s="73" t="s">
        <v>387</v>
      </c>
      <c r="G65" s="86" t="s">
        <v>327</v>
      </c>
      <c r="H65" s="73" t="s">
        <v>359</v>
      </c>
      <c r="I65" s="73" t="s">
        <v>324</v>
      </c>
      <c r="J65" s="73"/>
      <c r="K65" s="83">
        <v>4.2200000000001783</v>
      </c>
      <c r="L65" s="86" t="s">
        <v>134</v>
      </c>
      <c r="M65" s="87">
        <v>2.2499999999999999E-2</v>
      </c>
      <c r="N65" s="87">
        <v>3.0900000000002082E-2</v>
      </c>
      <c r="O65" s="83">
        <v>6145458.5128760012</v>
      </c>
      <c r="P65" s="85">
        <v>109.55</v>
      </c>
      <c r="Q65" s="73"/>
      <c r="R65" s="83">
        <v>6732.3495374400009</v>
      </c>
      <c r="S65" s="84">
        <v>4.5453728290928532E-3</v>
      </c>
      <c r="T65" s="84">
        <f t="shared" si="0"/>
        <v>1.0877629472786119E-2</v>
      </c>
      <c r="U65" s="84">
        <f>R65/'סכום נכסי הקרן'!$C$42</f>
        <v>2.3297617589662701E-3</v>
      </c>
    </row>
    <row r="66" spans="2:21">
      <c r="B66" s="76" t="s">
        <v>392</v>
      </c>
      <c r="C66" s="73">
        <v>3230372</v>
      </c>
      <c r="D66" s="86" t="s">
        <v>121</v>
      </c>
      <c r="E66" s="86" t="s">
        <v>28</v>
      </c>
      <c r="F66" s="73" t="s">
        <v>387</v>
      </c>
      <c r="G66" s="86" t="s">
        <v>327</v>
      </c>
      <c r="H66" s="73" t="s">
        <v>359</v>
      </c>
      <c r="I66" s="73" t="s">
        <v>324</v>
      </c>
      <c r="J66" s="73"/>
      <c r="K66" s="83">
        <v>4.4299999999995512</v>
      </c>
      <c r="L66" s="86" t="s">
        <v>134</v>
      </c>
      <c r="M66" s="87">
        <v>6.5000000000000006E-3</v>
      </c>
      <c r="N66" s="87">
        <v>2.6799999999995505E-2</v>
      </c>
      <c r="O66" s="83">
        <v>2180975.7270450005</v>
      </c>
      <c r="P66" s="85">
        <v>101.81</v>
      </c>
      <c r="Q66" s="73"/>
      <c r="R66" s="83">
        <v>2220.4515162999996</v>
      </c>
      <c r="S66" s="84">
        <v>4.33068529210033E-3</v>
      </c>
      <c r="T66" s="84">
        <f t="shared" si="0"/>
        <v>3.5876403508576385E-3</v>
      </c>
      <c r="U66" s="84">
        <f>R66/'סכום נכסי הקרן'!$C$42</f>
        <v>7.6839786786850437E-4</v>
      </c>
    </row>
    <row r="67" spans="2:21">
      <c r="B67" s="76" t="s">
        <v>393</v>
      </c>
      <c r="C67" s="73">
        <v>3230398</v>
      </c>
      <c r="D67" s="86" t="s">
        <v>121</v>
      </c>
      <c r="E67" s="86" t="s">
        <v>28</v>
      </c>
      <c r="F67" s="73" t="s">
        <v>387</v>
      </c>
      <c r="G67" s="86" t="s">
        <v>327</v>
      </c>
      <c r="H67" s="73" t="s">
        <v>359</v>
      </c>
      <c r="I67" s="73" t="s">
        <v>324</v>
      </c>
      <c r="J67" s="73"/>
      <c r="K67" s="83">
        <v>5.1700000000719015</v>
      </c>
      <c r="L67" s="86" t="s">
        <v>134</v>
      </c>
      <c r="M67" s="87">
        <v>1.43E-2</v>
      </c>
      <c r="N67" s="87">
        <v>3.0800000000322032E-2</v>
      </c>
      <c r="O67" s="83">
        <v>35057.27341400001</v>
      </c>
      <c r="P67" s="85">
        <v>102.75</v>
      </c>
      <c r="Q67" s="73"/>
      <c r="R67" s="83">
        <v>36.021347773000009</v>
      </c>
      <c r="S67" s="84">
        <v>8.713778438556376E-5</v>
      </c>
      <c r="T67" s="84">
        <f t="shared" si="0"/>
        <v>5.8200613620257313E-5</v>
      </c>
      <c r="U67" s="84">
        <f>R67/'סכום נכסי הקרן'!$C$42</f>
        <v>1.2465359690737559E-5</v>
      </c>
    </row>
    <row r="68" spans="2:21">
      <c r="B68" s="76" t="s">
        <v>394</v>
      </c>
      <c r="C68" s="73">
        <v>3230422</v>
      </c>
      <c r="D68" s="86" t="s">
        <v>121</v>
      </c>
      <c r="E68" s="86" t="s">
        <v>28</v>
      </c>
      <c r="F68" s="73" t="s">
        <v>387</v>
      </c>
      <c r="G68" s="86" t="s">
        <v>327</v>
      </c>
      <c r="H68" s="73" t="s">
        <v>359</v>
      </c>
      <c r="I68" s="73" t="s">
        <v>324</v>
      </c>
      <c r="J68" s="73"/>
      <c r="K68" s="83">
        <v>5.9900000000002622</v>
      </c>
      <c r="L68" s="86" t="s">
        <v>134</v>
      </c>
      <c r="M68" s="87">
        <v>2.5000000000000001E-3</v>
      </c>
      <c r="N68" s="87">
        <v>3.1100000000000759E-2</v>
      </c>
      <c r="O68" s="83">
        <v>5119681.4673980009</v>
      </c>
      <c r="P68" s="85">
        <v>92.21</v>
      </c>
      <c r="Q68" s="73"/>
      <c r="R68" s="83">
        <v>4720.8582093240011</v>
      </c>
      <c r="S68" s="84">
        <v>3.9454493201817181E-3</v>
      </c>
      <c r="T68" s="84">
        <f t="shared" si="0"/>
        <v>7.6276114466441881E-3</v>
      </c>
      <c r="U68" s="84">
        <f>R68/'סכום נכסי הקרן'!$C$42</f>
        <v>1.6336755636973729E-3</v>
      </c>
    </row>
    <row r="69" spans="2:21">
      <c r="B69" s="76" t="s">
        <v>395</v>
      </c>
      <c r="C69" s="73">
        <v>1194638</v>
      </c>
      <c r="D69" s="86" t="s">
        <v>121</v>
      </c>
      <c r="E69" s="86" t="s">
        <v>28</v>
      </c>
      <c r="F69" s="73" t="s">
        <v>387</v>
      </c>
      <c r="G69" s="86" t="s">
        <v>327</v>
      </c>
      <c r="H69" s="73" t="s">
        <v>359</v>
      </c>
      <c r="I69" s="73" t="s">
        <v>324</v>
      </c>
      <c r="J69" s="73"/>
      <c r="K69" s="83">
        <v>6.7300000000005396</v>
      </c>
      <c r="L69" s="86" t="s">
        <v>134</v>
      </c>
      <c r="M69" s="87">
        <v>3.61E-2</v>
      </c>
      <c r="N69" s="87">
        <v>3.3500000000004436E-2</v>
      </c>
      <c r="O69" s="83">
        <v>3329240.2755620005</v>
      </c>
      <c r="P69" s="85">
        <v>104.99</v>
      </c>
      <c r="Q69" s="73"/>
      <c r="R69" s="83">
        <v>3495.3695060070004</v>
      </c>
      <c r="S69" s="84">
        <v>7.2464108489420668E-3</v>
      </c>
      <c r="T69" s="84">
        <f t="shared" si="0"/>
        <v>5.6475579803714924E-3</v>
      </c>
      <c r="U69" s="84">
        <f>R69/'סכום נכסי הקרן'!$C$42</f>
        <v>1.2095893362733033E-3</v>
      </c>
    </row>
    <row r="70" spans="2:21">
      <c r="B70" s="76" t="s">
        <v>396</v>
      </c>
      <c r="C70" s="73">
        <v>1199876</v>
      </c>
      <c r="D70" s="86" t="s">
        <v>121</v>
      </c>
      <c r="E70" s="86" t="s">
        <v>28</v>
      </c>
      <c r="F70" s="73" t="s">
        <v>329</v>
      </c>
      <c r="G70" s="86" t="s">
        <v>315</v>
      </c>
      <c r="H70" s="73" t="s">
        <v>354</v>
      </c>
      <c r="I70" s="73" t="s">
        <v>132</v>
      </c>
      <c r="J70" s="73"/>
      <c r="K70" s="85">
        <v>0.25</v>
      </c>
      <c r="L70" s="86" t="s">
        <v>134</v>
      </c>
      <c r="M70" s="87">
        <v>1.5900000000000001E-2</v>
      </c>
      <c r="N70" s="115">
        <v>6.3100000000000003E-2</v>
      </c>
      <c r="O70" s="83">
        <v>62.178450000000005</v>
      </c>
      <c r="P70" s="85">
        <v>5566402</v>
      </c>
      <c r="Q70" s="73"/>
      <c r="R70" s="83">
        <v>3461.1025657080008</v>
      </c>
      <c r="S70" s="84">
        <v>4.1535370741482966E-3</v>
      </c>
      <c r="T70" s="84">
        <f t="shared" si="0"/>
        <v>5.5921920078138149E-3</v>
      </c>
      <c r="U70" s="84">
        <f>R70/'סכום נכסי הקרן'!$C$42</f>
        <v>1.197731097680459E-3</v>
      </c>
    </row>
    <row r="71" spans="2:21">
      <c r="B71" s="76" t="s">
        <v>397</v>
      </c>
      <c r="C71" s="73">
        <v>1199884</v>
      </c>
      <c r="D71" s="86" t="s">
        <v>121</v>
      </c>
      <c r="E71" s="86" t="s">
        <v>28</v>
      </c>
      <c r="F71" s="73" t="s">
        <v>329</v>
      </c>
      <c r="G71" s="86" t="s">
        <v>315</v>
      </c>
      <c r="H71" s="73" t="s">
        <v>354</v>
      </c>
      <c r="I71" s="73" t="s">
        <v>132</v>
      </c>
      <c r="J71" s="73"/>
      <c r="K71" s="85">
        <v>1.49</v>
      </c>
      <c r="L71" s="86" t="s">
        <v>134</v>
      </c>
      <c r="M71" s="87">
        <v>2.0199999999999999E-2</v>
      </c>
      <c r="N71" s="115">
        <v>3.3799999999999997E-2</v>
      </c>
      <c r="O71" s="83">
        <v>45.582920000000001</v>
      </c>
      <c r="P71" s="116">
        <v>5510000</v>
      </c>
      <c r="Q71" s="73"/>
      <c r="R71" s="83">
        <v>2511.6187450460006</v>
      </c>
      <c r="S71" s="84">
        <v>2.1659738655262534E-3</v>
      </c>
      <c r="T71" s="84">
        <f t="shared" si="0"/>
        <v>4.0580866952287156E-3</v>
      </c>
      <c r="U71" s="84">
        <f>R71/'סכום נכסי הקרן'!$C$42</f>
        <v>8.69157680059504E-4</v>
      </c>
    </row>
    <row r="72" spans="2:21">
      <c r="B72" s="76" t="s">
        <v>398</v>
      </c>
      <c r="C72" s="73">
        <v>1199892</v>
      </c>
      <c r="D72" s="86" t="s">
        <v>121</v>
      </c>
      <c r="E72" s="86" t="s">
        <v>28</v>
      </c>
      <c r="F72" s="73" t="s">
        <v>329</v>
      </c>
      <c r="G72" s="86" t="s">
        <v>315</v>
      </c>
      <c r="H72" s="73" t="s">
        <v>354</v>
      </c>
      <c r="I72" s="73" t="s">
        <v>132</v>
      </c>
      <c r="J72" s="73"/>
      <c r="K72" s="85">
        <v>2.56</v>
      </c>
      <c r="L72" s="86" t="s">
        <v>134</v>
      </c>
      <c r="M72" s="87">
        <v>2.5899999999999999E-2</v>
      </c>
      <c r="N72" s="115">
        <v>3.6600000000000001E-2</v>
      </c>
      <c r="O72" s="83">
        <v>100.70876800000002</v>
      </c>
      <c r="P72" s="85">
        <v>5459551</v>
      </c>
      <c r="Q72" s="73"/>
      <c r="R72" s="83">
        <v>5498.2462680010012</v>
      </c>
      <c r="S72" s="84">
        <v>4.7677303413340916E-3</v>
      </c>
      <c r="T72" s="84">
        <f t="shared" si="0"/>
        <v>8.8836572315266517E-3</v>
      </c>
      <c r="U72" s="84">
        <f>R72/'סכום נכסי הקרן'!$C$42</f>
        <v>1.902694419731308E-3</v>
      </c>
    </row>
    <row r="73" spans="2:21">
      <c r="B73" s="76" t="s">
        <v>399</v>
      </c>
      <c r="C73" s="73">
        <v>6620462</v>
      </c>
      <c r="D73" s="86" t="s">
        <v>121</v>
      </c>
      <c r="E73" s="86" t="s">
        <v>28</v>
      </c>
      <c r="F73" s="73" t="s">
        <v>329</v>
      </c>
      <c r="G73" s="86" t="s">
        <v>315</v>
      </c>
      <c r="H73" s="73" t="s">
        <v>354</v>
      </c>
      <c r="I73" s="73" t="s">
        <v>132</v>
      </c>
      <c r="J73" s="73"/>
      <c r="K73" s="83">
        <v>2.8000000000005389</v>
      </c>
      <c r="L73" s="86" t="s">
        <v>134</v>
      </c>
      <c r="M73" s="87">
        <v>2.9700000000000001E-2</v>
      </c>
      <c r="N73" s="87">
        <v>2.9100000000005791E-2</v>
      </c>
      <c r="O73" s="83">
        <v>39.805365000000009</v>
      </c>
      <c r="P73" s="85">
        <v>5593655</v>
      </c>
      <c r="Q73" s="73"/>
      <c r="R73" s="83">
        <v>2226.5747939810003</v>
      </c>
      <c r="S73" s="84">
        <v>2.8432403571428577E-3</v>
      </c>
      <c r="T73" s="84">
        <f t="shared" si="0"/>
        <v>3.5975338873418172E-3</v>
      </c>
      <c r="U73" s="84">
        <f>R73/'סכום נכסי הקרן'!$C$42</f>
        <v>7.7051685739829522E-4</v>
      </c>
    </row>
    <row r="74" spans="2:21">
      <c r="B74" s="76" t="s">
        <v>400</v>
      </c>
      <c r="C74" s="73">
        <v>6620553</v>
      </c>
      <c r="D74" s="86" t="s">
        <v>121</v>
      </c>
      <c r="E74" s="86" t="s">
        <v>28</v>
      </c>
      <c r="F74" s="73" t="s">
        <v>329</v>
      </c>
      <c r="G74" s="86" t="s">
        <v>315</v>
      </c>
      <c r="H74" s="73" t="s">
        <v>354</v>
      </c>
      <c r="I74" s="73" t="s">
        <v>132</v>
      </c>
      <c r="J74" s="73"/>
      <c r="K74" s="83">
        <v>4.3699999999991848</v>
      </c>
      <c r="L74" s="86" t="s">
        <v>134</v>
      </c>
      <c r="M74" s="87">
        <v>8.3999999999999995E-3</v>
      </c>
      <c r="N74" s="87">
        <v>3.449999999999441E-2</v>
      </c>
      <c r="O74" s="83">
        <v>25.759928000000006</v>
      </c>
      <c r="P74" s="85">
        <v>4859428</v>
      </c>
      <c r="Q74" s="73"/>
      <c r="R74" s="83">
        <v>1251.7851523460004</v>
      </c>
      <c r="S74" s="84">
        <v>3.2390202439331077E-3</v>
      </c>
      <c r="T74" s="84">
        <f t="shared" si="0"/>
        <v>2.0225413120680928E-3</v>
      </c>
      <c r="U74" s="84">
        <f>R74/'סכום נכסי הקרן'!$C$42</f>
        <v>4.3318623938923327E-4</v>
      </c>
    </row>
    <row r="75" spans="2:21">
      <c r="B75" s="76" t="s">
        <v>401</v>
      </c>
      <c r="C75" s="73">
        <v>1191329</v>
      </c>
      <c r="D75" s="86" t="s">
        <v>121</v>
      </c>
      <c r="E75" s="86" t="s">
        <v>28</v>
      </c>
      <c r="F75" s="73" t="s">
        <v>329</v>
      </c>
      <c r="G75" s="86" t="s">
        <v>315</v>
      </c>
      <c r="H75" s="73" t="s">
        <v>354</v>
      </c>
      <c r="I75" s="73" t="s">
        <v>132</v>
      </c>
      <c r="J75" s="73"/>
      <c r="K75" s="83">
        <v>4.7299999999996105</v>
      </c>
      <c r="L75" s="86" t="s">
        <v>134</v>
      </c>
      <c r="M75" s="87">
        <v>3.0899999999999997E-2</v>
      </c>
      <c r="N75" s="87">
        <v>3.5199999999997601E-2</v>
      </c>
      <c r="O75" s="83">
        <v>61.281933000000009</v>
      </c>
      <c r="P75" s="85">
        <v>5195474</v>
      </c>
      <c r="Q75" s="73"/>
      <c r="R75" s="83">
        <v>3183.8867364880011</v>
      </c>
      <c r="S75" s="84">
        <v>3.2253648947368424E-3</v>
      </c>
      <c r="T75" s="84">
        <f t="shared" si="0"/>
        <v>5.1442872967650552E-3</v>
      </c>
      <c r="U75" s="84">
        <f>R75/'סכום נכסי הקרן'!$C$42</f>
        <v>1.1017992340264418E-3</v>
      </c>
    </row>
    <row r="76" spans="2:21">
      <c r="B76" s="76" t="s">
        <v>402</v>
      </c>
      <c r="C76" s="73">
        <v>1157569</v>
      </c>
      <c r="D76" s="86" t="s">
        <v>121</v>
      </c>
      <c r="E76" s="86" t="s">
        <v>28</v>
      </c>
      <c r="F76" s="73" t="s">
        <v>403</v>
      </c>
      <c r="G76" s="86" t="s">
        <v>327</v>
      </c>
      <c r="H76" s="73" t="s">
        <v>359</v>
      </c>
      <c r="I76" s="73" t="s">
        <v>324</v>
      </c>
      <c r="J76" s="73"/>
      <c r="K76" s="83">
        <v>2.969999999999712</v>
      </c>
      <c r="L76" s="86" t="s">
        <v>134</v>
      </c>
      <c r="M76" s="87">
        <v>1.4199999999999999E-2</v>
      </c>
      <c r="N76" s="87">
        <v>2.9599999999992844E-2</v>
      </c>
      <c r="O76" s="83">
        <v>1880950.2723890003</v>
      </c>
      <c r="P76" s="85">
        <v>107.02</v>
      </c>
      <c r="Q76" s="73"/>
      <c r="R76" s="83">
        <v>2012.9929842140002</v>
      </c>
      <c r="S76" s="84">
        <v>1.953627263770782E-3</v>
      </c>
      <c r="T76" s="84">
        <f t="shared" ref="T76:T139" si="1">IFERROR(R76/$R$11,0)</f>
        <v>3.2524442903367353E-3</v>
      </c>
      <c r="U76" s="84">
        <f>R76/'סכום נכסי הקרן'!$C$42</f>
        <v>6.966058505441891E-4</v>
      </c>
    </row>
    <row r="77" spans="2:21">
      <c r="B77" s="76" t="s">
        <v>404</v>
      </c>
      <c r="C77" s="73">
        <v>1129899</v>
      </c>
      <c r="D77" s="86" t="s">
        <v>121</v>
      </c>
      <c r="E77" s="86" t="s">
        <v>28</v>
      </c>
      <c r="F77" s="73" t="s">
        <v>405</v>
      </c>
      <c r="G77" s="86" t="s">
        <v>327</v>
      </c>
      <c r="H77" s="73" t="s">
        <v>359</v>
      </c>
      <c r="I77" s="73" t="s">
        <v>324</v>
      </c>
      <c r="J77" s="73"/>
      <c r="K77" s="83">
        <v>0.96999999999694042</v>
      </c>
      <c r="L77" s="86" t="s">
        <v>134</v>
      </c>
      <c r="M77" s="87">
        <v>0.04</v>
      </c>
      <c r="N77" s="87">
        <v>3.0100000000010198E-2</v>
      </c>
      <c r="O77" s="83">
        <v>26204.897513000007</v>
      </c>
      <c r="P77" s="85">
        <v>112.25</v>
      </c>
      <c r="Q77" s="73"/>
      <c r="R77" s="83">
        <v>29.414997997000004</v>
      </c>
      <c r="S77" s="84">
        <v>3.2188433006660516E-4</v>
      </c>
      <c r="T77" s="84">
        <f t="shared" si="1"/>
        <v>4.7526565187193161E-5</v>
      </c>
      <c r="U77" s="84">
        <f>R77/'סכום נכסי הקרן'!$C$42</f>
        <v>1.0179200751887695E-5</v>
      </c>
    </row>
    <row r="78" spans="2:21">
      <c r="B78" s="76" t="s">
        <v>406</v>
      </c>
      <c r="C78" s="73">
        <v>1136753</v>
      </c>
      <c r="D78" s="86" t="s">
        <v>121</v>
      </c>
      <c r="E78" s="86" t="s">
        <v>28</v>
      </c>
      <c r="F78" s="73" t="s">
        <v>405</v>
      </c>
      <c r="G78" s="86" t="s">
        <v>327</v>
      </c>
      <c r="H78" s="73" t="s">
        <v>359</v>
      </c>
      <c r="I78" s="73" t="s">
        <v>324</v>
      </c>
      <c r="J78" s="73"/>
      <c r="K78" s="83">
        <v>2.9199999999999844</v>
      </c>
      <c r="L78" s="86" t="s">
        <v>134</v>
      </c>
      <c r="M78" s="87">
        <v>0.04</v>
      </c>
      <c r="N78" s="87">
        <v>2.8799999999999774E-2</v>
      </c>
      <c r="O78" s="83">
        <v>4580995.3409860013</v>
      </c>
      <c r="P78" s="85">
        <v>115.78</v>
      </c>
      <c r="Q78" s="73"/>
      <c r="R78" s="83">
        <v>5303.8766565490014</v>
      </c>
      <c r="S78" s="84">
        <v>5.0586213548474424E-3</v>
      </c>
      <c r="T78" s="84">
        <f t="shared" si="1"/>
        <v>8.5696092751057478E-3</v>
      </c>
      <c r="U78" s="84">
        <f>R78/'סכום נכסי הקרן'!$C$42</f>
        <v>1.8354318859980709E-3</v>
      </c>
    </row>
    <row r="79" spans="2:21">
      <c r="B79" s="76" t="s">
        <v>407</v>
      </c>
      <c r="C79" s="73">
        <v>1138544</v>
      </c>
      <c r="D79" s="86" t="s">
        <v>121</v>
      </c>
      <c r="E79" s="86" t="s">
        <v>28</v>
      </c>
      <c r="F79" s="73" t="s">
        <v>405</v>
      </c>
      <c r="G79" s="86" t="s">
        <v>327</v>
      </c>
      <c r="H79" s="73" t="s">
        <v>359</v>
      </c>
      <c r="I79" s="73" t="s">
        <v>324</v>
      </c>
      <c r="J79" s="73"/>
      <c r="K79" s="83">
        <v>4.2699999999998841</v>
      </c>
      <c r="L79" s="86" t="s">
        <v>134</v>
      </c>
      <c r="M79" s="87">
        <v>3.5000000000000003E-2</v>
      </c>
      <c r="N79" s="87">
        <v>3.1200000000002191E-2</v>
      </c>
      <c r="O79" s="83">
        <v>1427591.4412820002</v>
      </c>
      <c r="P79" s="85">
        <v>115.14</v>
      </c>
      <c r="Q79" s="73"/>
      <c r="R79" s="83">
        <v>1643.7288576970002</v>
      </c>
      <c r="S79" s="84">
        <v>1.6192965807686425E-3</v>
      </c>
      <c r="T79" s="84">
        <f t="shared" si="1"/>
        <v>2.6558147892233228E-3</v>
      </c>
      <c r="U79" s="84">
        <f>R79/'סכום נכסי הקרן'!$C$42</f>
        <v>5.6882023333386822E-4</v>
      </c>
    </row>
    <row r="80" spans="2:21">
      <c r="B80" s="76" t="s">
        <v>408</v>
      </c>
      <c r="C80" s="73">
        <v>1171271</v>
      </c>
      <c r="D80" s="86" t="s">
        <v>121</v>
      </c>
      <c r="E80" s="86" t="s">
        <v>28</v>
      </c>
      <c r="F80" s="73" t="s">
        <v>405</v>
      </c>
      <c r="G80" s="86" t="s">
        <v>327</v>
      </c>
      <c r="H80" s="73" t="s">
        <v>359</v>
      </c>
      <c r="I80" s="73" t="s">
        <v>324</v>
      </c>
      <c r="J80" s="73"/>
      <c r="K80" s="83">
        <v>6.8199999999989318</v>
      </c>
      <c r="L80" s="86" t="s">
        <v>134</v>
      </c>
      <c r="M80" s="87">
        <v>2.5000000000000001E-2</v>
      </c>
      <c r="N80" s="87">
        <v>3.1799999999995637E-2</v>
      </c>
      <c r="O80" s="83">
        <v>2494743.5457630004</v>
      </c>
      <c r="P80" s="85">
        <v>106.56</v>
      </c>
      <c r="Q80" s="73"/>
      <c r="R80" s="83">
        <v>2658.3986025120007</v>
      </c>
      <c r="S80" s="84">
        <v>4.2105125232443138E-3</v>
      </c>
      <c r="T80" s="84">
        <f t="shared" si="1"/>
        <v>4.2952426679993489E-3</v>
      </c>
      <c r="U80" s="84">
        <f>R80/'סכום נכסי הקרן'!$C$42</f>
        <v>9.1995155179909276E-4</v>
      </c>
    </row>
    <row r="81" spans="2:21">
      <c r="B81" s="76" t="s">
        <v>409</v>
      </c>
      <c r="C81" s="73">
        <v>1410307</v>
      </c>
      <c r="D81" s="86" t="s">
        <v>121</v>
      </c>
      <c r="E81" s="86" t="s">
        <v>28</v>
      </c>
      <c r="F81" s="73" t="s">
        <v>410</v>
      </c>
      <c r="G81" s="86" t="s">
        <v>130</v>
      </c>
      <c r="H81" s="73" t="s">
        <v>359</v>
      </c>
      <c r="I81" s="73" t="s">
        <v>324</v>
      </c>
      <c r="J81" s="73"/>
      <c r="K81" s="83">
        <v>1.45</v>
      </c>
      <c r="L81" s="86" t="s">
        <v>134</v>
      </c>
      <c r="M81" s="87">
        <v>1.8000000000000002E-2</v>
      </c>
      <c r="N81" s="87">
        <v>3.2900000000004974E-2</v>
      </c>
      <c r="O81" s="83">
        <v>1468154.657754</v>
      </c>
      <c r="P81" s="85">
        <v>109.59</v>
      </c>
      <c r="Q81" s="73"/>
      <c r="R81" s="83">
        <v>1608.9506973800003</v>
      </c>
      <c r="S81" s="84">
        <v>1.6432260624951402E-3</v>
      </c>
      <c r="T81" s="84">
        <f t="shared" si="1"/>
        <v>2.599622825397076E-3</v>
      </c>
      <c r="U81" s="84">
        <f>R81/'סכום נכסי הקרן'!$C$42</f>
        <v>5.5678508460857575E-4</v>
      </c>
    </row>
    <row r="82" spans="2:21">
      <c r="B82" s="76" t="s">
        <v>411</v>
      </c>
      <c r="C82" s="73">
        <v>1192749</v>
      </c>
      <c r="D82" s="86" t="s">
        <v>121</v>
      </c>
      <c r="E82" s="86" t="s">
        <v>28</v>
      </c>
      <c r="F82" s="73" t="s">
        <v>410</v>
      </c>
      <c r="G82" s="86" t="s">
        <v>130</v>
      </c>
      <c r="H82" s="73" t="s">
        <v>359</v>
      </c>
      <c r="I82" s="73" t="s">
        <v>324</v>
      </c>
      <c r="J82" s="73"/>
      <c r="K82" s="83">
        <v>3.9399999999983635</v>
      </c>
      <c r="L82" s="86" t="s">
        <v>134</v>
      </c>
      <c r="M82" s="87">
        <v>2.2000000000000002E-2</v>
      </c>
      <c r="N82" s="87">
        <v>3.0799999999986619E-2</v>
      </c>
      <c r="O82" s="83">
        <v>1140572.2500160001</v>
      </c>
      <c r="P82" s="85">
        <v>99.64</v>
      </c>
      <c r="Q82" s="73"/>
      <c r="R82" s="83">
        <v>1136.4661729190002</v>
      </c>
      <c r="S82" s="84">
        <v>4.16756652210944E-3</v>
      </c>
      <c r="T82" s="84">
        <f t="shared" si="1"/>
        <v>1.8362174852360499E-3</v>
      </c>
      <c r="U82" s="84">
        <f>R82/'סכום נכסי הקרן'!$C$42</f>
        <v>3.9327955497572555E-4</v>
      </c>
    </row>
    <row r="83" spans="2:21">
      <c r="B83" s="76" t="s">
        <v>412</v>
      </c>
      <c r="C83" s="73">
        <v>1110915</v>
      </c>
      <c r="D83" s="86" t="s">
        <v>121</v>
      </c>
      <c r="E83" s="86" t="s">
        <v>28</v>
      </c>
      <c r="F83" s="73" t="s">
        <v>413</v>
      </c>
      <c r="G83" s="86" t="s">
        <v>414</v>
      </c>
      <c r="H83" s="73" t="s">
        <v>415</v>
      </c>
      <c r="I83" s="73" t="s">
        <v>324</v>
      </c>
      <c r="J83" s="73"/>
      <c r="K83" s="83">
        <v>5.6299999999997974</v>
      </c>
      <c r="L83" s="86" t="s">
        <v>134</v>
      </c>
      <c r="M83" s="87">
        <v>5.1500000000000004E-2</v>
      </c>
      <c r="N83" s="87">
        <v>3.2599999999998609E-2</v>
      </c>
      <c r="O83" s="83">
        <v>7448356.9042040017</v>
      </c>
      <c r="P83" s="85">
        <v>151.19999999999999</v>
      </c>
      <c r="Q83" s="73"/>
      <c r="R83" s="83">
        <v>11261.915322256002</v>
      </c>
      <c r="S83" s="84">
        <v>2.3816677665505093E-3</v>
      </c>
      <c r="T83" s="84">
        <f t="shared" si="1"/>
        <v>1.8196164852720294E-2</v>
      </c>
      <c r="U83" s="84">
        <f>R83/'סכום נכסי הקרן'!$C$42</f>
        <v>3.8972396641908853E-3</v>
      </c>
    </row>
    <row r="84" spans="2:21">
      <c r="B84" s="76" t="s">
        <v>416</v>
      </c>
      <c r="C84" s="73">
        <v>2300184</v>
      </c>
      <c r="D84" s="86" t="s">
        <v>121</v>
      </c>
      <c r="E84" s="86" t="s">
        <v>28</v>
      </c>
      <c r="F84" s="73" t="s">
        <v>417</v>
      </c>
      <c r="G84" s="86" t="s">
        <v>158</v>
      </c>
      <c r="H84" s="73" t="s">
        <v>418</v>
      </c>
      <c r="I84" s="73" t="s">
        <v>132</v>
      </c>
      <c r="J84" s="73"/>
      <c r="K84" s="83">
        <v>1.1500000000051132</v>
      </c>
      <c r="L84" s="86" t="s">
        <v>134</v>
      </c>
      <c r="M84" s="87">
        <v>2.2000000000000002E-2</v>
      </c>
      <c r="N84" s="87">
        <v>2.7500000000063918E-2</v>
      </c>
      <c r="O84" s="83">
        <v>140156.35046500002</v>
      </c>
      <c r="P84" s="85">
        <v>111.64</v>
      </c>
      <c r="Q84" s="73"/>
      <c r="R84" s="83">
        <v>156.47055954799998</v>
      </c>
      <c r="S84" s="84">
        <v>1.7662712745848105E-4</v>
      </c>
      <c r="T84" s="84">
        <f t="shared" si="1"/>
        <v>2.5281348817338183E-4</v>
      </c>
      <c r="U84" s="84">
        <f>R84/'סכום נכסי הקרן'!$C$42</f>
        <v>5.414738554671096E-5</v>
      </c>
    </row>
    <row r="85" spans="2:21">
      <c r="B85" s="76" t="s">
        <v>419</v>
      </c>
      <c r="C85" s="73">
        <v>2300242</v>
      </c>
      <c r="D85" s="86" t="s">
        <v>121</v>
      </c>
      <c r="E85" s="86" t="s">
        <v>28</v>
      </c>
      <c r="F85" s="73" t="s">
        <v>417</v>
      </c>
      <c r="G85" s="86" t="s">
        <v>158</v>
      </c>
      <c r="H85" s="73" t="s">
        <v>418</v>
      </c>
      <c r="I85" s="73" t="s">
        <v>132</v>
      </c>
      <c r="J85" s="73"/>
      <c r="K85" s="83">
        <v>4.4499999999985302</v>
      </c>
      <c r="L85" s="86" t="s">
        <v>134</v>
      </c>
      <c r="M85" s="87">
        <v>1.7000000000000001E-2</v>
      </c>
      <c r="N85" s="87">
        <v>2.5899999999992863E-2</v>
      </c>
      <c r="O85" s="83">
        <v>1122356.3103490002</v>
      </c>
      <c r="P85" s="85">
        <v>106.1</v>
      </c>
      <c r="Q85" s="73"/>
      <c r="R85" s="83">
        <v>1190.8200690150002</v>
      </c>
      <c r="S85" s="84">
        <v>8.8427429828007327E-4</v>
      </c>
      <c r="T85" s="84">
        <f t="shared" si="1"/>
        <v>1.9240384664323746E-3</v>
      </c>
      <c r="U85" s="84">
        <f>R85/'סכום נכסי הקרן'!$C$42</f>
        <v>4.1208898070014193E-4</v>
      </c>
    </row>
    <row r="86" spans="2:21">
      <c r="B86" s="76" t="s">
        <v>420</v>
      </c>
      <c r="C86" s="73">
        <v>2300317</v>
      </c>
      <c r="D86" s="86" t="s">
        <v>121</v>
      </c>
      <c r="E86" s="86" t="s">
        <v>28</v>
      </c>
      <c r="F86" s="73" t="s">
        <v>417</v>
      </c>
      <c r="G86" s="86" t="s">
        <v>158</v>
      </c>
      <c r="H86" s="73" t="s">
        <v>418</v>
      </c>
      <c r="I86" s="73" t="s">
        <v>132</v>
      </c>
      <c r="J86" s="73"/>
      <c r="K86" s="83">
        <v>9.3199999999906549</v>
      </c>
      <c r="L86" s="86" t="s">
        <v>134</v>
      </c>
      <c r="M86" s="87">
        <v>5.7999999999999996E-3</v>
      </c>
      <c r="N86" s="87">
        <v>2.9299999999971772E-2</v>
      </c>
      <c r="O86" s="83">
        <v>585673.33262400003</v>
      </c>
      <c r="P86" s="85">
        <v>87.7</v>
      </c>
      <c r="Q86" s="73"/>
      <c r="R86" s="83">
        <v>513.63552826500006</v>
      </c>
      <c r="S86" s="84">
        <v>1.224328245754793E-3</v>
      </c>
      <c r="T86" s="84">
        <f t="shared" si="1"/>
        <v>8.2989407033223653E-4</v>
      </c>
      <c r="U86" s="84">
        <f>R86/'סכום נכסי הקרן'!$C$42</f>
        <v>1.7774603132879901E-4</v>
      </c>
    </row>
    <row r="87" spans="2:21">
      <c r="B87" s="76" t="s">
        <v>421</v>
      </c>
      <c r="C87" s="73">
        <v>1136084</v>
      </c>
      <c r="D87" s="86" t="s">
        <v>121</v>
      </c>
      <c r="E87" s="86" t="s">
        <v>28</v>
      </c>
      <c r="F87" s="73" t="s">
        <v>363</v>
      </c>
      <c r="G87" s="86" t="s">
        <v>327</v>
      </c>
      <c r="H87" s="73" t="s">
        <v>418</v>
      </c>
      <c r="I87" s="73" t="s">
        <v>132</v>
      </c>
      <c r="J87" s="73"/>
      <c r="K87" s="85">
        <v>1.0899993005928503</v>
      </c>
      <c r="L87" s="86" t="s">
        <v>134</v>
      </c>
      <c r="M87" s="87">
        <v>2.5000000000000001E-2</v>
      </c>
      <c r="N87" s="87">
        <v>2.8700129359478462E-2</v>
      </c>
      <c r="O87" s="83">
        <v>6.9679000000000005E-2</v>
      </c>
      <c r="P87" s="85">
        <v>112.16</v>
      </c>
      <c r="Q87" s="73"/>
      <c r="R87" s="83">
        <v>7.8077000000000005E-5</v>
      </c>
      <c r="S87" s="84">
        <v>1.4796528221732199E-10</v>
      </c>
      <c r="T87" s="84">
        <f t="shared" si="1"/>
        <v>1.2615100740441774E-10</v>
      </c>
      <c r="U87" s="84">
        <f>R87/'סכום נכסי הקרן'!$C$42</f>
        <v>2.7018919300493999E-11</v>
      </c>
    </row>
    <row r="88" spans="2:21">
      <c r="B88" s="76" t="s">
        <v>422</v>
      </c>
      <c r="C88" s="73">
        <v>1141050</v>
      </c>
      <c r="D88" s="86" t="s">
        <v>121</v>
      </c>
      <c r="E88" s="86" t="s">
        <v>28</v>
      </c>
      <c r="F88" s="73" t="s">
        <v>363</v>
      </c>
      <c r="G88" s="86" t="s">
        <v>327</v>
      </c>
      <c r="H88" s="73" t="s">
        <v>418</v>
      </c>
      <c r="I88" s="73" t="s">
        <v>132</v>
      </c>
      <c r="J88" s="73"/>
      <c r="K88" s="83">
        <v>1.9400000000008064</v>
      </c>
      <c r="L88" s="86" t="s">
        <v>134</v>
      </c>
      <c r="M88" s="87">
        <v>1.95E-2</v>
      </c>
      <c r="N88" s="87">
        <v>3.2100000000006831E-2</v>
      </c>
      <c r="O88" s="83">
        <v>1552595.6294150003</v>
      </c>
      <c r="P88" s="85">
        <v>110.25</v>
      </c>
      <c r="Q88" s="73"/>
      <c r="R88" s="83">
        <v>1711.7367346230003</v>
      </c>
      <c r="S88" s="84">
        <v>2.7282669875162901E-3</v>
      </c>
      <c r="T88" s="84">
        <f t="shared" si="1"/>
        <v>2.7656968567419333E-3</v>
      </c>
      <c r="U88" s="84">
        <f>R88/'סכום נכסי הקרן'!$C$42</f>
        <v>5.9235468443293103E-4</v>
      </c>
    </row>
    <row r="89" spans="2:21">
      <c r="B89" s="76" t="s">
        <v>423</v>
      </c>
      <c r="C89" s="73">
        <v>1162221</v>
      </c>
      <c r="D89" s="86" t="s">
        <v>121</v>
      </c>
      <c r="E89" s="86" t="s">
        <v>28</v>
      </c>
      <c r="F89" s="73" t="s">
        <v>363</v>
      </c>
      <c r="G89" s="86" t="s">
        <v>327</v>
      </c>
      <c r="H89" s="73" t="s">
        <v>418</v>
      </c>
      <c r="I89" s="73" t="s">
        <v>132</v>
      </c>
      <c r="J89" s="73"/>
      <c r="K89" s="83">
        <v>5.1500000000030166</v>
      </c>
      <c r="L89" s="86" t="s">
        <v>134</v>
      </c>
      <c r="M89" s="87">
        <v>1.1699999999999999E-2</v>
      </c>
      <c r="N89" s="87">
        <v>3.9200000000024132E-2</v>
      </c>
      <c r="O89" s="83">
        <v>412214.45268000005</v>
      </c>
      <c r="P89" s="85">
        <v>96.51</v>
      </c>
      <c r="Q89" s="73"/>
      <c r="R89" s="83">
        <v>397.82818701200006</v>
      </c>
      <c r="S89" s="84">
        <v>5.7144017821654373E-4</v>
      </c>
      <c r="T89" s="84">
        <f t="shared" si="1"/>
        <v>6.4278118479753192E-4</v>
      </c>
      <c r="U89" s="84">
        <f>R89/'סכום נכסי הקרן'!$C$42</f>
        <v>1.3767034696951809E-4</v>
      </c>
    </row>
    <row r="90" spans="2:21">
      <c r="B90" s="76" t="s">
        <v>424</v>
      </c>
      <c r="C90" s="73">
        <v>1156231</v>
      </c>
      <c r="D90" s="86" t="s">
        <v>121</v>
      </c>
      <c r="E90" s="86" t="s">
        <v>28</v>
      </c>
      <c r="F90" s="73" t="s">
        <v>363</v>
      </c>
      <c r="G90" s="86" t="s">
        <v>327</v>
      </c>
      <c r="H90" s="73" t="s">
        <v>418</v>
      </c>
      <c r="I90" s="73" t="s">
        <v>132</v>
      </c>
      <c r="J90" s="73"/>
      <c r="K90" s="83">
        <v>3.5000000000003166</v>
      </c>
      <c r="L90" s="86" t="s">
        <v>134</v>
      </c>
      <c r="M90" s="87">
        <v>3.3500000000000002E-2</v>
      </c>
      <c r="N90" s="87">
        <v>3.3800000000002911E-2</v>
      </c>
      <c r="O90" s="83">
        <v>1418889.2136960002</v>
      </c>
      <c r="P90" s="85">
        <v>111.29</v>
      </c>
      <c r="Q90" s="73"/>
      <c r="R90" s="83">
        <v>1579.0818442330001</v>
      </c>
      <c r="S90" s="84">
        <v>2.1290907974861385E-3</v>
      </c>
      <c r="T90" s="84">
        <f t="shared" si="1"/>
        <v>2.5513629548268861E-3</v>
      </c>
      <c r="U90" s="84">
        <f>R90/'סכום נכסי הקרן'!$C$42</f>
        <v>5.4644882511119361E-4</v>
      </c>
    </row>
    <row r="91" spans="2:21">
      <c r="B91" s="76" t="s">
        <v>425</v>
      </c>
      <c r="C91" s="73">
        <v>1174226</v>
      </c>
      <c r="D91" s="86" t="s">
        <v>121</v>
      </c>
      <c r="E91" s="86" t="s">
        <v>28</v>
      </c>
      <c r="F91" s="73" t="s">
        <v>363</v>
      </c>
      <c r="G91" s="86" t="s">
        <v>327</v>
      </c>
      <c r="H91" s="73" t="s">
        <v>418</v>
      </c>
      <c r="I91" s="73" t="s">
        <v>132</v>
      </c>
      <c r="J91" s="73"/>
      <c r="K91" s="83">
        <v>5.16000000000012</v>
      </c>
      <c r="L91" s="86" t="s">
        <v>134</v>
      </c>
      <c r="M91" s="87">
        <v>1.3300000000000001E-2</v>
      </c>
      <c r="N91" s="87">
        <v>3.9200000000000193E-2</v>
      </c>
      <c r="O91" s="83">
        <v>6433139.6677400013</v>
      </c>
      <c r="P91" s="85">
        <v>97.5</v>
      </c>
      <c r="Q91" s="83">
        <v>47.569667797000008</v>
      </c>
      <c r="R91" s="83">
        <v>6319.8808581140011</v>
      </c>
      <c r="S91" s="84">
        <v>5.4173807728336854E-3</v>
      </c>
      <c r="T91" s="84">
        <f t="shared" si="1"/>
        <v>1.021119326981028E-2</v>
      </c>
      <c r="U91" s="84">
        <f>R91/'סכום נכסי הקרן'!$C$42</f>
        <v>2.1870249996044796E-3</v>
      </c>
    </row>
    <row r="92" spans="2:21">
      <c r="B92" s="76" t="s">
        <v>426</v>
      </c>
      <c r="C92" s="73">
        <v>1186188</v>
      </c>
      <c r="D92" s="86" t="s">
        <v>121</v>
      </c>
      <c r="E92" s="86" t="s">
        <v>28</v>
      </c>
      <c r="F92" s="73" t="s">
        <v>363</v>
      </c>
      <c r="G92" s="86" t="s">
        <v>327</v>
      </c>
      <c r="H92" s="73" t="s">
        <v>415</v>
      </c>
      <c r="I92" s="73" t="s">
        <v>324</v>
      </c>
      <c r="J92" s="73"/>
      <c r="K92" s="83">
        <v>5.7500000000006128</v>
      </c>
      <c r="L92" s="86" t="s">
        <v>134</v>
      </c>
      <c r="M92" s="87">
        <v>1.8700000000000001E-2</v>
      </c>
      <c r="N92" s="87">
        <v>4.0400000000002455E-2</v>
      </c>
      <c r="O92" s="83">
        <v>3427645.0634940006</v>
      </c>
      <c r="P92" s="85">
        <v>95.22</v>
      </c>
      <c r="Q92" s="73"/>
      <c r="R92" s="83">
        <v>3263.8036314800006</v>
      </c>
      <c r="S92" s="84">
        <v>6.1301552844244857E-3</v>
      </c>
      <c r="T92" s="84">
        <f t="shared" si="1"/>
        <v>5.273411069603072E-3</v>
      </c>
      <c r="U92" s="84">
        <f>R92/'סכום נכסי הקרן'!$C$42</f>
        <v>1.1294548577893283E-3</v>
      </c>
    </row>
    <row r="93" spans="2:21">
      <c r="B93" s="76" t="s">
        <v>427</v>
      </c>
      <c r="C93" s="73">
        <v>1185537</v>
      </c>
      <c r="D93" s="86" t="s">
        <v>121</v>
      </c>
      <c r="E93" s="86" t="s">
        <v>28</v>
      </c>
      <c r="F93" s="73" t="s">
        <v>428</v>
      </c>
      <c r="G93" s="86" t="s">
        <v>315</v>
      </c>
      <c r="H93" s="73" t="s">
        <v>418</v>
      </c>
      <c r="I93" s="73" t="s">
        <v>132</v>
      </c>
      <c r="J93" s="73"/>
      <c r="K93" s="83">
        <v>4.3899999999997306</v>
      </c>
      <c r="L93" s="86" t="s">
        <v>134</v>
      </c>
      <c r="M93" s="87">
        <v>1.09E-2</v>
      </c>
      <c r="N93" s="87">
        <v>3.6999999999998721E-2</v>
      </c>
      <c r="O93" s="83">
        <v>80.646705000000011</v>
      </c>
      <c r="P93" s="85">
        <v>4827766</v>
      </c>
      <c r="Q93" s="73"/>
      <c r="R93" s="83">
        <v>3893.4343209950007</v>
      </c>
      <c r="S93" s="84">
        <v>4.4411424087229482E-3</v>
      </c>
      <c r="T93" s="84">
        <f t="shared" si="1"/>
        <v>6.2907214910467163E-3</v>
      </c>
      <c r="U93" s="84">
        <f>R93/'סכום נכסי הקרן'!$C$42</f>
        <v>1.3473415694857328E-3</v>
      </c>
    </row>
    <row r="94" spans="2:21">
      <c r="B94" s="76" t="s">
        <v>429</v>
      </c>
      <c r="C94" s="73">
        <v>1189497</v>
      </c>
      <c r="D94" s="86" t="s">
        <v>121</v>
      </c>
      <c r="E94" s="86" t="s">
        <v>28</v>
      </c>
      <c r="F94" s="73" t="s">
        <v>428</v>
      </c>
      <c r="G94" s="86" t="s">
        <v>315</v>
      </c>
      <c r="H94" s="73" t="s">
        <v>418</v>
      </c>
      <c r="I94" s="73" t="s">
        <v>132</v>
      </c>
      <c r="J94" s="73"/>
      <c r="K94" s="83">
        <v>5.0299999999996219</v>
      </c>
      <c r="L94" s="86" t="s">
        <v>134</v>
      </c>
      <c r="M94" s="87">
        <v>2.9900000000000003E-2</v>
      </c>
      <c r="N94" s="87">
        <v>3.3999999999996477E-2</v>
      </c>
      <c r="O94" s="83">
        <v>66.182894000000019</v>
      </c>
      <c r="P94" s="85">
        <v>5169986</v>
      </c>
      <c r="Q94" s="73"/>
      <c r="R94" s="83">
        <v>3421.6462746430011</v>
      </c>
      <c r="S94" s="84">
        <v>4.1364308750000012E-3</v>
      </c>
      <c r="T94" s="84">
        <f t="shared" si="1"/>
        <v>5.5284414683938621E-3</v>
      </c>
      <c r="U94" s="84">
        <f>R94/'סכום נכסי הקרן'!$C$42</f>
        <v>1.1840770594338302E-3</v>
      </c>
    </row>
    <row r="95" spans="2:21">
      <c r="B95" s="76" t="s">
        <v>430</v>
      </c>
      <c r="C95" s="73">
        <v>1167030</v>
      </c>
      <c r="D95" s="86" t="s">
        <v>121</v>
      </c>
      <c r="E95" s="86" t="s">
        <v>28</v>
      </c>
      <c r="F95" s="73" t="s">
        <v>428</v>
      </c>
      <c r="G95" s="86" t="s">
        <v>315</v>
      </c>
      <c r="H95" s="73" t="s">
        <v>418</v>
      </c>
      <c r="I95" s="73" t="s">
        <v>132</v>
      </c>
      <c r="J95" s="73"/>
      <c r="K95" s="83">
        <v>2.6700000000022657</v>
      </c>
      <c r="L95" s="86" t="s">
        <v>134</v>
      </c>
      <c r="M95" s="87">
        <v>2.3199999999999998E-2</v>
      </c>
      <c r="N95" s="87">
        <v>3.5900000000021109E-2</v>
      </c>
      <c r="O95" s="83">
        <v>9.5230050000000013</v>
      </c>
      <c r="P95" s="85">
        <v>5423550</v>
      </c>
      <c r="Q95" s="73"/>
      <c r="R95" s="83">
        <v>516.484904949</v>
      </c>
      <c r="S95" s="84">
        <v>1.5871675000000002E-3</v>
      </c>
      <c r="T95" s="84">
        <f t="shared" si="1"/>
        <v>8.3449788117488232E-4</v>
      </c>
      <c r="U95" s="84">
        <f>R95/'סכום נכסי הקרן'!$C$42</f>
        <v>1.7873207175916523E-4</v>
      </c>
    </row>
    <row r="96" spans="2:21">
      <c r="B96" s="76" t="s">
        <v>431</v>
      </c>
      <c r="C96" s="73">
        <v>7480197</v>
      </c>
      <c r="D96" s="86" t="s">
        <v>121</v>
      </c>
      <c r="E96" s="86" t="s">
        <v>28</v>
      </c>
      <c r="F96" s="73" t="s">
        <v>432</v>
      </c>
      <c r="G96" s="86" t="s">
        <v>315</v>
      </c>
      <c r="H96" s="73" t="s">
        <v>418</v>
      </c>
      <c r="I96" s="73" t="s">
        <v>132</v>
      </c>
      <c r="J96" s="73"/>
      <c r="K96" s="83">
        <v>2.0399999999998175</v>
      </c>
      <c r="L96" s="86" t="s">
        <v>134</v>
      </c>
      <c r="M96" s="87">
        <v>1.46E-2</v>
      </c>
      <c r="N96" s="87">
        <v>3.4599999999996404E-2</v>
      </c>
      <c r="O96" s="83">
        <v>85.707047000000017</v>
      </c>
      <c r="P96" s="85">
        <v>5387000</v>
      </c>
      <c r="Q96" s="73"/>
      <c r="R96" s="83">
        <v>4617.0386827710008</v>
      </c>
      <c r="S96" s="84">
        <v>3.2180770848195856E-3</v>
      </c>
      <c r="T96" s="84">
        <f t="shared" si="1"/>
        <v>7.4598675801673684E-3</v>
      </c>
      <c r="U96" s="84">
        <f>R96/'סכום נכסי הקרן'!$C$42</f>
        <v>1.597748319954004E-3</v>
      </c>
    </row>
    <row r="97" spans="2:21">
      <c r="B97" s="76" t="s">
        <v>433</v>
      </c>
      <c r="C97" s="73">
        <v>7480247</v>
      </c>
      <c r="D97" s="86" t="s">
        <v>121</v>
      </c>
      <c r="E97" s="86" t="s">
        <v>28</v>
      </c>
      <c r="F97" s="73" t="s">
        <v>432</v>
      </c>
      <c r="G97" s="86" t="s">
        <v>315</v>
      </c>
      <c r="H97" s="73" t="s">
        <v>418</v>
      </c>
      <c r="I97" s="73" t="s">
        <v>132</v>
      </c>
      <c r="J97" s="73"/>
      <c r="K97" s="83">
        <v>2.6799999999999131</v>
      </c>
      <c r="L97" s="86" t="s">
        <v>134</v>
      </c>
      <c r="M97" s="87">
        <v>2.4199999999999999E-2</v>
      </c>
      <c r="N97" s="87">
        <v>3.7999999999997237E-2</v>
      </c>
      <c r="O97" s="83">
        <v>93.73585700000001</v>
      </c>
      <c r="P97" s="85">
        <v>5405050</v>
      </c>
      <c r="Q97" s="73"/>
      <c r="R97" s="83">
        <v>5066.4701053580011</v>
      </c>
      <c r="S97" s="84">
        <v>3.0952270836085063E-3</v>
      </c>
      <c r="T97" s="84">
        <f t="shared" si="1"/>
        <v>8.1860254335499351E-3</v>
      </c>
      <c r="U97" s="84">
        <f>R97/'סכום נכסי הקרן'!$C$42</f>
        <v>1.7532762134179483E-3</v>
      </c>
    </row>
    <row r="98" spans="2:21">
      <c r="B98" s="76" t="s">
        <v>434</v>
      </c>
      <c r="C98" s="73">
        <v>7480312</v>
      </c>
      <c r="D98" s="86" t="s">
        <v>121</v>
      </c>
      <c r="E98" s="86" t="s">
        <v>28</v>
      </c>
      <c r="F98" s="73" t="s">
        <v>432</v>
      </c>
      <c r="G98" s="86" t="s">
        <v>315</v>
      </c>
      <c r="H98" s="73" t="s">
        <v>418</v>
      </c>
      <c r="I98" s="73" t="s">
        <v>132</v>
      </c>
      <c r="J98" s="73"/>
      <c r="K98" s="83">
        <v>4.0700000000003165</v>
      </c>
      <c r="L98" s="86" t="s">
        <v>134</v>
      </c>
      <c r="M98" s="87">
        <v>2E-3</v>
      </c>
      <c r="N98" s="87">
        <v>3.7000000000005286E-2</v>
      </c>
      <c r="O98" s="83">
        <v>55.962597000000017</v>
      </c>
      <c r="P98" s="85">
        <v>4728999</v>
      </c>
      <c r="Q98" s="73"/>
      <c r="R98" s="83">
        <v>2646.4706631880008</v>
      </c>
      <c r="S98" s="84">
        <v>4.8824460827080803E-3</v>
      </c>
      <c r="T98" s="84">
        <f t="shared" si="1"/>
        <v>4.2759703911190716E-3</v>
      </c>
      <c r="U98" s="84">
        <f>R98/'סכום נכסי הקרן'!$C$42</f>
        <v>9.1582383134343557E-4</v>
      </c>
    </row>
    <row r="99" spans="2:21">
      <c r="B99" s="76" t="s">
        <v>435</v>
      </c>
      <c r="C99" s="73">
        <v>1191246</v>
      </c>
      <c r="D99" s="86" t="s">
        <v>121</v>
      </c>
      <c r="E99" s="86" t="s">
        <v>28</v>
      </c>
      <c r="F99" s="73" t="s">
        <v>432</v>
      </c>
      <c r="G99" s="86" t="s">
        <v>315</v>
      </c>
      <c r="H99" s="73" t="s">
        <v>418</v>
      </c>
      <c r="I99" s="73" t="s">
        <v>132</v>
      </c>
      <c r="J99" s="73"/>
      <c r="K99" s="83">
        <v>4.7300000000000377</v>
      </c>
      <c r="L99" s="86" t="s">
        <v>134</v>
      </c>
      <c r="M99" s="87">
        <v>3.1699999999999999E-2</v>
      </c>
      <c r="N99" s="87">
        <v>3.5100000000000124E-2</v>
      </c>
      <c r="O99" s="83">
        <v>75.944970000000012</v>
      </c>
      <c r="P99" s="85">
        <v>5221114</v>
      </c>
      <c r="Q99" s="73"/>
      <c r="R99" s="83">
        <v>3965.1735506450004</v>
      </c>
      <c r="S99" s="84">
        <v>4.4964458259325055E-3</v>
      </c>
      <c r="T99" s="84">
        <f t="shared" si="1"/>
        <v>6.4066324006713726E-3</v>
      </c>
      <c r="U99" s="84">
        <f>R99/'סכום נכסי הקרן'!$C$42</f>
        <v>1.3721672730423878E-3</v>
      </c>
    </row>
    <row r="100" spans="2:21">
      <c r="B100" s="76" t="s">
        <v>436</v>
      </c>
      <c r="C100" s="73">
        <v>1126077</v>
      </c>
      <c r="D100" s="86" t="s">
        <v>121</v>
      </c>
      <c r="E100" s="86" t="s">
        <v>28</v>
      </c>
      <c r="F100" s="73" t="s">
        <v>437</v>
      </c>
      <c r="G100" s="86" t="s">
        <v>372</v>
      </c>
      <c r="H100" s="73" t="s">
        <v>415</v>
      </c>
      <c r="I100" s="73" t="s">
        <v>324</v>
      </c>
      <c r="J100" s="73"/>
      <c r="K100" s="83">
        <v>0.65999999999969128</v>
      </c>
      <c r="L100" s="86" t="s">
        <v>134</v>
      </c>
      <c r="M100" s="87">
        <v>3.85E-2</v>
      </c>
      <c r="N100" s="87">
        <v>2.4899999999990832E-2</v>
      </c>
      <c r="O100" s="83">
        <v>938306.42871800007</v>
      </c>
      <c r="P100" s="85">
        <v>117.44</v>
      </c>
      <c r="Q100" s="73"/>
      <c r="R100" s="83">
        <v>1101.9471167490003</v>
      </c>
      <c r="S100" s="84">
        <v>3.7532257148720004E-3</v>
      </c>
      <c r="T100" s="84">
        <f t="shared" si="1"/>
        <v>1.7804441626122919E-3</v>
      </c>
      <c r="U100" s="84">
        <f>R100/'סכום נכסי הקרן'!$C$42</f>
        <v>3.8133407047982471E-4</v>
      </c>
    </row>
    <row r="101" spans="2:21">
      <c r="B101" s="76" t="s">
        <v>438</v>
      </c>
      <c r="C101" s="73">
        <v>6130223</v>
      </c>
      <c r="D101" s="86" t="s">
        <v>121</v>
      </c>
      <c r="E101" s="86" t="s">
        <v>28</v>
      </c>
      <c r="F101" s="73" t="s">
        <v>374</v>
      </c>
      <c r="G101" s="86" t="s">
        <v>327</v>
      </c>
      <c r="H101" s="73" t="s">
        <v>418</v>
      </c>
      <c r="I101" s="73" t="s">
        <v>132</v>
      </c>
      <c r="J101" s="73"/>
      <c r="K101" s="83">
        <v>4.1300000000003223</v>
      </c>
      <c r="L101" s="86" t="s">
        <v>134</v>
      </c>
      <c r="M101" s="87">
        <v>2.4E-2</v>
      </c>
      <c r="N101" s="87">
        <v>3.1400000000001066E-2</v>
      </c>
      <c r="O101" s="83">
        <v>2918778.2991520003</v>
      </c>
      <c r="P101" s="85">
        <v>109.47</v>
      </c>
      <c r="Q101" s="73"/>
      <c r="R101" s="83">
        <v>3195.1865553690004</v>
      </c>
      <c r="S101" s="84">
        <v>2.7082128339014741E-3</v>
      </c>
      <c r="T101" s="84">
        <f t="shared" si="1"/>
        <v>5.1625447033678386E-3</v>
      </c>
      <c r="U101" s="84">
        <f>R101/'סכום נכסי הקרן'!$C$42</f>
        <v>1.1057095903984325E-3</v>
      </c>
    </row>
    <row r="102" spans="2:21">
      <c r="B102" s="76" t="s">
        <v>439</v>
      </c>
      <c r="C102" s="73">
        <v>6130181</v>
      </c>
      <c r="D102" s="86" t="s">
        <v>121</v>
      </c>
      <c r="E102" s="86" t="s">
        <v>28</v>
      </c>
      <c r="F102" s="73" t="s">
        <v>374</v>
      </c>
      <c r="G102" s="86" t="s">
        <v>327</v>
      </c>
      <c r="H102" s="73" t="s">
        <v>418</v>
      </c>
      <c r="I102" s="73" t="s">
        <v>132</v>
      </c>
      <c r="J102" s="73"/>
      <c r="K102" s="83">
        <v>0.24999999997379382</v>
      </c>
      <c r="L102" s="86" t="s">
        <v>134</v>
      </c>
      <c r="M102" s="87">
        <v>3.4799999999999998E-2</v>
      </c>
      <c r="N102" s="87">
        <v>4.1499999999633115E-2</v>
      </c>
      <c r="O102" s="83">
        <v>17108.578778000003</v>
      </c>
      <c r="P102" s="85">
        <v>111.52</v>
      </c>
      <c r="Q102" s="73"/>
      <c r="R102" s="83">
        <v>19.079488058000003</v>
      </c>
      <c r="S102" s="84">
        <v>1.3138838192302941E-4</v>
      </c>
      <c r="T102" s="84">
        <f t="shared" si="1"/>
        <v>3.0827217225011946E-5</v>
      </c>
      <c r="U102" s="84">
        <f>R102/'סכום נכסי הקרן'!$C$42</f>
        <v>6.602548101666829E-6</v>
      </c>
    </row>
    <row r="103" spans="2:21">
      <c r="B103" s="76" t="s">
        <v>440</v>
      </c>
      <c r="C103" s="73">
        <v>6130348</v>
      </c>
      <c r="D103" s="86" t="s">
        <v>121</v>
      </c>
      <c r="E103" s="86" t="s">
        <v>28</v>
      </c>
      <c r="F103" s="73" t="s">
        <v>374</v>
      </c>
      <c r="G103" s="86" t="s">
        <v>327</v>
      </c>
      <c r="H103" s="73" t="s">
        <v>418</v>
      </c>
      <c r="I103" s="73" t="s">
        <v>132</v>
      </c>
      <c r="J103" s="73"/>
      <c r="K103" s="83">
        <v>6.2800000000002116</v>
      </c>
      <c r="L103" s="86" t="s">
        <v>134</v>
      </c>
      <c r="M103" s="87">
        <v>1.4999999999999999E-2</v>
      </c>
      <c r="N103" s="87">
        <v>3.3100000000004223E-2</v>
      </c>
      <c r="O103" s="83">
        <v>1758557.6858820003</v>
      </c>
      <c r="P103" s="85">
        <v>95.95</v>
      </c>
      <c r="Q103" s="83">
        <v>14.169768727000003</v>
      </c>
      <c r="R103" s="83">
        <v>1701.5058700880004</v>
      </c>
      <c r="S103" s="84">
        <v>6.717798261344915E-3</v>
      </c>
      <c r="T103" s="84">
        <f t="shared" si="1"/>
        <v>2.74916658703756E-3</v>
      </c>
      <c r="U103" s="84">
        <f>R103/'סכום נכסי הקרן'!$C$42</f>
        <v>5.8881424482529426E-4</v>
      </c>
    </row>
    <row r="104" spans="2:21">
      <c r="B104" s="76" t="s">
        <v>441</v>
      </c>
      <c r="C104" s="73">
        <v>1136050</v>
      </c>
      <c r="D104" s="86" t="s">
        <v>121</v>
      </c>
      <c r="E104" s="86" t="s">
        <v>28</v>
      </c>
      <c r="F104" s="73" t="s">
        <v>442</v>
      </c>
      <c r="G104" s="86" t="s">
        <v>372</v>
      </c>
      <c r="H104" s="73" t="s">
        <v>418</v>
      </c>
      <c r="I104" s="73" t="s">
        <v>132</v>
      </c>
      <c r="J104" s="73"/>
      <c r="K104" s="83">
        <v>1.8000000000002989</v>
      </c>
      <c r="L104" s="86" t="s">
        <v>134</v>
      </c>
      <c r="M104" s="87">
        <v>2.4799999999999999E-2</v>
      </c>
      <c r="N104" s="87">
        <v>2.8600000000006575E-2</v>
      </c>
      <c r="O104" s="83">
        <v>1202701.5276080002</v>
      </c>
      <c r="P104" s="85">
        <v>111.24</v>
      </c>
      <c r="Q104" s="73"/>
      <c r="R104" s="83">
        <v>1337.8852321420002</v>
      </c>
      <c r="S104" s="84">
        <v>2.8400016254791355E-3</v>
      </c>
      <c r="T104" s="84">
        <f t="shared" si="1"/>
        <v>2.1616554148623361E-3</v>
      </c>
      <c r="U104" s="84">
        <f>R104/'סכום נכסי הקרן'!$C$42</f>
        <v>4.6298158382836662E-4</v>
      </c>
    </row>
    <row r="105" spans="2:21">
      <c r="B105" s="76" t="s">
        <v>443</v>
      </c>
      <c r="C105" s="73">
        <v>1147602</v>
      </c>
      <c r="D105" s="86" t="s">
        <v>121</v>
      </c>
      <c r="E105" s="86" t="s">
        <v>28</v>
      </c>
      <c r="F105" s="73" t="s">
        <v>444</v>
      </c>
      <c r="G105" s="86" t="s">
        <v>327</v>
      </c>
      <c r="H105" s="73" t="s">
        <v>415</v>
      </c>
      <c r="I105" s="73" t="s">
        <v>324</v>
      </c>
      <c r="J105" s="73"/>
      <c r="K105" s="83">
        <v>2.2400000000006073</v>
      </c>
      <c r="L105" s="86" t="s">
        <v>134</v>
      </c>
      <c r="M105" s="87">
        <v>1.3999999999999999E-2</v>
      </c>
      <c r="N105" s="87">
        <v>3.1600000000005853E-2</v>
      </c>
      <c r="O105" s="83">
        <v>1701583.1302550002</v>
      </c>
      <c r="P105" s="85">
        <v>107.61</v>
      </c>
      <c r="Q105" s="83">
        <v>13.506929169000001</v>
      </c>
      <c r="R105" s="83">
        <v>1844.5805320370002</v>
      </c>
      <c r="S105" s="84">
        <v>1.9149033651305427E-3</v>
      </c>
      <c r="T105" s="84">
        <f t="shared" si="1"/>
        <v>2.9803359805710312E-3</v>
      </c>
      <c r="U105" s="84">
        <f>R105/'סכום נכסי הקרן'!$C$42</f>
        <v>6.3832591593388562E-4</v>
      </c>
    </row>
    <row r="106" spans="2:21">
      <c r="B106" s="76" t="s">
        <v>445</v>
      </c>
      <c r="C106" s="73">
        <v>2310399</v>
      </c>
      <c r="D106" s="86" t="s">
        <v>121</v>
      </c>
      <c r="E106" s="86" t="s">
        <v>28</v>
      </c>
      <c r="F106" s="73" t="s">
        <v>318</v>
      </c>
      <c r="G106" s="86" t="s">
        <v>315</v>
      </c>
      <c r="H106" s="73" t="s">
        <v>418</v>
      </c>
      <c r="I106" s="73" t="s">
        <v>132</v>
      </c>
      <c r="J106" s="73"/>
      <c r="K106" s="83">
        <v>2.6800000000004474</v>
      </c>
      <c r="L106" s="86" t="s">
        <v>134</v>
      </c>
      <c r="M106" s="87">
        <v>1.89E-2</v>
      </c>
      <c r="N106" s="87">
        <v>3.2700000000003067E-2</v>
      </c>
      <c r="O106" s="83">
        <v>38.131866000000009</v>
      </c>
      <c r="P106" s="85">
        <v>5395000</v>
      </c>
      <c r="Q106" s="73"/>
      <c r="R106" s="83">
        <v>2057.214079031</v>
      </c>
      <c r="S106" s="84">
        <v>4.7664832500000009E-3</v>
      </c>
      <c r="T106" s="84">
        <f t="shared" si="1"/>
        <v>3.3238934451414897E-3</v>
      </c>
      <c r="U106" s="84">
        <f>R106/'סכום נכסי הקרן'!$C$42</f>
        <v>7.1190877191975438E-4</v>
      </c>
    </row>
    <row r="107" spans="2:21">
      <c r="B107" s="76" t="s">
        <v>446</v>
      </c>
      <c r="C107" s="73">
        <v>1191675</v>
      </c>
      <c r="D107" s="86" t="s">
        <v>121</v>
      </c>
      <c r="E107" s="86" t="s">
        <v>28</v>
      </c>
      <c r="F107" s="73" t="s">
        <v>318</v>
      </c>
      <c r="G107" s="86" t="s">
        <v>315</v>
      </c>
      <c r="H107" s="73" t="s">
        <v>418</v>
      </c>
      <c r="I107" s="73" t="s">
        <v>132</v>
      </c>
      <c r="J107" s="73"/>
      <c r="K107" s="83">
        <v>4.3799999999993711</v>
      </c>
      <c r="L107" s="86" t="s">
        <v>134</v>
      </c>
      <c r="M107" s="87">
        <v>3.3099999999999997E-2</v>
      </c>
      <c r="N107" s="87">
        <v>3.5299999999994044E-2</v>
      </c>
      <c r="O107" s="83">
        <v>57.755632000000006</v>
      </c>
      <c r="P107" s="85">
        <v>5170870</v>
      </c>
      <c r="Q107" s="73"/>
      <c r="R107" s="83">
        <v>2986.4683967260003</v>
      </c>
      <c r="S107" s="84">
        <v>4.116874474303229E-3</v>
      </c>
      <c r="T107" s="84">
        <f t="shared" si="1"/>
        <v>4.8253134319766536E-3</v>
      </c>
      <c r="U107" s="84">
        <f>R107/'סכום נכסי הקרן'!$C$42</f>
        <v>1.0334816732791409E-3</v>
      </c>
    </row>
    <row r="108" spans="2:21">
      <c r="B108" s="76" t="s">
        <v>447</v>
      </c>
      <c r="C108" s="73">
        <v>2310266</v>
      </c>
      <c r="D108" s="86" t="s">
        <v>121</v>
      </c>
      <c r="E108" s="86" t="s">
        <v>28</v>
      </c>
      <c r="F108" s="73" t="s">
        <v>318</v>
      </c>
      <c r="G108" s="86" t="s">
        <v>315</v>
      </c>
      <c r="H108" s="73" t="s">
        <v>418</v>
      </c>
      <c r="I108" s="73" t="s">
        <v>132</v>
      </c>
      <c r="J108" s="73"/>
      <c r="K108" s="83">
        <v>5.9999999999999991E-2</v>
      </c>
      <c r="L108" s="86" t="s">
        <v>134</v>
      </c>
      <c r="M108" s="87">
        <v>1.8200000000000001E-2</v>
      </c>
      <c r="N108" s="87">
        <v>8.799999999999536E-2</v>
      </c>
      <c r="O108" s="83">
        <v>38.370937000000005</v>
      </c>
      <c r="P108" s="85">
        <v>5620000</v>
      </c>
      <c r="Q108" s="73"/>
      <c r="R108" s="83">
        <v>2156.4468335000006</v>
      </c>
      <c r="S108" s="84">
        <v>2.7000870452466401E-3</v>
      </c>
      <c r="T108" s="84">
        <f t="shared" si="1"/>
        <v>3.4842263465564988E-3</v>
      </c>
      <c r="U108" s="84">
        <f>R108/'סכום נכסי הקרן'!$C$42</f>
        <v>7.4624874124444237E-4</v>
      </c>
    </row>
    <row r="109" spans="2:21">
      <c r="B109" s="76" t="s">
        <v>448</v>
      </c>
      <c r="C109" s="73">
        <v>2310290</v>
      </c>
      <c r="D109" s="86" t="s">
        <v>121</v>
      </c>
      <c r="E109" s="86" t="s">
        <v>28</v>
      </c>
      <c r="F109" s="73" t="s">
        <v>318</v>
      </c>
      <c r="G109" s="86" t="s">
        <v>315</v>
      </c>
      <c r="H109" s="73" t="s">
        <v>418</v>
      </c>
      <c r="I109" s="73" t="s">
        <v>132</v>
      </c>
      <c r="J109" s="73"/>
      <c r="K109" s="83">
        <v>1.2200000000000595</v>
      </c>
      <c r="L109" s="86" t="s">
        <v>134</v>
      </c>
      <c r="M109" s="87">
        <v>1.89E-2</v>
      </c>
      <c r="N109" s="87">
        <v>3.5700000000005068E-2</v>
      </c>
      <c r="O109" s="83">
        <v>61.600695000000016</v>
      </c>
      <c r="P109" s="85">
        <v>5452500</v>
      </c>
      <c r="Q109" s="73"/>
      <c r="R109" s="83">
        <v>3358.7779396900005</v>
      </c>
      <c r="S109" s="84">
        <v>2.8259792182769067E-3</v>
      </c>
      <c r="T109" s="84">
        <f t="shared" si="1"/>
        <v>5.4268634903957402E-3</v>
      </c>
      <c r="U109" s="84">
        <f>R109/'סכום נכסי הקרן'!$C$42</f>
        <v>1.1623211714174931E-3</v>
      </c>
    </row>
    <row r="110" spans="2:21">
      <c r="B110" s="76" t="s">
        <v>449</v>
      </c>
      <c r="C110" s="73">
        <v>1132927</v>
      </c>
      <c r="D110" s="86" t="s">
        <v>121</v>
      </c>
      <c r="E110" s="86" t="s">
        <v>28</v>
      </c>
      <c r="F110" s="73" t="s">
        <v>450</v>
      </c>
      <c r="G110" s="86" t="s">
        <v>327</v>
      </c>
      <c r="H110" s="73" t="s">
        <v>418</v>
      </c>
      <c r="I110" s="73" t="s">
        <v>132</v>
      </c>
      <c r="J110" s="73"/>
      <c r="K110" s="83">
        <v>0.77999999999973557</v>
      </c>
      <c r="L110" s="86" t="s">
        <v>134</v>
      </c>
      <c r="M110" s="87">
        <v>2.75E-2</v>
      </c>
      <c r="N110" s="87">
        <v>3.1700000000029087E-2</v>
      </c>
      <c r="O110" s="83">
        <v>268054.89247300004</v>
      </c>
      <c r="P110" s="85">
        <v>112.87</v>
      </c>
      <c r="Q110" s="73"/>
      <c r="R110" s="83">
        <v>302.55356983600007</v>
      </c>
      <c r="S110" s="84">
        <v>9.6951856172251599E-4</v>
      </c>
      <c r="T110" s="84">
        <f t="shared" si="1"/>
        <v>4.8884354712161405E-4</v>
      </c>
      <c r="U110" s="84">
        <f>R110/'סכום נכסי הקרן'!$C$42</f>
        <v>1.047001099872595E-4</v>
      </c>
    </row>
    <row r="111" spans="2:21">
      <c r="B111" s="76" t="s">
        <v>451</v>
      </c>
      <c r="C111" s="73">
        <v>1138973</v>
      </c>
      <c r="D111" s="86" t="s">
        <v>121</v>
      </c>
      <c r="E111" s="86" t="s">
        <v>28</v>
      </c>
      <c r="F111" s="73" t="s">
        <v>450</v>
      </c>
      <c r="G111" s="86" t="s">
        <v>327</v>
      </c>
      <c r="H111" s="73" t="s">
        <v>418</v>
      </c>
      <c r="I111" s="73" t="s">
        <v>132</v>
      </c>
      <c r="J111" s="73"/>
      <c r="K111" s="83">
        <v>3.8400000000003889</v>
      </c>
      <c r="L111" s="86" t="s">
        <v>134</v>
      </c>
      <c r="M111" s="87">
        <v>1.9599999999999999E-2</v>
      </c>
      <c r="N111" s="87">
        <v>3.1200000000005175E-2</v>
      </c>
      <c r="O111" s="83">
        <v>2000174.3954070006</v>
      </c>
      <c r="P111" s="85">
        <v>108.21</v>
      </c>
      <c r="Q111" s="73"/>
      <c r="R111" s="83">
        <v>2164.388868174</v>
      </c>
      <c r="S111" s="84">
        <v>1.9030402648666741E-3</v>
      </c>
      <c r="T111" s="84">
        <f t="shared" si="1"/>
        <v>3.49705849526823E-3</v>
      </c>
      <c r="U111" s="84">
        <f>R111/'סכום נכסי הקרן'!$C$42</f>
        <v>7.4899712033096616E-4</v>
      </c>
    </row>
    <row r="112" spans="2:21">
      <c r="B112" s="76" t="s">
        <v>452</v>
      </c>
      <c r="C112" s="73">
        <v>1167147</v>
      </c>
      <c r="D112" s="86" t="s">
        <v>121</v>
      </c>
      <c r="E112" s="86" t="s">
        <v>28</v>
      </c>
      <c r="F112" s="73" t="s">
        <v>450</v>
      </c>
      <c r="G112" s="86" t="s">
        <v>327</v>
      </c>
      <c r="H112" s="73" t="s">
        <v>418</v>
      </c>
      <c r="I112" s="73" t="s">
        <v>132</v>
      </c>
      <c r="J112" s="73"/>
      <c r="K112" s="83">
        <v>6.0699999999993546</v>
      </c>
      <c r="L112" s="86" t="s">
        <v>134</v>
      </c>
      <c r="M112" s="87">
        <v>1.5800000000000002E-2</v>
      </c>
      <c r="N112" s="87">
        <v>3.2799999999995846E-2</v>
      </c>
      <c r="O112" s="83">
        <v>4591417.3385260012</v>
      </c>
      <c r="P112" s="85">
        <v>100.66</v>
      </c>
      <c r="Q112" s="73"/>
      <c r="R112" s="83">
        <v>4621.7206659140011</v>
      </c>
      <c r="S112" s="84">
        <v>3.8669457876612562E-3</v>
      </c>
      <c r="T112" s="84">
        <f t="shared" si="1"/>
        <v>7.467432380174284E-3</v>
      </c>
      <c r="U112" s="84">
        <f>R112/'סכום נכסי הקרן'!$C$42</f>
        <v>1.5993685426150565E-3</v>
      </c>
    </row>
    <row r="113" spans="2:21">
      <c r="B113" s="76" t="s">
        <v>453</v>
      </c>
      <c r="C113" s="73">
        <v>1135417</v>
      </c>
      <c r="D113" s="86" t="s">
        <v>121</v>
      </c>
      <c r="E113" s="86" t="s">
        <v>28</v>
      </c>
      <c r="F113" s="73" t="s">
        <v>454</v>
      </c>
      <c r="G113" s="86" t="s">
        <v>372</v>
      </c>
      <c r="H113" s="73" t="s">
        <v>418</v>
      </c>
      <c r="I113" s="73" t="s">
        <v>132</v>
      </c>
      <c r="J113" s="73"/>
      <c r="K113" s="83">
        <v>2.9799999999994418</v>
      </c>
      <c r="L113" s="86" t="s">
        <v>134</v>
      </c>
      <c r="M113" s="87">
        <v>2.2499999999999999E-2</v>
      </c>
      <c r="N113" s="87">
        <v>2.4799999999994413E-2</v>
      </c>
      <c r="O113" s="83">
        <v>633012.49186500011</v>
      </c>
      <c r="P113" s="85">
        <v>113.07</v>
      </c>
      <c r="Q113" s="73"/>
      <c r="R113" s="83">
        <v>715.74719752999999</v>
      </c>
      <c r="S113" s="84">
        <v>1.5472684592725734E-3</v>
      </c>
      <c r="T113" s="84">
        <f t="shared" si="1"/>
        <v>1.1564510677318323E-3</v>
      </c>
      <c r="U113" s="84">
        <f>R113/'סכום נכסי הקרן'!$C$42</f>
        <v>2.4768774119930074E-4</v>
      </c>
    </row>
    <row r="114" spans="2:21">
      <c r="B114" s="76" t="s">
        <v>455</v>
      </c>
      <c r="C114" s="73">
        <v>1140607</v>
      </c>
      <c r="D114" s="86" t="s">
        <v>121</v>
      </c>
      <c r="E114" s="86" t="s">
        <v>28</v>
      </c>
      <c r="F114" s="73" t="s">
        <v>403</v>
      </c>
      <c r="G114" s="86" t="s">
        <v>327</v>
      </c>
      <c r="H114" s="73" t="s">
        <v>415</v>
      </c>
      <c r="I114" s="73" t="s">
        <v>324</v>
      </c>
      <c r="J114" s="73"/>
      <c r="K114" s="83">
        <v>2.1700000000000448</v>
      </c>
      <c r="L114" s="86" t="s">
        <v>134</v>
      </c>
      <c r="M114" s="87">
        <v>2.1499999999999998E-2</v>
      </c>
      <c r="N114" s="87">
        <v>3.4799999999999998E-2</v>
      </c>
      <c r="O114" s="83">
        <v>5043228.4821260013</v>
      </c>
      <c r="P114" s="85">
        <v>110.54</v>
      </c>
      <c r="Q114" s="73"/>
      <c r="R114" s="83">
        <v>5574.7847458750011</v>
      </c>
      <c r="S114" s="84">
        <v>2.5713713043507085E-3</v>
      </c>
      <c r="T114" s="84">
        <f t="shared" si="1"/>
        <v>9.0073224093511831E-3</v>
      </c>
      <c r="U114" s="84">
        <f>R114/'סכום נכסי הקרן'!$C$42</f>
        <v>1.9291809260911868E-3</v>
      </c>
    </row>
    <row r="115" spans="2:21">
      <c r="B115" s="76" t="s">
        <v>456</v>
      </c>
      <c r="C115" s="73">
        <v>1174556</v>
      </c>
      <c r="D115" s="86" t="s">
        <v>121</v>
      </c>
      <c r="E115" s="86" t="s">
        <v>28</v>
      </c>
      <c r="F115" s="73" t="s">
        <v>403</v>
      </c>
      <c r="G115" s="86" t="s">
        <v>327</v>
      </c>
      <c r="H115" s="73" t="s">
        <v>415</v>
      </c>
      <c r="I115" s="73" t="s">
        <v>324</v>
      </c>
      <c r="J115" s="73"/>
      <c r="K115" s="83">
        <v>7.18999999999913</v>
      </c>
      <c r="L115" s="86" t="s">
        <v>134</v>
      </c>
      <c r="M115" s="87">
        <v>1.15E-2</v>
      </c>
      <c r="N115" s="87">
        <v>3.7699999999993988E-2</v>
      </c>
      <c r="O115" s="83">
        <v>3233438.0469060005</v>
      </c>
      <c r="P115" s="85">
        <v>92.59</v>
      </c>
      <c r="Q115" s="73"/>
      <c r="R115" s="83">
        <v>2993.8401438400006</v>
      </c>
      <c r="S115" s="84">
        <v>7.0328507346022404E-3</v>
      </c>
      <c r="T115" s="84">
        <f t="shared" si="1"/>
        <v>4.8372241524802812E-3</v>
      </c>
      <c r="U115" s="84">
        <f>R115/'סכום נכסי הקרן'!$C$42</f>
        <v>1.0360327016277818E-3</v>
      </c>
    </row>
    <row r="116" spans="2:21">
      <c r="B116" s="76" t="s">
        <v>457</v>
      </c>
      <c r="C116" s="73">
        <v>1158732</v>
      </c>
      <c r="D116" s="86" t="s">
        <v>121</v>
      </c>
      <c r="E116" s="86" t="s">
        <v>28</v>
      </c>
      <c r="F116" s="73" t="s">
        <v>458</v>
      </c>
      <c r="G116" s="86" t="s">
        <v>130</v>
      </c>
      <c r="H116" s="73" t="s">
        <v>459</v>
      </c>
      <c r="I116" s="73" t="s">
        <v>324</v>
      </c>
      <c r="J116" s="73"/>
      <c r="K116" s="83">
        <v>1.6300000000022916</v>
      </c>
      <c r="L116" s="86" t="s">
        <v>134</v>
      </c>
      <c r="M116" s="87">
        <v>1.8500000000000003E-2</v>
      </c>
      <c r="N116" s="87">
        <v>3.9900000000062545E-2</v>
      </c>
      <c r="O116" s="83">
        <v>303578.60704100004</v>
      </c>
      <c r="P116" s="85">
        <v>106.38</v>
      </c>
      <c r="Q116" s="73"/>
      <c r="R116" s="83">
        <v>322.94692680200001</v>
      </c>
      <c r="S116" s="84">
        <v>3.9184564192125437E-4</v>
      </c>
      <c r="T116" s="84">
        <f t="shared" si="1"/>
        <v>5.2179361597183614E-4</v>
      </c>
      <c r="U116" s="84">
        <f>R116/'סכום נכסי הקרן'!$C$42</f>
        <v>1.1175732870891273E-4</v>
      </c>
    </row>
    <row r="117" spans="2:21">
      <c r="B117" s="76" t="s">
        <v>460</v>
      </c>
      <c r="C117" s="73">
        <v>1191824</v>
      </c>
      <c r="D117" s="86" t="s">
        <v>121</v>
      </c>
      <c r="E117" s="86" t="s">
        <v>28</v>
      </c>
      <c r="F117" s="73" t="s">
        <v>458</v>
      </c>
      <c r="G117" s="86" t="s">
        <v>130</v>
      </c>
      <c r="H117" s="73" t="s">
        <v>459</v>
      </c>
      <c r="I117" s="73" t="s">
        <v>324</v>
      </c>
      <c r="J117" s="73"/>
      <c r="K117" s="83">
        <v>2.2499999999999378</v>
      </c>
      <c r="L117" s="86" t="s">
        <v>134</v>
      </c>
      <c r="M117" s="87">
        <v>3.2000000000000001E-2</v>
      </c>
      <c r="N117" s="87">
        <v>4.2999999999997762E-2</v>
      </c>
      <c r="O117" s="83">
        <v>3951037.292638001</v>
      </c>
      <c r="P117" s="85">
        <v>101.36</v>
      </c>
      <c r="Q117" s="73"/>
      <c r="R117" s="83">
        <v>4004.7714092930005</v>
      </c>
      <c r="S117" s="84">
        <v>6.8394261109859964E-3</v>
      </c>
      <c r="T117" s="84">
        <f t="shared" si="1"/>
        <v>6.4706116744588258E-3</v>
      </c>
      <c r="U117" s="84">
        <f>R117/'סכום נכסי הקרן'!$C$42</f>
        <v>1.3858703014282463E-3</v>
      </c>
    </row>
    <row r="118" spans="2:21">
      <c r="B118" s="76" t="s">
        <v>461</v>
      </c>
      <c r="C118" s="73">
        <v>1155357</v>
      </c>
      <c r="D118" s="86" t="s">
        <v>121</v>
      </c>
      <c r="E118" s="86" t="s">
        <v>28</v>
      </c>
      <c r="F118" s="73" t="s">
        <v>462</v>
      </c>
      <c r="G118" s="86" t="s">
        <v>130</v>
      </c>
      <c r="H118" s="73" t="s">
        <v>459</v>
      </c>
      <c r="I118" s="73" t="s">
        <v>324</v>
      </c>
      <c r="J118" s="73"/>
      <c r="K118" s="83">
        <v>0.5</v>
      </c>
      <c r="L118" s="86" t="s">
        <v>134</v>
      </c>
      <c r="M118" s="87">
        <v>3.15E-2</v>
      </c>
      <c r="N118" s="87">
        <v>4.1299999999993474E-2</v>
      </c>
      <c r="O118" s="83">
        <v>1007878.7449400001</v>
      </c>
      <c r="P118" s="85">
        <v>110.56</v>
      </c>
      <c r="Q118" s="83">
        <v>17.634310492000004</v>
      </c>
      <c r="R118" s="83">
        <v>1132.0430134980002</v>
      </c>
      <c r="S118" s="84">
        <v>7.4331194673293178E-3</v>
      </c>
      <c r="T118" s="84">
        <f t="shared" si="1"/>
        <v>1.8290708733417725E-3</v>
      </c>
      <c r="U118" s="84">
        <f>R118/'סכום נכסי הקרן'!$C$42</f>
        <v>3.9174889950165223E-4</v>
      </c>
    </row>
    <row r="119" spans="2:21">
      <c r="B119" s="76" t="s">
        <v>463</v>
      </c>
      <c r="C119" s="73">
        <v>1184779</v>
      </c>
      <c r="D119" s="86" t="s">
        <v>121</v>
      </c>
      <c r="E119" s="86" t="s">
        <v>28</v>
      </c>
      <c r="F119" s="73" t="s">
        <v>462</v>
      </c>
      <c r="G119" s="86" t="s">
        <v>130</v>
      </c>
      <c r="H119" s="73" t="s">
        <v>459</v>
      </c>
      <c r="I119" s="73" t="s">
        <v>324</v>
      </c>
      <c r="J119" s="73"/>
      <c r="K119" s="83">
        <v>2.8200000000006695</v>
      </c>
      <c r="L119" s="86" t="s">
        <v>134</v>
      </c>
      <c r="M119" s="87">
        <v>0.01</v>
      </c>
      <c r="N119" s="87">
        <v>3.6900000000008398E-2</v>
      </c>
      <c r="O119" s="83">
        <v>2285171.1012470005</v>
      </c>
      <c r="P119" s="85">
        <v>100.59</v>
      </c>
      <c r="Q119" s="73"/>
      <c r="R119" s="83">
        <v>2298.6536342030004</v>
      </c>
      <c r="S119" s="84">
        <v>6.1883140374764415E-3</v>
      </c>
      <c r="T119" s="84">
        <f t="shared" si="1"/>
        <v>3.713993514460525E-3</v>
      </c>
      <c r="U119" s="84">
        <f>R119/'סכום נכסי הקרן'!$C$42</f>
        <v>7.9546008481778388E-4</v>
      </c>
    </row>
    <row r="120" spans="2:21">
      <c r="B120" s="76" t="s">
        <v>464</v>
      </c>
      <c r="C120" s="73">
        <v>1192442</v>
      </c>
      <c r="D120" s="86" t="s">
        <v>121</v>
      </c>
      <c r="E120" s="86" t="s">
        <v>28</v>
      </c>
      <c r="F120" s="73" t="s">
        <v>462</v>
      </c>
      <c r="G120" s="86" t="s">
        <v>130</v>
      </c>
      <c r="H120" s="73" t="s">
        <v>459</v>
      </c>
      <c r="I120" s="73" t="s">
        <v>324</v>
      </c>
      <c r="J120" s="73"/>
      <c r="K120" s="83">
        <v>3.4099999999999442</v>
      </c>
      <c r="L120" s="86" t="s">
        <v>134</v>
      </c>
      <c r="M120" s="87">
        <v>3.2300000000000002E-2</v>
      </c>
      <c r="N120" s="87">
        <v>4.1600000000002232E-2</v>
      </c>
      <c r="O120" s="83">
        <v>2514640.1526370007</v>
      </c>
      <c r="P120" s="85">
        <v>100.15</v>
      </c>
      <c r="Q120" s="83">
        <v>170.63998174900001</v>
      </c>
      <c r="R120" s="83">
        <v>2689.0520946150004</v>
      </c>
      <c r="S120" s="84">
        <v>5.8064334214334365E-3</v>
      </c>
      <c r="T120" s="84">
        <f t="shared" si="1"/>
        <v>4.3447702998148227E-3</v>
      </c>
      <c r="U120" s="84">
        <f>R120/'סכום נכסי הקרן'!$C$42</f>
        <v>9.3055933936020906E-4</v>
      </c>
    </row>
    <row r="121" spans="2:21">
      <c r="B121" s="76" t="s">
        <v>465</v>
      </c>
      <c r="C121" s="73">
        <v>1197284</v>
      </c>
      <c r="D121" s="86" t="s">
        <v>121</v>
      </c>
      <c r="E121" s="86" t="s">
        <v>28</v>
      </c>
      <c r="F121" s="73" t="s">
        <v>466</v>
      </c>
      <c r="G121" s="86" t="s">
        <v>467</v>
      </c>
      <c r="H121" s="73" t="s">
        <v>459</v>
      </c>
      <c r="I121" s="73" t="s">
        <v>324</v>
      </c>
      <c r="J121" s="73"/>
      <c r="K121" s="83">
        <v>4.8499999999988619</v>
      </c>
      <c r="L121" s="86" t="s">
        <v>134</v>
      </c>
      <c r="M121" s="87">
        <v>0.03</v>
      </c>
      <c r="N121" s="87">
        <v>4.2499999999991378E-2</v>
      </c>
      <c r="O121" s="83">
        <v>1513642.6792800003</v>
      </c>
      <c r="P121" s="85">
        <v>95.81</v>
      </c>
      <c r="Q121" s="73"/>
      <c r="R121" s="83">
        <v>1450.2211154090003</v>
      </c>
      <c r="S121" s="84">
        <v>5.4069481013345536E-3</v>
      </c>
      <c r="T121" s="84">
        <f t="shared" si="1"/>
        <v>2.3431593768715978E-3</v>
      </c>
      <c r="U121" s="84">
        <f>R121/'סכום נכסי הקרן'!$C$42</f>
        <v>5.0185595354724393E-4</v>
      </c>
    </row>
    <row r="122" spans="2:21">
      <c r="B122" s="76" t="s">
        <v>468</v>
      </c>
      <c r="C122" s="73">
        <v>1139849</v>
      </c>
      <c r="D122" s="86" t="s">
        <v>121</v>
      </c>
      <c r="E122" s="86" t="s">
        <v>28</v>
      </c>
      <c r="F122" s="73" t="s">
        <v>469</v>
      </c>
      <c r="G122" s="86" t="s">
        <v>327</v>
      </c>
      <c r="H122" s="73" t="s">
        <v>470</v>
      </c>
      <c r="I122" s="73" t="s">
        <v>132</v>
      </c>
      <c r="J122" s="73"/>
      <c r="K122" s="83">
        <v>1.9899999999995235</v>
      </c>
      <c r="L122" s="86" t="s">
        <v>134</v>
      </c>
      <c r="M122" s="87">
        <v>2.5000000000000001E-2</v>
      </c>
      <c r="N122" s="87">
        <v>3.4999999999996215E-2</v>
      </c>
      <c r="O122" s="83">
        <v>1189006.3318990003</v>
      </c>
      <c r="P122" s="85">
        <v>111.2</v>
      </c>
      <c r="Q122" s="73"/>
      <c r="R122" s="83">
        <v>1322.1750859370004</v>
      </c>
      <c r="S122" s="84">
        <v>3.3429666168970293E-3</v>
      </c>
      <c r="T122" s="84">
        <f t="shared" si="1"/>
        <v>2.1362721295128551E-3</v>
      </c>
      <c r="U122" s="84">
        <f>R122/'סכום נכסי הקרן'!$C$42</f>
        <v>4.5754501259084656E-4</v>
      </c>
    </row>
    <row r="123" spans="2:21">
      <c r="B123" s="76" t="s">
        <v>471</v>
      </c>
      <c r="C123" s="73">
        <v>1142629</v>
      </c>
      <c r="D123" s="86" t="s">
        <v>121</v>
      </c>
      <c r="E123" s="86" t="s">
        <v>28</v>
      </c>
      <c r="F123" s="73" t="s">
        <v>469</v>
      </c>
      <c r="G123" s="86" t="s">
        <v>327</v>
      </c>
      <c r="H123" s="73" t="s">
        <v>470</v>
      </c>
      <c r="I123" s="73" t="s">
        <v>132</v>
      </c>
      <c r="J123" s="73"/>
      <c r="K123" s="83">
        <v>4.969999999999783</v>
      </c>
      <c r="L123" s="86" t="s">
        <v>134</v>
      </c>
      <c r="M123" s="87">
        <v>1.9E-2</v>
      </c>
      <c r="N123" s="87">
        <v>3.8699999999999936E-2</v>
      </c>
      <c r="O123" s="83">
        <v>1400321.687434</v>
      </c>
      <c r="P123" s="85">
        <v>102.11</v>
      </c>
      <c r="Q123" s="73"/>
      <c r="R123" s="83">
        <v>1429.8684364230003</v>
      </c>
      <c r="S123" s="84">
        <v>4.6593646199570233E-3</v>
      </c>
      <c r="T123" s="84">
        <f t="shared" si="1"/>
        <v>2.3102750324748788E-3</v>
      </c>
      <c r="U123" s="84">
        <f>R123/'סכום נכסי הקרן'!$C$42</f>
        <v>4.9481281163513678E-4</v>
      </c>
    </row>
    <row r="124" spans="2:21">
      <c r="B124" s="76" t="s">
        <v>472</v>
      </c>
      <c r="C124" s="73">
        <v>1183151</v>
      </c>
      <c r="D124" s="86" t="s">
        <v>121</v>
      </c>
      <c r="E124" s="86" t="s">
        <v>28</v>
      </c>
      <c r="F124" s="73" t="s">
        <v>469</v>
      </c>
      <c r="G124" s="86" t="s">
        <v>327</v>
      </c>
      <c r="H124" s="73" t="s">
        <v>470</v>
      </c>
      <c r="I124" s="73" t="s">
        <v>132</v>
      </c>
      <c r="J124" s="73"/>
      <c r="K124" s="83">
        <v>6.7099999999978852</v>
      </c>
      <c r="L124" s="86" t="s">
        <v>134</v>
      </c>
      <c r="M124" s="87">
        <v>3.9000000000000003E-3</v>
      </c>
      <c r="N124" s="87">
        <v>4.149999999999187E-2</v>
      </c>
      <c r="O124" s="83">
        <v>1467222.5307110003</v>
      </c>
      <c r="P124" s="85">
        <v>83.82</v>
      </c>
      <c r="Q124" s="73"/>
      <c r="R124" s="83">
        <v>1229.8258902600003</v>
      </c>
      <c r="S124" s="84">
        <v>6.2435001306851076E-3</v>
      </c>
      <c r="T124" s="84">
        <f t="shared" si="1"/>
        <v>1.9870611702336657E-3</v>
      </c>
      <c r="U124" s="84">
        <f>R124/'סכום נכסי הקרן'!$C$42</f>
        <v>4.2558713171091529E-4</v>
      </c>
    </row>
    <row r="125" spans="2:21">
      <c r="B125" s="76" t="s">
        <v>473</v>
      </c>
      <c r="C125" s="73">
        <v>1177526</v>
      </c>
      <c r="D125" s="86" t="s">
        <v>121</v>
      </c>
      <c r="E125" s="86" t="s">
        <v>28</v>
      </c>
      <c r="F125" s="73" t="s">
        <v>474</v>
      </c>
      <c r="G125" s="86" t="s">
        <v>467</v>
      </c>
      <c r="H125" s="73" t="s">
        <v>459</v>
      </c>
      <c r="I125" s="73" t="s">
        <v>324</v>
      </c>
      <c r="J125" s="73"/>
      <c r="K125" s="83">
        <v>4.4199999999980024</v>
      </c>
      <c r="L125" s="86" t="s">
        <v>134</v>
      </c>
      <c r="M125" s="87">
        <v>7.4999999999999997E-3</v>
      </c>
      <c r="N125" s="87">
        <v>4.1299999999988755E-2</v>
      </c>
      <c r="O125" s="83">
        <v>844816.59378700017</v>
      </c>
      <c r="P125" s="85">
        <v>94.79</v>
      </c>
      <c r="Q125" s="73"/>
      <c r="R125" s="83">
        <v>800.80166263000012</v>
      </c>
      <c r="S125" s="84">
        <v>1.7284711743339679E-3</v>
      </c>
      <c r="T125" s="84">
        <f t="shared" si="1"/>
        <v>1.2938757440975853E-3</v>
      </c>
      <c r="U125" s="84">
        <f>R125/'סכום נכסי הקרן'!$C$42</f>
        <v>2.7712124567159843E-4</v>
      </c>
    </row>
    <row r="126" spans="2:21">
      <c r="B126" s="76" t="s">
        <v>475</v>
      </c>
      <c r="C126" s="73">
        <v>1184555</v>
      </c>
      <c r="D126" s="86" t="s">
        <v>121</v>
      </c>
      <c r="E126" s="86" t="s">
        <v>28</v>
      </c>
      <c r="F126" s="73" t="s">
        <v>474</v>
      </c>
      <c r="G126" s="86" t="s">
        <v>467</v>
      </c>
      <c r="H126" s="73" t="s">
        <v>459</v>
      </c>
      <c r="I126" s="73" t="s">
        <v>324</v>
      </c>
      <c r="J126" s="73"/>
      <c r="K126" s="83">
        <v>5.0900000000006722</v>
      </c>
      <c r="L126" s="86" t="s">
        <v>134</v>
      </c>
      <c r="M126" s="87">
        <v>7.4999999999999997E-3</v>
      </c>
      <c r="N126" s="87">
        <v>4.2900000000004372E-2</v>
      </c>
      <c r="O126" s="83">
        <v>4669956.2465920011</v>
      </c>
      <c r="P126" s="85">
        <v>90.28</v>
      </c>
      <c r="Q126" s="83">
        <v>18.942461091000006</v>
      </c>
      <c r="R126" s="83">
        <v>4234.9789531350007</v>
      </c>
      <c r="S126" s="84">
        <v>4.4570900813946726E-3</v>
      </c>
      <c r="T126" s="84">
        <f t="shared" si="1"/>
        <v>6.8425638955708686E-3</v>
      </c>
      <c r="U126" s="84">
        <f>R126/'סכום נכסי הקרן'!$C$42</f>
        <v>1.4655347230816389E-3</v>
      </c>
    </row>
    <row r="127" spans="2:21">
      <c r="B127" s="76" t="s">
        <v>476</v>
      </c>
      <c r="C127" s="73">
        <v>1138668</v>
      </c>
      <c r="D127" s="86" t="s">
        <v>121</v>
      </c>
      <c r="E127" s="86" t="s">
        <v>28</v>
      </c>
      <c r="F127" s="73" t="s">
        <v>444</v>
      </c>
      <c r="G127" s="86" t="s">
        <v>327</v>
      </c>
      <c r="H127" s="73" t="s">
        <v>459</v>
      </c>
      <c r="I127" s="73" t="s">
        <v>324</v>
      </c>
      <c r="J127" s="73"/>
      <c r="K127" s="83">
        <v>1.709999999999412</v>
      </c>
      <c r="L127" s="86" t="s">
        <v>134</v>
      </c>
      <c r="M127" s="87">
        <v>2.0499999999999997E-2</v>
      </c>
      <c r="N127" s="87">
        <v>3.7899999999947101E-2</v>
      </c>
      <c r="O127" s="83">
        <v>231785.74341300002</v>
      </c>
      <c r="P127" s="85">
        <v>110.12</v>
      </c>
      <c r="Q127" s="73"/>
      <c r="R127" s="83">
        <v>255.24247146500008</v>
      </c>
      <c r="S127" s="84">
        <v>6.2645371177194608E-4</v>
      </c>
      <c r="T127" s="84">
        <f t="shared" si="1"/>
        <v>4.1240179448112895E-4</v>
      </c>
      <c r="U127" s="84">
        <f>R127/'סכום נכסי הקרן'!$C$42</f>
        <v>8.8327878102020807E-5</v>
      </c>
    </row>
    <row r="128" spans="2:21">
      <c r="B128" s="76" t="s">
        <v>477</v>
      </c>
      <c r="C128" s="73">
        <v>1141696</v>
      </c>
      <c r="D128" s="86" t="s">
        <v>121</v>
      </c>
      <c r="E128" s="86" t="s">
        <v>28</v>
      </c>
      <c r="F128" s="73" t="s">
        <v>444</v>
      </c>
      <c r="G128" s="86" t="s">
        <v>327</v>
      </c>
      <c r="H128" s="73" t="s">
        <v>459</v>
      </c>
      <c r="I128" s="73" t="s">
        <v>324</v>
      </c>
      <c r="J128" s="73"/>
      <c r="K128" s="83">
        <v>2.5500000000006002</v>
      </c>
      <c r="L128" s="86" t="s">
        <v>134</v>
      </c>
      <c r="M128" s="87">
        <v>2.0499999999999997E-2</v>
      </c>
      <c r="N128" s="87">
        <v>3.6900000000003041E-2</v>
      </c>
      <c r="O128" s="83">
        <v>1305521.4759220001</v>
      </c>
      <c r="P128" s="85">
        <v>108.46</v>
      </c>
      <c r="Q128" s="73"/>
      <c r="R128" s="83">
        <v>1415.968665653</v>
      </c>
      <c r="S128" s="84">
        <v>1.481562045670315E-3</v>
      </c>
      <c r="T128" s="84">
        <f t="shared" si="1"/>
        <v>2.2878168170551521E-3</v>
      </c>
      <c r="U128" s="84">
        <f>R128/'סכום נכסי הקרן'!$C$42</f>
        <v>4.900027294761143E-4</v>
      </c>
    </row>
    <row r="129" spans="2:21">
      <c r="B129" s="76" t="s">
        <v>478</v>
      </c>
      <c r="C129" s="73">
        <v>1165141</v>
      </c>
      <c r="D129" s="86" t="s">
        <v>121</v>
      </c>
      <c r="E129" s="86" t="s">
        <v>28</v>
      </c>
      <c r="F129" s="73" t="s">
        <v>444</v>
      </c>
      <c r="G129" s="86" t="s">
        <v>327</v>
      </c>
      <c r="H129" s="73" t="s">
        <v>459</v>
      </c>
      <c r="I129" s="73" t="s">
        <v>324</v>
      </c>
      <c r="J129" s="73"/>
      <c r="K129" s="83">
        <v>5.2700000000001044</v>
      </c>
      <c r="L129" s="86" t="s">
        <v>134</v>
      </c>
      <c r="M129" s="87">
        <v>8.3999999999999995E-3</v>
      </c>
      <c r="N129" s="87">
        <v>4.2299999999998956E-2</v>
      </c>
      <c r="O129" s="83">
        <v>3293485.3136580004</v>
      </c>
      <c r="P129" s="85">
        <v>93.32</v>
      </c>
      <c r="Q129" s="73"/>
      <c r="R129" s="83">
        <v>3073.4804779840006</v>
      </c>
      <c r="S129" s="84">
        <v>4.8630341600739918E-3</v>
      </c>
      <c r="T129" s="84">
        <f t="shared" si="1"/>
        <v>4.9659010788771722E-3</v>
      </c>
      <c r="U129" s="84">
        <f>R129/'סכום נכסי הקרן'!$C$42</f>
        <v>1.0635926201863985E-3</v>
      </c>
    </row>
    <row r="130" spans="2:21">
      <c r="B130" s="76" t="s">
        <v>479</v>
      </c>
      <c r="C130" s="73">
        <v>1178367</v>
      </c>
      <c r="D130" s="86" t="s">
        <v>121</v>
      </c>
      <c r="E130" s="86" t="s">
        <v>28</v>
      </c>
      <c r="F130" s="73" t="s">
        <v>444</v>
      </c>
      <c r="G130" s="86" t="s">
        <v>327</v>
      </c>
      <c r="H130" s="73" t="s">
        <v>459</v>
      </c>
      <c r="I130" s="73" t="s">
        <v>324</v>
      </c>
      <c r="J130" s="73"/>
      <c r="K130" s="83">
        <v>6.2500000000030926</v>
      </c>
      <c r="L130" s="86" t="s">
        <v>134</v>
      </c>
      <c r="M130" s="87">
        <v>5.0000000000000001E-3</v>
      </c>
      <c r="N130" s="87">
        <v>4.0300000000020535E-2</v>
      </c>
      <c r="O130" s="83">
        <v>442356.83779400005</v>
      </c>
      <c r="P130" s="85">
        <v>88.06</v>
      </c>
      <c r="Q130" s="83">
        <v>14.735583353000003</v>
      </c>
      <c r="R130" s="83">
        <v>404.27501483899999</v>
      </c>
      <c r="S130" s="84">
        <v>2.594079021119191E-3</v>
      </c>
      <c r="T130" s="84">
        <f t="shared" si="1"/>
        <v>6.5319748953437983E-4</v>
      </c>
      <c r="U130" s="84">
        <f>R130/'סכום נכסי הקרן'!$C$42</f>
        <v>1.3990130257490624E-4</v>
      </c>
    </row>
    <row r="131" spans="2:21">
      <c r="B131" s="76" t="s">
        <v>480</v>
      </c>
      <c r="C131" s="73">
        <v>1178375</v>
      </c>
      <c r="D131" s="86" t="s">
        <v>121</v>
      </c>
      <c r="E131" s="86" t="s">
        <v>28</v>
      </c>
      <c r="F131" s="73" t="s">
        <v>444</v>
      </c>
      <c r="G131" s="86" t="s">
        <v>327</v>
      </c>
      <c r="H131" s="73" t="s">
        <v>459</v>
      </c>
      <c r="I131" s="73" t="s">
        <v>324</v>
      </c>
      <c r="J131" s="73"/>
      <c r="K131" s="83">
        <v>6.1400000000017512</v>
      </c>
      <c r="L131" s="86" t="s">
        <v>134</v>
      </c>
      <c r="M131" s="87">
        <v>9.7000000000000003E-3</v>
      </c>
      <c r="N131" s="87">
        <v>4.4700000000007858E-2</v>
      </c>
      <c r="O131" s="83">
        <v>1201099.2907950003</v>
      </c>
      <c r="P131" s="85">
        <v>88.66</v>
      </c>
      <c r="Q131" s="83">
        <v>43.194814606000001</v>
      </c>
      <c r="R131" s="83">
        <v>1108.089446079</v>
      </c>
      <c r="S131" s="84">
        <v>3.0421755608342396E-3</v>
      </c>
      <c r="T131" s="84">
        <f t="shared" si="1"/>
        <v>1.7903684813334155E-3</v>
      </c>
      <c r="U131" s="84">
        <f>R131/'סכום נכסי הקרן'!$C$42</f>
        <v>3.8345965292387767E-4</v>
      </c>
    </row>
    <row r="132" spans="2:21">
      <c r="B132" s="76" t="s">
        <v>481</v>
      </c>
      <c r="C132" s="73">
        <v>1171214</v>
      </c>
      <c r="D132" s="86" t="s">
        <v>121</v>
      </c>
      <c r="E132" s="86" t="s">
        <v>28</v>
      </c>
      <c r="F132" s="73" t="s">
        <v>482</v>
      </c>
      <c r="G132" s="86" t="s">
        <v>483</v>
      </c>
      <c r="H132" s="73" t="s">
        <v>470</v>
      </c>
      <c r="I132" s="73" t="s">
        <v>132</v>
      </c>
      <c r="J132" s="73"/>
      <c r="K132" s="83">
        <v>1.2899999999998581</v>
      </c>
      <c r="L132" s="86" t="s">
        <v>134</v>
      </c>
      <c r="M132" s="87">
        <v>1.8500000000000003E-2</v>
      </c>
      <c r="N132" s="87">
        <v>3.5699999999997206E-2</v>
      </c>
      <c r="O132" s="83">
        <v>1866522.6108030004</v>
      </c>
      <c r="P132" s="85">
        <v>109.43</v>
      </c>
      <c r="Q132" s="73"/>
      <c r="R132" s="83">
        <v>2042.5356934010001</v>
      </c>
      <c r="S132" s="84">
        <v>3.1631687411927201E-3</v>
      </c>
      <c r="T132" s="84">
        <f t="shared" si="1"/>
        <v>3.3001772017625815E-3</v>
      </c>
      <c r="U132" s="84">
        <f>R132/'סכום נכסי הקרן'!$C$42</f>
        <v>7.0682924636423236E-4</v>
      </c>
    </row>
    <row r="133" spans="2:21">
      <c r="B133" s="76" t="s">
        <v>484</v>
      </c>
      <c r="C133" s="73">
        <v>1175660</v>
      </c>
      <c r="D133" s="86" t="s">
        <v>121</v>
      </c>
      <c r="E133" s="86" t="s">
        <v>28</v>
      </c>
      <c r="F133" s="73" t="s">
        <v>482</v>
      </c>
      <c r="G133" s="86" t="s">
        <v>483</v>
      </c>
      <c r="H133" s="73" t="s">
        <v>470</v>
      </c>
      <c r="I133" s="73" t="s">
        <v>132</v>
      </c>
      <c r="J133" s="73"/>
      <c r="K133" s="83">
        <v>1.1400000000000752</v>
      </c>
      <c r="L133" s="86" t="s">
        <v>134</v>
      </c>
      <c r="M133" s="87">
        <v>0.01</v>
      </c>
      <c r="N133" s="87">
        <v>4.090000000000607E-2</v>
      </c>
      <c r="O133" s="83">
        <v>2998112.3499090006</v>
      </c>
      <c r="P133" s="85">
        <v>106.62</v>
      </c>
      <c r="Q133" s="73"/>
      <c r="R133" s="83">
        <v>3196.5871383340004</v>
      </c>
      <c r="S133" s="84">
        <v>3.8932114280273945E-3</v>
      </c>
      <c r="T133" s="84">
        <f t="shared" si="1"/>
        <v>5.1648076611145273E-3</v>
      </c>
      <c r="U133" s="84">
        <f>R133/'סכום נכסי הקרן'!$C$42</f>
        <v>1.1061942688326061E-3</v>
      </c>
    </row>
    <row r="134" spans="2:21">
      <c r="B134" s="76" t="s">
        <v>485</v>
      </c>
      <c r="C134" s="73">
        <v>1182831</v>
      </c>
      <c r="D134" s="86" t="s">
        <v>121</v>
      </c>
      <c r="E134" s="86" t="s">
        <v>28</v>
      </c>
      <c r="F134" s="73" t="s">
        <v>482</v>
      </c>
      <c r="G134" s="86" t="s">
        <v>483</v>
      </c>
      <c r="H134" s="73" t="s">
        <v>470</v>
      </c>
      <c r="I134" s="73" t="s">
        <v>132</v>
      </c>
      <c r="J134" s="73"/>
      <c r="K134" s="83">
        <v>3.9099999999999078</v>
      </c>
      <c r="L134" s="86" t="s">
        <v>134</v>
      </c>
      <c r="M134" s="87">
        <v>0.01</v>
      </c>
      <c r="N134" s="87">
        <v>4.7100000000000364E-2</v>
      </c>
      <c r="O134" s="83">
        <v>4968379.8283800008</v>
      </c>
      <c r="P134" s="85">
        <v>94.21</v>
      </c>
      <c r="Q134" s="73"/>
      <c r="R134" s="83">
        <v>4680.7102264730011</v>
      </c>
      <c r="S134" s="84">
        <v>4.1960611966474623E-3</v>
      </c>
      <c r="T134" s="84">
        <f t="shared" si="1"/>
        <v>7.5627433231006489E-3</v>
      </c>
      <c r="U134" s="84">
        <f>R134/'סכום נכסי הקרן'!$C$42</f>
        <v>1.6197821621997642E-3</v>
      </c>
    </row>
    <row r="135" spans="2:21">
      <c r="B135" s="76" t="s">
        <v>486</v>
      </c>
      <c r="C135" s="73">
        <v>1191659</v>
      </c>
      <c r="D135" s="86" t="s">
        <v>121</v>
      </c>
      <c r="E135" s="86" t="s">
        <v>28</v>
      </c>
      <c r="F135" s="73" t="s">
        <v>482</v>
      </c>
      <c r="G135" s="86" t="s">
        <v>483</v>
      </c>
      <c r="H135" s="73" t="s">
        <v>470</v>
      </c>
      <c r="I135" s="73" t="s">
        <v>132</v>
      </c>
      <c r="J135" s="73"/>
      <c r="K135" s="83">
        <v>2.5899999999999066</v>
      </c>
      <c r="L135" s="86" t="s">
        <v>134</v>
      </c>
      <c r="M135" s="87">
        <v>3.5400000000000001E-2</v>
      </c>
      <c r="N135" s="87">
        <v>4.589999999999704E-2</v>
      </c>
      <c r="O135" s="83">
        <v>4821508.7400000012</v>
      </c>
      <c r="P135" s="85">
        <v>100.73</v>
      </c>
      <c r="Q135" s="83">
        <v>88.191989123000027</v>
      </c>
      <c r="R135" s="83">
        <v>4944.8977307940013</v>
      </c>
      <c r="S135" s="84">
        <v>4.3164418760798925E-3</v>
      </c>
      <c r="T135" s="84">
        <f t="shared" si="1"/>
        <v>7.9895978361294931E-3</v>
      </c>
      <c r="U135" s="84">
        <f>R135/'סכום נכסי הקרן'!$C$42</f>
        <v>1.7112055117066358E-3</v>
      </c>
    </row>
    <row r="136" spans="2:21">
      <c r="B136" s="76" t="s">
        <v>487</v>
      </c>
      <c r="C136" s="73">
        <v>1155928</v>
      </c>
      <c r="D136" s="86" t="s">
        <v>121</v>
      </c>
      <c r="E136" s="86" t="s">
        <v>28</v>
      </c>
      <c r="F136" s="73" t="s">
        <v>488</v>
      </c>
      <c r="G136" s="86" t="s">
        <v>327</v>
      </c>
      <c r="H136" s="73" t="s">
        <v>470</v>
      </c>
      <c r="I136" s="73" t="s">
        <v>132</v>
      </c>
      <c r="J136" s="73"/>
      <c r="K136" s="83">
        <v>3.5000000000005214</v>
      </c>
      <c r="L136" s="86" t="s">
        <v>134</v>
      </c>
      <c r="M136" s="87">
        <v>2.75E-2</v>
      </c>
      <c r="N136" s="87">
        <v>3.0100000000004692E-2</v>
      </c>
      <c r="O136" s="83">
        <v>2606392.8956440003</v>
      </c>
      <c r="P136" s="85">
        <v>110.48</v>
      </c>
      <c r="Q136" s="73"/>
      <c r="R136" s="83">
        <v>2879.5427737650007</v>
      </c>
      <c r="S136" s="84">
        <v>5.1028438569417902E-3</v>
      </c>
      <c r="T136" s="84">
        <f t="shared" si="1"/>
        <v>4.6525509660279747E-3</v>
      </c>
      <c r="U136" s="84">
        <f>R136/'סכום נכסי הקרן'!$C$42</f>
        <v>9.9647955001699851E-4</v>
      </c>
    </row>
    <row r="137" spans="2:21">
      <c r="B137" s="76" t="s">
        <v>489</v>
      </c>
      <c r="C137" s="73">
        <v>1177658</v>
      </c>
      <c r="D137" s="86" t="s">
        <v>121</v>
      </c>
      <c r="E137" s="86" t="s">
        <v>28</v>
      </c>
      <c r="F137" s="73" t="s">
        <v>488</v>
      </c>
      <c r="G137" s="86" t="s">
        <v>327</v>
      </c>
      <c r="H137" s="73" t="s">
        <v>470</v>
      </c>
      <c r="I137" s="73" t="s">
        <v>132</v>
      </c>
      <c r="J137" s="73"/>
      <c r="K137" s="83">
        <v>5.150000000001338</v>
      </c>
      <c r="L137" s="86" t="s">
        <v>134</v>
      </c>
      <c r="M137" s="87">
        <v>8.5000000000000006E-3</v>
      </c>
      <c r="N137" s="87">
        <v>3.4200000000006586E-2</v>
      </c>
      <c r="O137" s="83">
        <v>2005190.7982400004</v>
      </c>
      <c r="P137" s="85">
        <v>96.94</v>
      </c>
      <c r="Q137" s="73"/>
      <c r="R137" s="83">
        <v>1943.8318929160002</v>
      </c>
      <c r="S137" s="84">
        <v>3.1914036036988116E-3</v>
      </c>
      <c r="T137" s="84">
        <f t="shared" si="1"/>
        <v>3.1406989448389371E-3</v>
      </c>
      <c r="U137" s="84">
        <f>R137/'סכום נכסי הקרן'!$C$42</f>
        <v>6.7267232409575037E-4</v>
      </c>
    </row>
    <row r="138" spans="2:21">
      <c r="B138" s="76" t="s">
        <v>490</v>
      </c>
      <c r="C138" s="73">
        <v>1193929</v>
      </c>
      <c r="D138" s="86" t="s">
        <v>121</v>
      </c>
      <c r="E138" s="86" t="s">
        <v>28</v>
      </c>
      <c r="F138" s="73" t="s">
        <v>488</v>
      </c>
      <c r="G138" s="86" t="s">
        <v>327</v>
      </c>
      <c r="H138" s="73" t="s">
        <v>470</v>
      </c>
      <c r="I138" s="73" t="s">
        <v>132</v>
      </c>
      <c r="J138" s="73"/>
      <c r="K138" s="83">
        <v>6.4800000000017093</v>
      </c>
      <c r="L138" s="86" t="s">
        <v>134</v>
      </c>
      <c r="M138" s="87">
        <v>3.1800000000000002E-2</v>
      </c>
      <c r="N138" s="87">
        <v>3.6400000000008058E-2</v>
      </c>
      <c r="O138" s="83">
        <v>2003352.4347240003</v>
      </c>
      <c r="P138" s="85">
        <v>101.6</v>
      </c>
      <c r="Q138" s="73"/>
      <c r="R138" s="83">
        <v>2035.4062021490004</v>
      </c>
      <c r="S138" s="84">
        <v>5.8125638231527402E-3</v>
      </c>
      <c r="T138" s="84">
        <f t="shared" si="1"/>
        <v>3.2886579002561101E-3</v>
      </c>
      <c r="U138" s="84">
        <f>R138/'סכום נכסי הקרן'!$C$42</f>
        <v>7.0436205181537213E-4</v>
      </c>
    </row>
    <row r="139" spans="2:21">
      <c r="B139" s="76" t="s">
        <v>491</v>
      </c>
      <c r="C139" s="73">
        <v>1132828</v>
      </c>
      <c r="D139" s="86" t="s">
        <v>121</v>
      </c>
      <c r="E139" s="86" t="s">
        <v>28</v>
      </c>
      <c r="F139" s="73" t="s">
        <v>492</v>
      </c>
      <c r="G139" s="86" t="s">
        <v>158</v>
      </c>
      <c r="H139" s="73" t="s">
        <v>459</v>
      </c>
      <c r="I139" s="73" t="s">
        <v>324</v>
      </c>
      <c r="J139" s="73"/>
      <c r="K139" s="83">
        <v>0.76000000000006973</v>
      </c>
      <c r="L139" s="86" t="s">
        <v>134</v>
      </c>
      <c r="M139" s="87">
        <v>1.9799999999999998E-2</v>
      </c>
      <c r="N139" s="87">
        <v>3.519999999998398E-2</v>
      </c>
      <c r="O139" s="83">
        <v>518756.28534400003</v>
      </c>
      <c r="P139" s="85">
        <v>110.65</v>
      </c>
      <c r="Q139" s="73"/>
      <c r="R139" s="83">
        <v>574.003816046</v>
      </c>
      <c r="S139" s="84">
        <v>3.4142227348346343E-3</v>
      </c>
      <c r="T139" s="84">
        <f t="shared" si="1"/>
        <v>9.2743265812189222E-4</v>
      </c>
      <c r="U139" s="84">
        <f>R139/'סכום נכסי הקרן'!$C$42</f>
        <v>1.9863676606327694E-4</v>
      </c>
    </row>
    <row r="140" spans="2:21">
      <c r="B140" s="76" t="s">
        <v>493</v>
      </c>
      <c r="C140" s="73">
        <v>1139542</v>
      </c>
      <c r="D140" s="86" t="s">
        <v>121</v>
      </c>
      <c r="E140" s="86" t="s">
        <v>28</v>
      </c>
      <c r="F140" s="73" t="s">
        <v>494</v>
      </c>
      <c r="G140" s="86" t="s">
        <v>334</v>
      </c>
      <c r="H140" s="73" t="s">
        <v>459</v>
      </c>
      <c r="I140" s="73" t="s">
        <v>324</v>
      </c>
      <c r="J140" s="73"/>
      <c r="K140" s="83">
        <v>2.5500000000058676</v>
      </c>
      <c r="L140" s="86" t="s">
        <v>134</v>
      </c>
      <c r="M140" s="87">
        <v>1.9400000000000001E-2</v>
      </c>
      <c r="N140" s="87">
        <v>2.9899999999988259E-2</v>
      </c>
      <c r="O140" s="83">
        <v>46483.686411000002</v>
      </c>
      <c r="P140" s="85">
        <v>109.99</v>
      </c>
      <c r="Q140" s="73"/>
      <c r="R140" s="83">
        <v>51.12740279400002</v>
      </c>
      <c r="S140" s="84">
        <v>1.2860460319937621E-4</v>
      </c>
      <c r="T140" s="84">
        <f t="shared" ref="T140:T202" si="2">IFERROR(R140/$R$11,0)</f>
        <v>8.2607853381079497E-5</v>
      </c>
      <c r="U140" s="84">
        <f>R140/'סכום נכסי הקרן'!$C$42</f>
        <v>1.7692882284602862E-5</v>
      </c>
    </row>
    <row r="141" spans="2:21">
      <c r="B141" s="76" t="s">
        <v>495</v>
      </c>
      <c r="C141" s="73">
        <v>1142595</v>
      </c>
      <c r="D141" s="86" t="s">
        <v>121</v>
      </c>
      <c r="E141" s="86" t="s">
        <v>28</v>
      </c>
      <c r="F141" s="73" t="s">
        <v>494</v>
      </c>
      <c r="G141" s="86" t="s">
        <v>334</v>
      </c>
      <c r="H141" s="73" t="s">
        <v>459</v>
      </c>
      <c r="I141" s="73" t="s">
        <v>324</v>
      </c>
      <c r="J141" s="73"/>
      <c r="K141" s="83">
        <v>3.5199999999998348</v>
      </c>
      <c r="L141" s="86" t="s">
        <v>134</v>
      </c>
      <c r="M141" s="87">
        <v>1.23E-2</v>
      </c>
      <c r="N141" s="87">
        <v>2.9299999999996929E-2</v>
      </c>
      <c r="O141" s="83">
        <v>3200949.1911980007</v>
      </c>
      <c r="P141" s="85">
        <v>105.97</v>
      </c>
      <c r="Q141" s="73"/>
      <c r="R141" s="83">
        <v>3392.0457240280007</v>
      </c>
      <c r="S141" s="84">
        <v>2.5171177447192417E-3</v>
      </c>
      <c r="T141" s="84">
        <f t="shared" si="2"/>
        <v>5.4806151010922529E-3</v>
      </c>
      <c r="U141" s="84">
        <f>R141/'סכום נכסי הקרן'!$C$42</f>
        <v>1.1738336473109659E-3</v>
      </c>
    </row>
    <row r="142" spans="2:21">
      <c r="B142" s="76" t="s">
        <v>496</v>
      </c>
      <c r="C142" s="73">
        <v>1142231</v>
      </c>
      <c r="D142" s="86" t="s">
        <v>121</v>
      </c>
      <c r="E142" s="86" t="s">
        <v>28</v>
      </c>
      <c r="F142" s="73" t="s">
        <v>497</v>
      </c>
      <c r="G142" s="86" t="s">
        <v>498</v>
      </c>
      <c r="H142" s="73" t="s">
        <v>499</v>
      </c>
      <c r="I142" s="73" t="s">
        <v>132</v>
      </c>
      <c r="J142" s="73"/>
      <c r="K142" s="83">
        <v>2.4099999999998198</v>
      </c>
      <c r="L142" s="86" t="s">
        <v>134</v>
      </c>
      <c r="M142" s="87">
        <v>2.5699999999999997E-2</v>
      </c>
      <c r="N142" s="87">
        <v>4.0799999999995867E-2</v>
      </c>
      <c r="O142" s="83">
        <v>3179226.9321700009</v>
      </c>
      <c r="P142" s="85">
        <v>109.71</v>
      </c>
      <c r="Q142" s="73"/>
      <c r="R142" s="83">
        <v>3487.9295503430003</v>
      </c>
      <c r="S142" s="84">
        <v>2.4790958146741868E-3</v>
      </c>
      <c r="T142" s="84">
        <f t="shared" si="2"/>
        <v>5.6355370535677244E-3</v>
      </c>
      <c r="U142" s="84">
        <f>R142/'סכום נכסי הקרן'!$C$42</f>
        <v>1.2070147040296865E-3</v>
      </c>
    </row>
    <row r="143" spans="2:21">
      <c r="B143" s="76" t="s">
        <v>500</v>
      </c>
      <c r="C143" s="73">
        <v>1199603</v>
      </c>
      <c r="D143" s="86" t="s">
        <v>121</v>
      </c>
      <c r="E143" s="86" t="s">
        <v>28</v>
      </c>
      <c r="F143" s="73" t="s">
        <v>497</v>
      </c>
      <c r="G143" s="86" t="s">
        <v>498</v>
      </c>
      <c r="H143" s="73" t="s">
        <v>499</v>
      </c>
      <c r="I143" s="73" t="s">
        <v>132</v>
      </c>
      <c r="J143" s="73"/>
      <c r="K143" s="83">
        <v>4.2700000000005929</v>
      </c>
      <c r="L143" s="86" t="s">
        <v>134</v>
      </c>
      <c r="M143" s="87">
        <v>0.04</v>
      </c>
      <c r="N143" s="87">
        <v>4.2700000000005928E-2</v>
      </c>
      <c r="O143" s="83">
        <v>1708447.9321860003</v>
      </c>
      <c r="P143" s="85">
        <v>99.7</v>
      </c>
      <c r="Q143" s="73"/>
      <c r="R143" s="83">
        <v>1703.3225374370004</v>
      </c>
      <c r="S143" s="84">
        <v>5.3977862625896903E-3</v>
      </c>
      <c r="T143" s="84">
        <f t="shared" si="2"/>
        <v>2.7521018229738161E-3</v>
      </c>
      <c r="U143" s="84">
        <f>R143/'סכום נכסי הקרן'!$C$42</f>
        <v>5.8944291125072659E-4</v>
      </c>
    </row>
    <row r="144" spans="2:21">
      <c r="B144" s="76" t="s">
        <v>501</v>
      </c>
      <c r="C144" s="73">
        <v>1171628</v>
      </c>
      <c r="D144" s="86" t="s">
        <v>121</v>
      </c>
      <c r="E144" s="86" t="s">
        <v>28</v>
      </c>
      <c r="F144" s="73" t="s">
        <v>497</v>
      </c>
      <c r="G144" s="86" t="s">
        <v>498</v>
      </c>
      <c r="H144" s="73" t="s">
        <v>499</v>
      </c>
      <c r="I144" s="73" t="s">
        <v>132</v>
      </c>
      <c r="J144" s="73"/>
      <c r="K144" s="83">
        <v>1.2400000000002402</v>
      </c>
      <c r="L144" s="86" t="s">
        <v>134</v>
      </c>
      <c r="M144" s="87">
        <v>1.2199999999999999E-2</v>
      </c>
      <c r="N144" s="87">
        <v>3.8200000000013216E-2</v>
      </c>
      <c r="O144" s="83">
        <v>461600.76387400011</v>
      </c>
      <c r="P144" s="85">
        <v>108.19</v>
      </c>
      <c r="Q144" s="73"/>
      <c r="R144" s="83">
        <v>499.40584373700005</v>
      </c>
      <c r="S144" s="84">
        <v>1.0034799214652175E-3</v>
      </c>
      <c r="T144" s="84">
        <f t="shared" si="2"/>
        <v>8.0690280480904468E-4</v>
      </c>
      <c r="U144" s="84">
        <f>R144/'סכום נכסי הקרן'!$C$42</f>
        <v>1.7282178093580848E-4</v>
      </c>
    </row>
    <row r="145" spans="2:21">
      <c r="B145" s="76" t="s">
        <v>502</v>
      </c>
      <c r="C145" s="73">
        <v>1178292</v>
      </c>
      <c r="D145" s="86" t="s">
        <v>121</v>
      </c>
      <c r="E145" s="86" t="s">
        <v>28</v>
      </c>
      <c r="F145" s="73" t="s">
        <v>497</v>
      </c>
      <c r="G145" s="86" t="s">
        <v>498</v>
      </c>
      <c r="H145" s="73" t="s">
        <v>499</v>
      </c>
      <c r="I145" s="73" t="s">
        <v>132</v>
      </c>
      <c r="J145" s="73"/>
      <c r="K145" s="83">
        <v>5.0900000000008099</v>
      </c>
      <c r="L145" s="86" t="s">
        <v>134</v>
      </c>
      <c r="M145" s="87">
        <v>1.09E-2</v>
      </c>
      <c r="N145" s="87">
        <v>4.3800000000010962E-2</v>
      </c>
      <c r="O145" s="83">
        <v>1230262.3914000003</v>
      </c>
      <c r="P145" s="85">
        <v>93.49</v>
      </c>
      <c r="Q145" s="73"/>
      <c r="R145" s="83">
        <v>1150.1722873230001</v>
      </c>
      <c r="S145" s="84">
        <v>2.2020246992997985E-3</v>
      </c>
      <c r="T145" s="84">
        <f t="shared" si="2"/>
        <v>1.8583628051082888E-3</v>
      </c>
      <c r="U145" s="84">
        <f>R145/'סכום נכסי הקרן'!$C$42</f>
        <v>3.9802262142301487E-4</v>
      </c>
    </row>
    <row r="146" spans="2:21">
      <c r="B146" s="76" t="s">
        <v>503</v>
      </c>
      <c r="C146" s="73">
        <v>1184530</v>
      </c>
      <c r="D146" s="86" t="s">
        <v>121</v>
      </c>
      <c r="E146" s="86" t="s">
        <v>28</v>
      </c>
      <c r="F146" s="73" t="s">
        <v>497</v>
      </c>
      <c r="G146" s="86" t="s">
        <v>498</v>
      </c>
      <c r="H146" s="73" t="s">
        <v>499</v>
      </c>
      <c r="I146" s="73" t="s">
        <v>132</v>
      </c>
      <c r="J146" s="73"/>
      <c r="K146" s="83">
        <v>6.0499999999992848</v>
      </c>
      <c r="L146" s="86" t="s">
        <v>134</v>
      </c>
      <c r="M146" s="87">
        <v>1.54E-2</v>
      </c>
      <c r="N146" s="87">
        <v>4.5699999999994752E-2</v>
      </c>
      <c r="O146" s="83">
        <v>1377855.0574460002</v>
      </c>
      <c r="P146" s="85">
        <v>90.46</v>
      </c>
      <c r="Q146" s="83">
        <v>11.475895675000002</v>
      </c>
      <c r="R146" s="83">
        <v>1257.8835405380003</v>
      </c>
      <c r="S146" s="84">
        <v>3.9367287355600005E-3</v>
      </c>
      <c r="T146" s="84">
        <f t="shared" si="2"/>
        <v>2.0323946339678069E-3</v>
      </c>
      <c r="U146" s="84">
        <f>R146/'סכום נכסי הקרן'!$C$42</f>
        <v>4.3529661579230625E-4</v>
      </c>
    </row>
    <row r="147" spans="2:21">
      <c r="B147" s="76" t="s">
        <v>504</v>
      </c>
      <c r="C147" s="73">
        <v>1182989</v>
      </c>
      <c r="D147" s="86" t="s">
        <v>121</v>
      </c>
      <c r="E147" s="86" t="s">
        <v>28</v>
      </c>
      <c r="F147" s="73" t="s">
        <v>505</v>
      </c>
      <c r="G147" s="86" t="s">
        <v>506</v>
      </c>
      <c r="H147" s="73" t="s">
        <v>507</v>
      </c>
      <c r="I147" s="73" t="s">
        <v>324</v>
      </c>
      <c r="J147" s="73"/>
      <c r="K147" s="83">
        <v>4.2199999999996898</v>
      </c>
      <c r="L147" s="86" t="s">
        <v>134</v>
      </c>
      <c r="M147" s="87">
        <v>7.4999999999999997E-3</v>
      </c>
      <c r="N147" s="87">
        <v>4.1099999999996827E-2</v>
      </c>
      <c r="O147" s="83">
        <v>6481143.5932759997</v>
      </c>
      <c r="P147" s="85">
        <v>94.68</v>
      </c>
      <c r="Q147" s="73"/>
      <c r="R147" s="83">
        <v>6136.346923645001</v>
      </c>
      <c r="S147" s="84">
        <v>4.2113815853937631E-3</v>
      </c>
      <c r="T147" s="84">
        <f t="shared" si="2"/>
        <v>9.914652794047114E-3</v>
      </c>
      <c r="U147" s="84">
        <f>R147/'סכום נכסי הקרן'!$C$42</f>
        <v>2.1235122037193909E-3</v>
      </c>
    </row>
    <row r="148" spans="2:21">
      <c r="B148" s="76" t="s">
        <v>508</v>
      </c>
      <c r="C148" s="73">
        <v>1199579</v>
      </c>
      <c r="D148" s="86" t="s">
        <v>121</v>
      </c>
      <c r="E148" s="86" t="s">
        <v>28</v>
      </c>
      <c r="F148" s="73" t="s">
        <v>505</v>
      </c>
      <c r="G148" s="86" t="s">
        <v>506</v>
      </c>
      <c r="H148" s="73" t="s">
        <v>507</v>
      </c>
      <c r="I148" s="73" t="s">
        <v>324</v>
      </c>
      <c r="J148" s="73"/>
      <c r="K148" s="83">
        <v>6.2599999999996232</v>
      </c>
      <c r="L148" s="86" t="s">
        <v>134</v>
      </c>
      <c r="M148" s="87">
        <v>4.0800000000000003E-2</v>
      </c>
      <c r="N148" s="87">
        <v>4.3699999999995985E-2</v>
      </c>
      <c r="O148" s="83">
        <v>1709115.9755520003</v>
      </c>
      <c r="P148" s="85">
        <v>99.17</v>
      </c>
      <c r="Q148" s="73"/>
      <c r="R148" s="83">
        <v>1694.9303272640002</v>
      </c>
      <c r="S148" s="84">
        <v>4.8831885015771436E-3</v>
      </c>
      <c r="T148" s="84">
        <f t="shared" si="2"/>
        <v>2.7385423141853948E-3</v>
      </c>
      <c r="U148" s="84">
        <f>R148/'סכום נכסי הקרן'!$C$42</f>
        <v>5.8653874677953692E-4</v>
      </c>
    </row>
    <row r="149" spans="2:21">
      <c r="B149" s="76" t="s">
        <v>509</v>
      </c>
      <c r="C149" s="73">
        <v>1260769</v>
      </c>
      <c r="D149" s="86" t="s">
        <v>121</v>
      </c>
      <c r="E149" s="86" t="s">
        <v>28</v>
      </c>
      <c r="F149" s="73" t="s">
        <v>510</v>
      </c>
      <c r="G149" s="86" t="s">
        <v>498</v>
      </c>
      <c r="H149" s="73" t="s">
        <v>499</v>
      </c>
      <c r="I149" s="73" t="s">
        <v>132</v>
      </c>
      <c r="J149" s="73"/>
      <c r="K149" s="83">
        <v>3.3200000000009249</v>
      </c>
      <c r="L149" s="86" t="s">
        <v>134</v>
      </c>
      <c r="M149" s="87">
        <v>1.3300000000000001E-2</v>
      </c>
      <c r="N149" s="87">
        <v>3.6400000000012575E-2</v>
      </c>
      <c r="O149" s="83">
        <v>1620524.6407680002</v>
      </c>
      <c r="P149" s="85">
        <v>103.34</v>
      </c>
      <c r="Q149" s="83">
        <v>12.006856393000001</v>
      </c>
      <c r="R149" s="83">
        <v>1686.6570217170004</v>
      </c>
      <c r="S149" s="84">
        <v>4.9406239047804883E-3</v>
      </c>
      <c r="T149" s="84">
        <f t="shared" si="2"/>
        <v>2.7251749226447539E-3</v>
      </c>
      <c r="U149" s="84">
        <f>R149/'סכום נכסי הקרן'!$C$42</f>
        <v>5.8367572982290792E-4</v>
      </c>
    </row>
    <row r="150" spans="2:21">
      <c r="B150" s="76" t="s">
        <v>511</v>
      </c>
      <c r="C150" s="73">
        <v>6120224</v>
      </c>
      <c r="D150" s="86" t="s">
        <v>121</v>
      </c>
      <c r="E150" s="86" t="s">
        <v>28</v>
      </c>
      <c r="F150" s="73" t="s">
        <v>512</v>
      </c>
      <c r="G150" s="86" t="s">
        <v>327</v>
      </c>
      <c r="H150" s="73" t="s">
        <v>507</v>
      </c>
      <c r="I150" s="73" t="s">
        <v>324</v>
      </c>
      <c r="J150" s="73"/>
      <c r="K150" s="83">
        <v>3.5200000000002039</v>
      </c>
      <c r="L150" s="86" t="s">
        <v>134</v>
      </c>
      <c r="M150" s="87">
        <v>1.8000000000000002E-2</v>
      </c>
      <c r="N150" s="87">
        <v>3.3200000000032523E-2</v>
      </c>
      <c r="O150" s="83">
        <v>183738.39816900005</v>
      </c>
      <c r="P150" s="85">
        <v>106.61</v>
      </c>
      <c r="Q150" s="83">
        <v>0.92857934500000017</v>
      </c>
      <c r="R150" s="83">
        <v>196.81208584800001</v>
      </c>
      <c r="S150" s="84">
        <v>2.1925351356848433E-4</v>
      </c>
      <c r="T150" s="84">
        <f t="shared" si="2"/>
        <v>3.1799432482152167E-4</v>
      </c>
      <c r="U150" s="84">
        <f>R150/'סכום נכסי הקרן'!$C$42</f>
        <v>6.8107763680584662E-5</v>
      </c>
    </row>
    <row r="151" spans="2:21">
      <c r="B151" s="76" t="s">
        <v>513</v>
      </c>
      <c r="C151" s="73">
        <v>1193630</v>
      </c>
      <c r="D151" s="86" t="s">
        <v>121</v>
      </c>
      <c r="E151" s="86" t="s">
        <v>28</v>
      </c>
      <c r="F151" s="73" t="s">
        <v>514</v>
      </c>
      <c r="G151" s="86" t="s">
        <v>327</v>
      </c>
      <c r="H151" s="73" t="s">
        <v>507</v>
      </c>
      <c r="I151" s="73" t="s">
        <v>324</v>
      </c>
      <c r="J151" s="73"/>
      <c r="K151" s="83">
        <v>4.739999999999629</v>
      </c>
      <c r="L151" s="86" t="s">
        <v>134</v>
      </c>
      <c r="M151" s="87">
        <v>3.6200000000000003E-2</v>
      </c>
      <c r="N151" s="87">
        <v>4.5099999999997233E-2</v>
      </c>
      <c r="O151" s="83">
        <v>5042225.5821790006</v>
      </c>
      <c r="P151" s="85">
        <v>99.56</v>
      </c>
      <c r="Q151" s="73"/>
      <c r="R151" s="83">
        <v>5020.0395636890007</v>
      </c>
      <c r="S151" s="84">
        <v>2.8371744344809738E-3</v>
      </c>
      <c r="T151" s="84">
        <f t="shared" si="2"/>
        <v>8.1110064189121138E-3</v>
      </c>
      <c r="U151" s="84">
        <f>R151/'סכום נכסי הקרן'!$C$42</f>
        <v>1.7372087023912318E-3</v>
      </c>
    </row>
    <row r="152" spans="2:21">
      <c r="B152" s="76" t="s">
        <v>515</v>
      </c>
      <c r="C152" s="73">
        <v>1166057</v>
      </c>
      <c r="D152" s="86" t="s">
        <v>121</v>
      </c>
      <c r="E152" s="86" t="s">
        <v>28</v>
      </c>
      <c r="F152" s="73" t="s">
        <v>516</v>
      </c>
      <c r="G152" s="86" t="s">
        <v>334</v>
      </c>
      <c r="H152" s="73" t="s">
        <v>517</v>
      </c>
      <c r="I152" s="73" t="s">
        <v>324</v>
      </c>
      <c r="J152" s="73"/>
      <c r="K152" s="83">
        <v>3.5700000000005008</v>
      </c>
      <c r="L152" s="86" t="s">
        <v>134</v>
      </c>
      <c r="M152" s="87">
        <v>2.75E-2</v>
      </c>
      <c r="N152" s="87">
        <v>3.960000000000613E-2</v>
      </c>
      <c r="O152" s="83">
        <v>3335251.2365100007</v>
      </c>
      <c r="P152" s="85">
        <v>106.24</v>
      </c>
      <c r="Q152" s="83">
        <v>111.18940749800001</v>
      </c>
      <c r="R152" s="83">
        <v>3654.5603212810006</v>
      </c>
      <c r="S152" s="84">
        <v>3.813631937886911E-3</v>
      </c>
      <c r="T152" s="84">
        <f t="shared" si="2"/>
        <v>5.904766655350625E-3</v>
      </c>
      <c r="U152" s="84">
        <f>R152/'סכום נכסי הקרן'!$C$42</f>
        <v>1.2646780793252657E-3</v>
      </c>
    </row>
    <row r="153" spans="2:21">
      <c r="B153" s="76" t="s">
        <v>518</v>
      </c>
      <c r="C153" s="73">
        <v>1260603</v>
      </c>
      <c r="D153" s="86" t="s">
        <v>121</v>
      </c>
      <c r="E153" s="86" t="s">
        <v>28</v>
      </c>
      <c r="F153" s="73" t="s">
        <v>510</v>
      </c>
      <c r="G153" s="86" t="s">
        <v>498</v>
      </c>
      <c r="H153" s="73" t="s">
        <v>519</v>
      </c>
      <c r="I153" s="73" t="s">
        <v>132</v>
      </c>
      <c r="J153" s="73"/>
      <c r="K153" s="83">
        <v>2.4000000000003161</v>
      </c>
      <c r="L153" s="86" t="s">
        <v>134</v>
      </c>
      <c r="M153" s="87">
        <v>0.04</v>
      </c>
      <c r="N153" s="87">
        <v>7.3700000000006483E-2</v>
      </c>
      <c r="O153" s="83">
        <v>2432905.4169980003</v>
      </c>
      <c r="P153" s="85">
        <v>103.93</v>
      </c>
      <c r="Q153" s="73"/>
      <c r="R153" s="83">
        <v>2528.5186823280005</v>
      </c>
      <c r="S153" s="84">
        <v>9.3735441092867829E-4</v>
      </c>
      <c r="T153" s="84">
        <f t="shared" si="2"/>
        <v>4.0853923564758915E-3</v>
      </c>
      <c r="U153" s="84">
        <f>R153/'סכום נכסי הקרן'!$C$42</f>
        <v>8.7500598419011568E-4</v>
      </c>
    </row>
    <row r="154" spans="2:21">
      <c r="B154" s="76" t="s">
        <v>520</v>
      </c>
      <c r="C154" s="73">
        <v>1260652</v>
      </c>
      <c r="D154" s="86" t="s">
        <v>121</v>
      </c>
      <c r="E154" s="86" t="s">
        <v>28</v>
      </c>
      <c r="F154" s="73" t="s">
        <v>510</v>
      </c>
      <c r="G154" s="86" t="s">
        <v>498</v>
      </c>
      <c r="H154" s="73" t="s">
        <v>519</v>
      </c>
      <c r="I154" s="73" t="s">
        <v>132</v>
      </c>
      <c r="J154" s="73"/>
      <c r="K154" s="83">
        <v>3.0799999999997141</v>
      </c>
      <c r="L154" s="86" t="s">
        <v>134</v>
      </c>
      <c r="M154" s="87">
        <v>3.2799999999999996E-2</v>
      </c>
      <c r="N154" s="87">
        <v>7.6599999999987969E-2</v>
      </c>
      <c r="O154" s="83">
        <v>2377437.0363110006</v>
      </c>
      <c r="P154" s="85">
        <v>99.89</v>
      </c>
      <c r="Q154" s="73"/>
      <c r="R154" s="83">
        <v>2374.8219638209998</v>
      </c>
      <c r="S154" s="84">
        <v>1.6931252677436959E-3</v>
      </c>
      <c r="T154" s="84">
        <f t="shared" si="2"/>
        <v>3.8370606342733047E-3</v>
      </c>
      <c r="U154" s="84">
        <f>R154/'סכום נכסי הקרן'!$C$42</f>
        <v>8.2181849960321566E-4</v>
      </c>
    </row>
    <row r="155" spans="2:21">
      <c r="B155" s="76" t="s">
        <v>521</v>
      </c>
      <c r="C155" s="73">
        <v>1260736</v>
      </c>
      <c r="D155" s="86" t="s">
        <v>121</v>
      </c>
      <c r="E155" s="86" t="s">
        <v>28</v>
      </c>
      <c r="F155" s="73" t="s">
        <v>510</v>
      </c>
      <c r="G155" s="86" t="s">
        <v>498</v>
      </c>
      <c r="H155" s="73" t="s">
        <v>519</v>
      </c>
      <c r="I155" s="73" t="s">
        <v>132</v>
      </c>
      <c r="J155" s="73"/>
      <c r="K155" s="83">
        <v>4.9399999999985447</v>
      </c>
      <c r="L155" s="86" t="s">
        <v>134</v>
      </c>
      <c r="M155" s="87">
        <v>1.7899999999999999E-2</v>
      </c>
      <c r="N155" s="87">
        <v>7.1499999999976582E-2</v>
      </c>
      <c r="O155" s="83">
        <v>905409.07985800016</v>
      </c>
      <c r="P155" s="85">
        <v>85.02</v>
      </c>
      <c r="Q155" s="83">
        <v>233.57511697900003</v>
      </c>
      <c r="R155" s="83">
        <v>1003.3539170090002</v>
      </c>
      <c r="S155" s="84">
        <v>1.3455321293028041E-3</v>
      </c>
      <c r="T155" s="84">
        <f t="shared" si="2"/>
        <v>1.6211446061433444E-3</v>
      </c>
      <c r="U155" s="84">
        <f>R155/'סכום נכסי הקרן'!$C$42</f>
        <v>3.4721542212816484E-4</v>
      </c>
    </row>
    <row r="156" spans="2:21">
      <c r="B156" s="76" t="s">
        <v>522</v>
      </c>
      <c r="C156" s="73">
        <v>1191519</v>
      </c>
      <c r="D156" s="86" t="s">
        <v>121</v>
      </c>
      <c r="E156" s="86" t="s">
        <v>28</v>
      </c>
      <c r="F156" s="73" t="s">
        <v>512</v>
      </c>
      <c r="G156" s="86" t="s">
        <v>327</v>
      </c>
      <c r="H156" s="73" t="s">
        <v>517</v>
      </c>
      <c r="I156" s="73" t="s">
        <v>324</v>
      </c>
      <c r="J156" s="73"/>
      <c r="K156" s="83">
        <v>3.0199999999993703</v>
      </c>
      <c r="L156" s="86" t="s">
        <v>134</v>
      </c>
      <c r="M156" s="87">
        <v>3.6499999999999998E-2</v>
      </c>
      <c r="N156" s="87">
        <v>4.7699999999993699E-2</v>
      </c>
      <c r="O156" s="83">
        <v>1006971.2293670002</v>
      </c>
      <c r="P156" s="85">
        <v>101</v>
      </c>
      <c r="Q156" s="73"/>
      <c r="R156" s="83">
        <v>1017.0409099320002</v>
      </c>
      <c r="S156" s="84">
        <v>5.6464198845282559E-3</v>
      </c>
      <c r="T156" s="84">
        <f t="shared" si="2"/>
        <v>1.6432590309492872E-3</v>
      </c>
      <c r="U156" s="84">
        <f>R156/'סכום נכסי הקרן'!$C$42</f>
        <v>3.5195187149549413E-4</v>
      </c>
    </row>
    <row r="157" spans="2:21">
      <c r="B157" s="76" t="s">
        <v>523</v>
      </c>
      <c r="C157" s="73">
        <v>6120323</v>
      </c>
      <c r="D157" s="86" t="s">
        <v>121</v>
      </c>
      <c r="E157" s="86" t="s">
        <v>28</v>
      </c>
      <c r="F157" s="73" t="s">
        <v>512</v>
      </c>
      <c r="G157" s="86" t="s">
        <v>327</v>
      </c>
      <c r="H157" s="73" t="s">
        <v>517</v>
      </c>
      <c r="I157" s="73" t="s">
        <v>324</v>
      </c>
      <c r="J157" s="73"/>
      <c r="K157" s="83">
        <v>2.7699999999995049</v>
      </c>
      <c r="L157" s="86" t="s">
        <v>134</v>
      </c>
      <c r="M157" s="87">
        <v>3.3000000000000002E-2</v>
      </c>
      <c r="N157" s="87">
        <v>4.7799999999994076E-2</v>
      </c>
      <c r="O157" s="83">
        <v>3073547.4549620003</v>
      </c>
      <c r="P157" s="85">
        <v>107.69</v>
      </c>
      <c r="Q157" s="73"/>
      <c r="R157" s="83">
        <v>3309.9031332320001</v>
      </c>
      <c r="S157" s="84">
        <v>4.8678756132652518E-3</v>
      </c>
      <c r="T157" s="84">
        <f t="shared" si="2"/>
        <v>5.347895214573504E-3</v>
      </c>
      <c r="U157" s="84">
        <f>R157/'סכום נכסי הקרן'!$C$42</f>
        <v>1.1454078108693679E-3</v>
      </c>
    </row>
    <row r="158" spans="2:21">
      <c r="B158" s="76" t="s">
        <v>524</v>
      </c>
      <c r="C158" s="73">
        <v>1168350</v>
      </c>
      <c r="D158" s="86" t="s">
        <v>121</v>
      </c>
      <c r="E158" s="86" t="s">
        <v>28</v>
      </c>
      <c r="F158" s="73" t="s">
        <v>525</v>
      </c>
      <c r="G158" s="86" t="s">
        <v>327</v>
      </c>
      <c r="H158" s="73" t="s">
        <v>517</v>
      </c>
      <c r="I158" s="73" t="s">
        <v>324</v>
      </c>
      <c r="J158" s="73"/>
      <c r="K158" s="83">
        <v>2.2499999999996816</v>
      </c>
      <c r="L158" s="86" t="s">
        <v>134</v>
      </c>
      <c r="M158" s="87">
        <v>1E-3</v>
      </c>
      <c r="N158" s="87">
        <v>3.3299999999997068E-2</v>
      </c>
      <c r="O158" s="83">
        <v>3028654.0449120011</v>
      </c>
      <c r="P158" s="85">
        <v>103.63</v>
      </c>
      <c r="Q158" s="73"/>
      <c r="R158" s="83">
        <v>3138.5940878240003</v>
      </c>
      <c r="S158" s="84">
        <v>5.3480497340891052E-3</v>
      </c>
      <c r="T158" s="84">
        <f t="shared" si="2"/>
        <v>5.0711068049815846E-3</v>
      </c>
      <c r="U158" s="84">
        <f>R158/'סכום נכסי הקרן'!$C$42</f>
        <v>1.0861254963167673E-3</v>
      </c>
    </row>
    <row r="159" spans="2:21">
      <c r="B159" s="76" t="s">
        <v>526</v>
      </c>
      <c r="C159" s="73">
        <v>1175975</v>
      </c>
      <c r="D159" s="86" t="s">
        <v>121</v>
      </c>
      <c r="E159" s="86" t="s">
        <v>28</v>
      </c>
      <c r="F159" s="73" t="s">
        <v>525</v>
      </c>
      <c r="G159" s="86" t="s">
        <v>327</v>
      </c>
      <c r="H159" s="73" t="s">
        <v>517</v>
      </c>
      <c r="I159" s="73" t="s">
        <v>324</v>
      </c>
      <c r="J159" s="73"/>
      <c r="K159" s="83">
        <v>4.969999999999219</v>
      </c>
      <c r="L159" s="86" t="s">
        <v>134</v>
      </c>
      <c r="M159" s="87">
        <v>3.0000000000000001E-3</v>
      </c>
      <c r="N159" s="87">
        <v>4.0199999999998862E-2</v>
      </c>
      <c r="O159" s="83">
        <v>1707965.1902890003</v>
      </c>
      <c r="P159" s="85">
        <v>91.94</v>
      </c>
      <c r="Q159" s="83">
        <v>2.8233473590000004</v>
      </c>
      <c r="R159" s="83">
        <v>1573.126547759</v>
      </c>
      <c r="S159" s="84">
        <v>4.1934454970831885E-3</v>
      </c>
      <c r="T159" s="84">
        <f t="shared" si="2"/>
        <v>2.5417408298786031E-3</v>
      </c>
      <c r="U159" s="84">
        <f>R159/'סכום נכסי הקרן'!$C$42</f>
        <v>5.4438796628155717E-4</v>
      </c>
    </row>
    <row r="160" spans="2:21">
      <c r="B160" s="76" t="s">
        <v>527</v>
      </c>
      <c r="C160" s="73">
        <v>1185834</v>
      </c>
      <c r="D160" s="86" t="s">
        <v>121</v>
      </c>
      <c r="E160" s="86" t="s">
        <v>28</v>
      </c>
      <c r="F160" s="73" t="s">
        <v>525</v>
      </c>
      <c r="G160" s="86" t="s">
        <v>327</v>
      </c>
      <c r="H160" s="73" t="s">
        <v>517</v>
      </c>
      <c r="I160" s="73" t="s">
        <v>324</v>
      </c>
      <c r="J160" s="73"/>
      <c r="K160" s="83">
        <v>3.4899999999997582</v>
      </c>
      <c r="L160" s="86" t="s">
        <v>134</v>
      </c>
      <c r="M160" s="87">
        <v>3.0000000000000001E-3</v>
      </c>
      <c r="N160" s="87">
        <v>3.959999999999881E-2</v>
      </c>
      <c r="O160" s="83">
        <v>2480681.7999840006</v>
      </c>
      <c r="P160" s="85">
        <v>94.81</v>
      </c>
      <c r="Q160" s="83">
        <v>3.9976721620000002</v>
      </c>
      <c r="R160" s="83">
        <v>2355.9320885930006</v>
      </c>
      <c r="S160" s="84">
        <v>4.8774710970979169E-3</v>
      </c>
      <c r="T160" s="84">
        <f t="shared" si="2"/>
        <v>3.8065397793511655E-3</v>
      </c>
      <c r="U160" s="84">
        <f>R160/'סכום נכסי הקרן'!$C$42</f>
        <v>8.152815679283086E-4</v>
      </c>
    </row>
    <row r="161" spans="2:21">
      <c r="B161" s="76" t="s">
        <v>528</v>
      </c>
      <c r="C161" s="73">
        <v>1192129</v>
      </c>
      <c r="D161" s="86" t="s">
        <v>121</v>
      </c>
      <c r="E161" s="86" t="s">
        <v>28</v>
      </c>
      <c r="F161" s="73" t="s">
        <v>525</v>
      </c>
      <c r="G161" s="86" t="s">
        <v>327</v>
      </c>
      <c r="H161" s="73" t="s">
        <v>517</v>
      </c>
      <c r="I161" s="73" t="s">
        <v>324</v>
      </c>
      <c r="J161" s="73"/>
      <c r="K161" s="83">
        <v>2.9899999999996503</v>
      </c>
      <c r="L161" s="86" t="s">
        <v>134</v>
      </c>
      <c r="M161" s="87">
        <v>3.0000000000000001E-3</v>
      </c>
      <c r="N161" s="87">
        <v>3.9599999999986021E-2</v>
      </c>
      <c r="O161" s="83">
        <v>954845.36956800008</v>
      </c>
      <c r="P161" s="85">
        <v>92.74</v>
      </c>
      <c r="Q161" s="83">
        <v>1.478746465</v>
      </c>
      <c r="R161" s="83">
        <v>887.00234686900023</v>
      </c>
      <c r="S161" s="84">
        <v>3.540004336069403E-3</v>
      </c>
      <c r="T161" s="84">
        <f t="shared" si="2"/>
        <v>1.4331523960655142E-3</v>
      </c>
      <c r="U161" s="84">
        <f>R161/'סכום נכסי הקרן'!$C$42</f>
        <v>3.0695140475943362E-4</v>
      </c>
    </row>
    <row r="162" spans="2:21">
      <c r="B162" s="76" t="s">
        <v>529</v>
      </c>
      <c r="C162" s="73">
        <v>1188192</v>
      </c>
      <c r="D162" s="86" t="s">
        <v>121</v>
      </c>
      <c r="E162" s="86" t="s">
        <v>28</v>
      </c>
      <c r="F162" s="73" t="s">
        <v>530</v>
      </c>
      <c r="G162" s="86" t="s">
        <v>531</v>
      </c>
      <c r="H162" s="73" t="s">
        <v>519</v>
      </c>
      <c r="I162" s="73" t="s">
        <v>132</v>
      </c>
      <c r="J162" s="73"/>
      <c r="K162" s="83">
        <v>4.0400000000011449</v>
      </c>
      <c r="L162" s="86" t="s">
        <v>134</v>
      </c>
      <c r="M162" s="87">
        <v>3.2500000000000001E-2</v>
      </c>
      <c r="N162" s="87">
        <v>4.740000000001144E-2</v>
      </c>
      <c r="O162" s="83">
        <v>1223849.8158820001</v>
      </c>
      <c r="P162" s="85">
        <v>99.9</v>
      </c>
      <c r="Q162" s="73"/>
      <c r="R162" s="83">
        <v>1222.6259026400003</v>
      </c>
      <c r="S162" s="84">
        <v>4.7071146764692314E-3</v>
      </c>
      <c r="T162" s="84">
        <f t="shared" si="2"/>
        <v>1.9754279659409506E-3</v>
      </c>
      <c r="U162" s="84">
        <f>R162/'סכום נכסי הקרן'!$C$42</f>
        <v>4.2309554155671707E-4</v>
      </c>
    </row>
    <row r="163" spans="2:21">
      <c r="B163" s="76" t="s">
        <v>536</v>
      </c>
      <c r="C163" s="73">
        <v>3660156</v>
      </c>
      <c r="D163" s="86" t="s">
        <v>121</v>
      </c>
      <c r="E163" s="86" t="s">
        <v>28</v>
      </c>
      <c r="F163" s="73" t="s">
        <v>537</v>
      </c>
      <c r="G163" s="86" t="s">
        <v>327</v>
      </c>
      <c r="H163" s="73" t="s">
        <v>535</v>
      </c>
      <c r="I163" s="73"/>
      <c r="J163" s="73"/>
      <c r="K163" s="83">
        <v>3.2499999999995097</v>
      </c>
      <c r="L163" s="86" t="s">
        <v>134</v>
      </c>
      <c r="M163" s="87">
        <v>1.9E-2</v>
      </c>
      <c r="N163" s="87">
        <v>3.5499999999991573E-2</v>
      </c>
      <c r="O163" s="83">
        <v>2451192.8304000008</v>
      </c>
      <c r="P163" s="85">
        <v>101.4</v>
      </c>
      <c r="Q163" s="83">
        <v>65.124117307000006</v>
      </c>
      <c r="R163" s="83">
        <v>2550.6336473330002</v>
      </c>
      <c r="S163" s="84">
        <v>4.6457627620644232E-3</v>
      </c>
      <c r="T163" s="84">
        <f t="shared" si="2"/>
        <v>4.1211240715020086E-3</v>
      </c>
      <c r="U163" s="84">
        <f>R163/'סכום נכסי הקרן'!$C$42</f>
        <v>8.8265897360829688E-4</v>
      </c>
    </row>
    <row r="164" spans="2:21">
      <c r="B164" s="76" t="s">
        <v>538</v>
      </c>
      <c r="C164" s="73">
        <v>1169531</v>
      </c>
      <c r="D164" s="86" t="s">
        <v>121</v>
      </c>
      <c r="E164" s="86" t="s">
        <v>28</v>
      </c>
      <c r="F164" s="73" t="s">
        <v>539</v>
      </c>
      <c r="G164" s="86" t="s">
        <v>334</v>
      </c>
      <c r="H164" s="73" t="s">
        <v>535</v>
      </c>
      <c r="I164" s="73"/>
      <c r="J164" s="73"/>
      <c r="K164" s="83">
        <v>2.3599999999994972</v>
      </c>
      <c r="L164" s="86" t="s">
        <v>134</v>
      </c>
      <c r="M164" s="87">
        <v>1.6399999999999998E-2</v>
      </c>
      <c r="N164" s="87">
        <v>3.6500000000002093E-2</v>
      </c>
      <c r="O164" s="83">
        <v>1077099.6070810002</v>
      </c>
      <c r="P164" s="85">
        <v>106.4</v>
      </c>
      <c r="Q164" s="83">
        <v>48.702946318000009</v>
      </c>
      <c r="R164" s="83">
        <v>1194.7369283350004</v>
      </c>
      <c r="S164" s="84">
        <v>4.4001124053868988E-3</v>
      </c>
      <c r="T164" s="84">
        <f t="shared" si="2"/>
        <v>1.9303670362939139E-3</v>
      </c>
      <c r="U164" s="84">
        <f>R164/'סכום נכסי הקרן'!$C$42</f>
        <v>4.1344442860257764E-4</v>
      </c>
    </row>
    <row r="165" spans="2:21">
      <c r="B165" s="76" t="s">
        <v>540</v>
      </c>
      <c r="C165" s="73">
        <v>1179340</v>
      </c>
      <c r="D165" s="86" t="s">
        <v>121</v>
      </c>
      <c r="E165" s="86" t="s">
        <v>28</v>
      </c>
      <c r="F165" s="73" t="s">
        <v>541</v>
      </c>
      <c r="G165" s="86" t="s">
        <v>542</v>
      </c>
      <c r="H165" s="73" t="s">
        <v>535</v>
      </c>
      <c r="I165" s="73"/>
      <c r="J165" s="73"/>
      <c r="K165" s="83">
        <v>3.0099999999998155</v>
      </c>
      <c r="L165" s="86" t="s">
        <v>134</v>
      </c>
      <c r="M165" s="87">
        <v>1.4800000000000001E-2</v>
      </c>
      <c r="N165" s="87">
        <v>4.7299999999996248E-2</v>
      </c>
      <c r="O165" s="83">
        <v>5046281.2561569996</v>
      </c>
      <c r="P165" s="85">
        <v>99.6</v>
      </c>
      <c r="Q165" s="73"/>
      <c r="R165" s="83">
        <v>5026.0960259930007</v>
      </c>
      <c r="S165" s="84">
        <v>5.7982938800810518E-3</v>
      </c>
      <c r="T165" s="84">
        <f t="shared" si="2"/>
        <v>8.1207920000814261E-3</v>
      </c>
      <c r="U165" s="84">
        <f>R165/'סכום נכסי הקרן'!$C$42</f>
        <v>1.7393045701402264E-3</v>
      </c>
    </row>
    <row r="166" spans="2:21">
      <c r="B166" s="76" t="s">
        <v>543</v>
      </c>
      <c r="C166" s="73">
        <v>1113034</v>
      </c>
      <c r="D166" s="86" t="s">
        <v>121</v>
      </c>
      <c r="E166" s="86" t="s">
        <v>28</v>
      </c>
      <c r="F166" s="73" t="s">
        <v>544</v>
      </c>
      <c r="G166" s="86" t="s">
        <v>467</v>
      </c>
      <c r="H166" s="73" t="s">
        <v>535</v>
      </c>
      <c r="I166" s="73"/>
      <c r="J166" s="73"/>
      <c r="K166" s="83">
        <v>1.26</v>
      </c>
      <c r="L166" s="86" t="s">
        <v>134</v>
      </c>
      <c r="M166" s="87">
        <v>4.9000000000000002E-2</v>
      </c>
      <c r="N166" s="87">
        <v>0</v>
      </c>
      <c r="O166" s="83">
        <v>835654.61574500008</v>
      </c>
      <c r="P166" s="85">
        <v>22.6</v>
      </c>
      <c r="Q166" s="73"/>
      <c r="R166" s="83">
        <v>188.85797506800003</v>
      </c>
      <c r="S166" s="84">
        <v>1.8400601141225117E-3</v>
      </c>
      <c r="T166" s="84">
        <f t="shared" si="2"/>
        <v>3.0514266443621823E-4</v>
      </c>
      <c r="U166" s="84">
        <f>R166/'סכום נכסי הקרן'!$C$42</f>
        <v>6.5355205599818122E-5</v>
      </c>
    </row>
    <row r="167" spans="2:21">
      <c r="B167" s="72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83"/>
      <c r="P167" s="85"/>
      <c r="Q167" s="73"/>
      <c r="R167" s="73"/>
      <c r="S167" s="73"/>
      <c r="T167" s="84"/>
      <c r="U167" s="73"/>
    </row>
    <row r="168" spans="2:21">
      <c r="B168" s="92" t="s">
        <v>48</v>
      </c>
      <c r="C168" s="71"/>
      <c r="D168" s="71"/>
      <c r="E168" s="71"/>
      <c r="F168" s="71"/>
      <c r="G168" s="71"/>
      <c r="H168" s="71"/>
      <c r="I168" s="71"/>
      <c r="J168" s="71"/>
      <c r="K168" s="80">
        <v>3.9942402264906196</v>
      </c>
      <c r="L168" s="71"/>
      <c r="M168" s="71"/>
      <c r="N168" s="94">
        <v>5.9627585020100335E-2</v>
      </c>
      <c r="O168" s="80"/>
      <c r="P168" s="82"/>
      <c r="Q168" s="80">
        <v>376.67129498800006</v>
      </c>
      <c r="R168" s="80">
        <v>85863.093408177025</v>
      </c>
      <c r="S168" s="71"/>
      <c r="T168" s="81">
        <f t="shared" si="2"/>
        <v>0.1387311978213962</v>
      </c>
      <c r="U168" s="81">
        <f>R168/'סכום נכסי הקרן'!$C$42</f>
        <v>2.9713334166096457E-2</v>
      </c>
    </row>
    <row r="169" spans="2:21">
      <c r="B169" s="76" t="s">
        <v>545</v>
      </c>
      <c r="C169" s="73">
        <v>7480163</v>
      </c>
      <c r="D169" s="86" t="s">
        <v>121</v>
      </c>
      <c r="E169" s="86" t="s">
        <v>28</v>
      </c>
      <c r="F169" s="73" t="s">
        <v>432</v>
      </c>
      <c r="G169" s="86" t="s">
        <v>315</v>
      </c>
      <c r="H169" s="73" t="s">
        <v>316</v>
      </c>
      <c r="I169" s="73" t="s">
        <v>132</v>
      </c>
      <c r="J169" s="73"/>
      <c r="K169" s="85">
        <v>3.3099999397283359</v>
      </c>
      <c r="L169" s="86" t="s">
        <v>134</v>
      </c>
      <c r="M169" s="87">
        <v>2.6800000000000001E-2</v>
      </c>
      <c r="N169" s="87">
        <v>4.9899804863404382E-2</v>
      </c>
      <c r="O169" s="83">
        <v>8.4299000000000013E-2</v>
      </c>
      <c r="P169" s="85">
        <v>94.81</v>
      </c>
      <c r="Q169" s="73"/>
      <c r="R169" s="83">
        <v>7.9944000000000019E-5</v>
      </c>
      <c r="S169" s="84">
        <v>3.2304014985353506E-11</v>
      </c>
      <c r="T169" s="84">
        <f t="shared" si="2"/>
        <v>1.2916756709323838E-10</v>
      </c>
      <c r="U169" s="84">
        <f>R169/'סכום נכסי הקרן'!$C$42</f>
        <v>2.7665003580551156E-11</v>
      </c>
    </row>
    <row r="170" spans="2:21">
      <c r="B170" s="76" t="s">
        <v>546</v>
      </c>
      <c r="C170" s="73">
        <v>6620488</v>
      </c>
      <c r="D170" s="86" t="s">
        <v>121</v>
      </c>
      <c r="E170" s="86" t="s">
        <v>28</v>
      </c>
      <c r="F170" s="73" t="s">
        <v>329</v>
      </c>
      <c r="G170" s="86" t="s">
        <v>315</v>
      </c>
      <c r="H170" s="73" t="s">
        <v>316</v>
      </c>
      <c r="I170" s="73" t="s">
        <v>132</v>
      </c>
      <c r="J170" s="73"/>
      <c r="K170" s="85">
        <v>3.73</v>
      </c>
      <c r="L170" s="86" t="s">
        <v>134</v>
      </c>
      <c r="M170" s="87">
        <v>2.5000000000000001E-2</v>
      </c>
      <c r="N170" s="87">
        <v>4.9799221702103658E-2</v>
      </c>
      <c r="O170" s="83">
        <v>1.8664000000000004E-2</v>
      </c>
      <c r="P170" s="85">
        <v>93.11</v>
      </c>
      <c r="Q170" s="73"/>
      <c r="R170" s="83">
        <v>1.7731000000000004E-5</v>
      </c>
      <c r="S170" s="84">
        <v>6.2905113446931941E-12</v>
      </c>
      <c r="T170" s="84">
        <f t="shared" si="2"/>
        <v>2.864843055301473E-11</v>
      </c>
      <c r="U170" s="84">
        <f>R170/'סכום נכסי הקרן'!$C$42</f>
        <v>6.1358973592358716E-12</v>
      </c>
    </row>
    <row r="171" spans="2:21">
      <c r="B171" s="76" t="s">
        <v>547</v>
      </c>
      <c r="C171" s="73">
        <v>1133131</v>
      </c>
      <c r="D171" s="86" t="s">
        <v>121</v>
      </c>
      <c r="E171" s="86" t="s">
        <v>28</v>
      </c>
      <c r="F171" s="73" t="s">
        <v>548</v>
      </c>
      <c r="G171" s="86" t="s">
        <v>549</v>
      </c>
      <c r="H171" s="73" t="s">
        <v>323</v>
      </c>
      <c r="I171" s="73" t="s">
        <v>324</v>
      </c>
      <c r="J171" s="73"/>
      <c r="K171" s="85">
        <v>0.16999986097041689</v>
      </c>
      <c r="L171" s="86" t="s">
        <v>134</v>
      </c>
      <c r="M171" s="87">
        <v>5.7000000000000002E-2</v>
      </c>
      <c r="N171" s="87">
        <v>1.0799973135731717E-2</v>
      </c>
      <c r="O171" s="83">
        <v>0.21774600000000002</v>
      </c>
      <c r="P171" s="85">
        <v>102.66</v>
      </c>
      <c r="Q171" s="73"/>
      <c r="R171" s="83">
        <v>2.2334500000000001E-4</v>
      </c>
      <c r="S171" s="84">
        <v>1.4098116222693132E-9</v>
      </c>
      <c r="T171" s="84">
        <f t="shared" si="2"/>
        <v>3.608642333688497E-10</v>
      </c>
      <c r="U171" s="84">
        <f>R171/'סכום נכסי הקרן'!$C$42</f>
        <v>7.7289605532600281E-11</v>
      </c>
    </row>
    <row r="172" spans="2:21">
      <c r="B172" s="76" t="s">
        <v>550</v>
      </c>
      <c r="C172" s="73">
        <v>2810372</v>
      </c>
      <c r="D172" s="86" t="s">
        <v>121</v>
      </c>
      <c r="E172" s="86" t="s">
        <v>28</v>
      </c>
      <c r="F172" s="73" t="s">
        <v>551</v>
      </c>
      <c r="G172" s="86" t="s">
        <v>414</v>
      </c>
      <c r="H172" s="73" t="s">
        <v>359</v>
      </c>
      <c r="I172" s="73" t="s">
        <v>324</v>
      </c>
      <c r="J172" s="73"/>
      <c r="K172" s="85">
        <v>8.1699932942462041</v>
      </c>
      <c r="L172" s="86" t="s">
        <v>134</v>
      </c>
      <c r="M172" s="87">
        <v>2.4E-2</v>
      </c>
      <c r="N172" s="87">
        <v>5.3799876666767756E-2</v>
      </c>
      <c r="O172" s="83">
        <v>0.12442600000000001</v>
      </c>
      <c r="P172" s="85">
        <v>79.239999999999995</v>
      </c>
      <c r="Q172" s="73"/>
      <c r="R172" s="83">
        <v>9.891900000000002E-5</v>
      </c>
      <c r="S172" s="84">
        <v>1.656710285142281E-10</v>
      </c>
      <c r="T172" s="84">
        <f t="shared" si="2"/>
        <v>1.5982596028840247E-10</v>
      </c>
      <c r="U172" s="84">
        <f>R172/'סכום נכסי הקרן'!$C$42</f>
        <v>3.4231393089969725E-11</v>
      </c>
    </row>
    <row r="173" spans="2:21">
      <c r="B173" s="76" t="s">
        <v>552</v>
      </c>
      <c r="C173" s="73">
        <v>1138114</v>
      </c>
      <c r="D173" s="86" t="s">
        <v>121</v>
      </c>
      <c r="E173" s="86" t="s">
        <v>28</v>
      </c>
      <c r="F173" s="73" t="s">
        <v>353</v>
      </c>
      <c r="G173" s="86" t="s">
        <v>327</v>
      </c>
      <c r="H173" s="73" t="s">
        <v>354</v>
      </c>
      <c r="I173" s="73" t="s">
        <v>132</v>
      </c>
      <c r="J173" s="73"/>
      <c r="K173" s="85">
        <v>1.21</v>
      </c>
      <c r="L173" s="86" t="s">
        <v>134</v>
      </c>
      <c r="M173" s="87">
        <v>3.39E-2</v>
      </c>
      <c r="N173" s="87">
        <v>5.6499738057817793E-2</v>
      </c>
      <c r="O173" s="83">
        <v>4.1994000000000004E-2</v>
      </c>
      <c r="P173" s="85">
        <v>99.8</v>
      </c>
      <c r="Q173" s="73"/>
      <c r="R173" s="83">
        <v>4.1994000000000005E-5</v>
      </c>
      <c r="S173" s="84">
        <v>6.4494257301954305E-11</v>
      </c>
      <c r="T173" s="84">
        <f t="shared" si="2"/>
        <v>6.7850780702910182E-11</v>
      </c>
      <c r="U173" s="84">
        <f>R173/'סכום נכסי הקרן'!$C$42</f>
        <v>1.4532224561714013E-11</v>
      </c>
    </row>
    <row r="174" spans="2:21">
      <c r="B174" s="76" t="s">
        <v>553</v>
      </c>
      <c r="C174" s="73">
        <v>1162866</v>
      </c>
      <c r="D174" s="86" t="s">
        <v>121</v>
      </c>
      <c r="E174" s="86" t="s">
        <v>28</v>
      </c>
      <c r="F174" s="73" t="s">
        <v>353</v>
      </c>
      <c r="G174" s="86" t="s">
        <v>327</v>
      </c>
      <c r="H174" s="73" t="s">
        <v>354</v>
      </c>
      <c r="I174" s="73" t="s">
        <v>132</v>
      </c>
      <c r="J174" s="73"/>
      <c r="K174" s="85">
        <v>6.1000030551920448</v>
      </c>
      <c r="L174" s="86" t="s">
        <v>134</v>
      </c>
      <c r="M174" s="87">
        <v>2.4399999999999998E-2</v>
      </c>
      <c r="N174" s="87">
        <v>5.5599961955487928E-2</v>
      </c>
      <c r="O174" s="83">
        <v>0.12442600000000001</v>
      </c>
      <c r="P174" s="85">
        <v>84.62</v>
      </c>
      <c r="Q174" s="73"/>
      <c r="R174" s="83">
        <v>1.0514000000000001E-4</v>
      </c>
      <c r="S174" s="84">
        <v>1.1326508504940203E-10</v>
      </c>
      <c r="T174" s="84">
        <f t="shared" si="2"/>
        <v>1.6987738922474585E-10</v>
      </c>
      <c r="U174" s="84">
        <f>R174/'סכום נכסי הקרן'!$C$42</f>
        <v>3.6384199895666316E-11</v>
      </c>
    </row>
    <row r="175" spans="2:21">
      <c r="B175" s="76" t="s">
        <v>554</v>
      </c>
      <c r="C175" s="73">
        <v>7590151</v>
      </c>
      <c r="D175" s="86" t="s">
        <v>121</v>
      </c>
      <c r="E175" s="86" t="s">
        <v>28</v>
      </c>
      <c r="F175" s="73" t="s">
        <v>367</v>
      </c>
      <c r="G175" s="86" t="s">
        <v>327</v>
      </c>
      <c r="H175" s="73" t="s">
        <v>359</v>
      </c>
      <c r="I175" s="73" t="s">
        <v>324</v>
      </c>
      <c r="J175" s="73"/>
      <c r="K175" s="83">
        <v>5.7900000000000418</v>
      </c>
      <c r="L175" s="86" t="s">
        <v>134</v>
      </c>
      <c r="M175" s="87">
        <v>2.5499999999999998E-2</v>
      </c>
      <c r="N175" s="87">
        <v>5.5500000000000514E-2</v>
      </c>
      <c r="O175" s="83">
        <v>4552567.3419110002</v>
      </c>
      <c r="P175" s="85">
        <v>84.91</v>
      </c>
      <c r="Q175" s="73"/>
      <c r="R175" s="83">
        <v>3865.5850819960006</v>
      </c>
      <c r="S175" s="84">
        <v>3.3404163336264595E-3</v>
      </c>
      <c r="T175" s="84">
        <f t="shared" si="2"/>
        <v>6.2457247627506719E-3</v>
      </c>
      <c r="U175" s="84">
        <f>R175/'סכום נכסי הקרן'!$C$42</f>
        <v>1.3377042071242929E-3</v>
      </c>
    </row>
    <row r="176" spans="2:21">
      <c r="B176" s="76" t="s">
        <v>555</v>
      </c>
      <c r="C176" s="73">
        <v>5850110</v>
      </c>
      <c r="D176" s="86" t="s">
        <v>121</v>
      </c>
      <c r="E176" s="86" t="s">
        <v>28</v>
      </c>
      <c r="F176" s="73" t="s">
        <v>556</v>
      </c>
      <c r="G176" s="86" t="s">
        <v>372</v>
      </c>
      <c r="H176" s="73" t="s">
        <v>354</v>
      </c>
      <c r="I176" s="73" t="s">
        <v>132</v>
      </c>
      <c r="J176" s="73"/>
      <c r="K176" s="83">
        <v>5.3700000000450379</v>
      </c>
      <c r="L176" s="86" t="s">
        <v>134</v>
      </c>
      <c r="M176" s="87">
        <v>1.95E-2</v>
      </c>
      <c r="N176" s="87">
        <v>5.3000000000398291E-2</v>
      </c>
      <c r="O176" s="83">
        <v>38883.805034000005</v>
      </c>
      <c r="P176" s="85">
        <v>83.94</v>
      </c>
      <c r="Q176" s="73"/>
      <c r="R176" s="83">
        <v>32.63906436900001</v>
      </c>
      <c r="S176" s="84">
        <v>3.4106114571265305E-5</v>
      </c>
      <c r="T176" s="84">
        <f t="shared" si="2"/>
        <v>5.2735771749516339E-5</v>
      </c>
      <c r="U176" s="84">
        <f>R176/'סכום נכסי הקרן'!$C$42</f>
        <v>1.1294904340966486E-5</v>
      </c>
    </row>
    <row r="177" spans="2:21">
      <c r="B177" s="76" t="s">
        <v>557</v>
      </c>
      <c r="C177" s="73">
        <v>4160156</v>
      </c>
      <c r="D177" s="86" t="s">
        <v>121</v>
      </c>
      <c r="E177" s="86" t="s">
        <v>28</v>
      </c>
      <c r="F177" s="73" t="s">
        <v>558</v>
      </c>
      <c r="G177" s="86" t="s">
        <v>327</v>
      </c>
      <c r="H177" s="73" t="s">
        <v>359</v>
      </c>
      <c r="I177" s="73" t="s">
        <v>324</v>
      </c>
      <c r="J177" s="73"/>
      <c r="K177" s="83">
        <v>1.0600000000002521</v>
      </c>
      <c r="L177" s="86" t="s">
        <v>134</v>
      </c>
      <c r="M177" s="87">
        <v>2.5499999999999998E-2</v>
      </c>
      <c r="N177" s="87">
        <v>5.2599999999982924E-2</v>
      </c>
      <c r="O177" s="83">
        <v>729666.72715300007</v>
      </c>
      <c r="P177" s="85">
        <v>97.92</v>
      </c>
      <c r="Q177" s="73"/>
      <c r="R177" s="83">
        <v>714.48965939700008</v>
      </c>
      <c r="S177" s="84">
        <v>3.6243405016441162E-3</v>
      </c>
      <c r="T177" s="84">
        <f t="shared" si="2"/>
        <v>1.154419231181665E-3</v>
      </c>
      <c r="U177" s="84">
        <f>R177/'סכום נכסי הקרן'!$C$42</f>
        <v>2.4725256411343912E-4</v>
      </c>
    </row>
    <row r="178" spans="2:21">
      <c r="B178" s="76" t="s">
        <v>559</v>
      </c>
      <c r="C178" s="73">
        <v>2320232</v>
      </c>
      <c r="D178" s="86" t="s">
        <v>121</v>
      </c>
      <c r="E178" s="86" t="s">
        <v>28</v>
      </c>
      <c r="F178" s="73" t="s">
        <v>560</v>
      </c>
      <c r="G178" s="86" t="s">
        <v>128</v>
      </c>
      <c r="H178" s="73" t="s">
        <v>359</v>
      </c>
      <c r="I178" s="73" t="s">
        <v>324</v>
      </c>
      <c r="J178" s="73"/>
      <c r="K178" s="85">
        <v>3.7900000525078639</v>
      </c>
      <c r="L178" s="86" t="s">
        <v>134</v>
      </c>
      <c r="M178" s="87">
        <v>2.2400000000000003E-2</v>
      </c>
      <c r="N178" s="87">
        <v>5.46001700013077E-2</v>
      </c>
      <c r="O178" s="83">
        <v>0.10202900000000001</v>
      </c>
      <c r="P178" s="85">
        <v>89.71</v>
      </c>
      <c r="Q178" s="73"/>
      <c r="R178" s="83">
        <v>9.1764000000000011E-5</v>
      </c>
      <c r="S178" s="84">
        <v>1.5891577972994802E-10</v>
      </c>
      <c r="T178" s="84">
        <f t="shared" si="2"/>
        <v>1.4826544364485047E-10</v>
      </c>
      <c r="U178" s="84">
        <f>R178/'סכום נכסי הקרן'!$C$42</f>
        <v>3.1755371116852993E-11</v>
      </c>
    </row>
    <row r="179" spans="2:21">
      <c r="B179" s="76" t="s">
        <v>561</v>
      </c>
      <c r="C179" s="73">
        <v>7770258</v>
      </c>
      <c r="D179" s="86" t="s">
        <v>121</v>
      </c>
      <c r="E179" s="86" t="s">
        <v>28</v>
      </c>
      <c r="F179" s="73" t="s">
        <v>562</v>
      </c>
      <c r="G179" s="86" t="s">
        <v>563</v>
      </c>
      <c r="H179" s="73" t="s">
        <v>359</v>
      </c>
      <c r="I179" s="73" t="s">
        <v>324</v>
      </c>
      <c r="J179" s="73"/>
      <c r="K179" s="85">
        <v>4.0799992739655391</v>
      </c>
      <c r="L179" s="86" t="s">
        <v>134</v>
      </c>
      <c r="M179" s="87">
        <v>3.5200000000000002E-2</v>
      </c>
      <c r="N179" s="87">
        <v>5.1799837748825489E-2</v>
      </c>
      <c r="O179" s="83">
        <v>0.17544100000000004</v>
      </c>
      <c r="P179" s="85">
        <v>94.11</v>
      </c>
      <c r="Q179" s="73"/>
      <c r="R179" s="83">
        <v>1.6517600000000001E-4</v>
      </c>
      <c r="S179" s="84">
        <v>2.2305277461627112E-10</v>
      </c>
      <c r="T179" s="84">
        <f t="shared" si="2"/>
        <v>2.6687909114120809E-10</v>
      </c>
      <c r="U179" s="84">
        <f>R179/'סכום נכסי הקרן'!$C$42</f>
        <v>5.7159944854161874E-11</v>
      </c>
    </row>
    <row r="180" spans="2:21">
      <c r="B180" s="76" t="s">
        <v>564</v>
      </c>
      <c r="C180" s="73">
        <v>1410299</v>
      </c>
      <c r="D180" s="86" t="s">
        <v>121</v>
      </c>
      <c r="E180" s="86" t="s">
        <v>28</v>
      </c>
      <c r="F180" s="73" t="s">
        <v>410</v>
      </c>
      <c r="G180" s="86" t="s">
        <v>130</v>
      </c>
      <c r="H180" s="73" t="s">
        <v>359</v>
      </c>
      <c r="I180" s="73" t="s">
        <v>324</v>
      </c>
      <c r="J180" s="73"/>
      <c r="K180" s="83">
        <v>1.4299999999844288</v>
      </c>
      <c r="L180" s="86" t="s">
        <v>134</v>
      </c>
      <c r="M180" s="87">
        <v>2.7000000000000003E-2</v>
      </c>
      <c r="N180" s="87">
        <v>5.7199999999776416E-2</v>
      </c>
      <c r="O180" s="83">
        <v>26084.538035000005</v>
      </c>
      <c r="P180" s="85">
        <v>96.02</v>
      </c>
      <c r="Q180" s="73"/>
      <c r="R180" s="83">
        <v>25.046373573000004</v>
      </c>
      <c r="S180" s="84">
        <v>1.5163135577702389E-4</v>
      </c>
      <c r="T180" s="84">
        <f t="shared" si="2"/>
        <v>4.0468066883478308E-5</v>
      </c>
      <c r="U180" s="84">
        <f>R180/'סכום נכסי הקרן'!$C$42</f>
        <v>8.6674173743728952E-6</v>
      </c>
    </row>
    <row r="181" spans="2:21">
      <c r="B181" s="76" t="s">
        <v>565</v>
      </c>
      <c r="C181" s="73">
        <v>1192731</v>
      </c>
      <c r="D181" s="86" t="s">
        <v>121</v>
      </c>
      <c r="E181" s="86" t="s">
        <v>28</v>
      </c>
      <c r="F181" s="73" t="s">
        <v>410</v>
      </c>
      <c r="G181" s="86" t="s">
        <v>130</v>
      </c>
      <c r="H181" s="73" t="s">
        <v>359</v>
      </c>
      <c r="I181" s="73" t="s">
        <v>324</v>
      </c>
      <c r="J181" s="73"/>
      <c r="K181" s="83">
        <v>3.6999999999989788</v>
      </c>
      <c r="L181" s="86" t="s">
        <v>134</v>
      </c>
      <c r="M181" s="87">
        <v>4.5599999999999995E-2</v>
      </c>
      <c r="N181" s="87">
        <v>5.669999999997577E-2</v>
      </c>
      <c r="O181" s="83">
        <v>1115935.8891479999</v>
      </c>
      <c r="P181" s="85">
        <v>96.5</v>
      </c>
      <c r="Q181" s="73"/>
      <c r="R181" s="83">
        <v>1076.8780960830002</v>
      </c>
      <c r="S181" s="84">
        <v>4.0938645034960201E-3</v>
      </c>
      <c r="T181" s="84">
        <f t="shared" si="2"/>
        <v>1.739939504240965E-3</v>
      </c>
      <c r="U181" s="84">
        <f>R181/'סכום נכסי הקרן'!$C$42</f>
        <v>3.7265881597059572E-4</v>
      </c>
    </row>
    <row r="182" spans="2:21">
      <c r="B182" s="76" t="s">
        <v>566</v>
      </c>
      <c r="C182" s="73">
        <v>2300309</v>
      </c>
      <c r="D182" s="86" t="s">
        <v>121</v>
      </c>
      <c r="E182" s="86" t="s">
        <v>28</v>
      </c>
      <c r="F182" s="73" t="s">
        <v>417</v>
      </c>
      <c r="G182" s="86" t="s">
        <v>158</v>
      </c>
      <c r="H182" s="73" t="s">
        <v>418</v>
      </c>
      <c r="I182" s="73" t="s">
        <v>132</v>
      </c>
      <c r="J182" s="73"/>
      <c r="K182" s="83">
        <v>8.5899999999997707</v>
      </c>
      <c r="L182" s="86" t="s">
        <v>134</v>
      </c>
      <c r="M182" s="87">
        <v>2.7900000000000001E-2</v>
      </c>
      <c r="N182" s="87">
        <v>5.4899999999997708E-2</v>
      </c>
      <c r="O182" s="83">
        <v>1088727.7800000003</v>
      </c>
      <c r="P182" s="85">
        <v>80.599999999999994</v>
      </c>
      <c r="Q182" s="73"/>
      <c r="R182" s="83">
        <v>877.51459068000008</v>
      </c>
      <c r="S182" s="84">
        <v>2.5316895637615112E-3</v>
      </c>
      <c r="T182" s="84">
        <f t="shared" si="2"/>
        <v>1.417822785536807E-3</v>
      </c>
      <c r="U182" s="84">
        <f>R182/'סכום נכסי הקרן'!$C$42</f>
        <v>3.0366812134929546E-4</v>
      </c>
    </row>
    <row r="183" spans="2:21">
      <c r="B183" s="76" t="s">
        <v>567</v>
      </c>
      <c r="C183" s="73">
        <v>2300176</v>
      </c>
      <c r="D183" s="86" t="s">
        <v>121</v>
      </c>
      <c r="E183" s="86" t="s">
        <v>28</v>
      </c>
      <c r="F183" s="73" t="s">
        <v>417</v>
      </c>
      <c r="G183" s="86" t="s">
        <v>158</v>
      </c>
      <c r="H183" s="73" t="s">
        <v>418</v>
      </c>
      <c r="I183" s="73" t="s">
        <v>132</v>
      </c>
      <c r="J183" s="73"/>
      <c r="K183" s="85">
        <v>1.1299995112101542</v>
      </c>
      <c r="L183" s="86" t="s">
        <v>134</v>
      </c>
      <c r="M183" s="87">
        <v>3.6499999999999998E-2</v>
      </c>
      <c r="N183" s="87">
        <v>5.3200241750893704E-2</v>
      </c>
      <c r="O183" s="83">
        <v>7.8077000000000008E-2</v>
      </c>
      <c r="P183" s="85">
        <v>99.41</v>
      </c>
      <c r="Q183" s="73"/>
      <c r="R183" s="83">
        <v>7.7766000000000014E-5</v>
      </c>
      <c r="S183" s="84">
        <v>4.8875367845172248E-11</v>
      </c>
      <c r="T183" s="84">
        <f t="shared" si="2"/>
        <v>1.2564851674388042E-10</v>
      </c>
      <c r="U183" s="84">
        <f>R183/'סכום נכסי הקרן'!$C$42</f>
        <v>2.6911296262948328E-11</v>
      </c>
    </row>
    <row r="184" spans="2:21">
      <c r="B184" s="76" t="s">
        <v>568</v>
      </c>
      <c r="C184" s="73">
        <v>1185941</v>
      </c>
      <c r="D184" s="86" t="s">
        <v>121</v>
      </c>
      <c r="E184" s="86" t="s">
        <v>28</v>
      </c>
      <c r="F184" s="73" t="s">
        <v>569</v>
      </c>
      <c r="G184" s="86" t="s">
        <v>131</v>
      </c>
      <c r="H184" s="73" t="s">
        <v>418</v>
      </c>
      <c r="I184" s="73" t="s">
        <v>132</v>
      </c>
      <c r="J184" s="73"/>
      <c r="K184" s="83">
        <v>1.5100000000002289</v>
      </c>
      <c r="L184" s="86" t="s">
        <v>134</v>
      </c>
      <c r="M184" s="87">
        <v>6.0999999999999999E-2</v>
      </c>
      <c r="N184" s="87">
        <v>6.0100000000008535E-2</v>
      </c>
      <c r="O184" s="83">
        <v>2332988.1</v>
      </c>
      <c r="P184" s="85">
        <v>102.98</v>
      </c>
      <c r="Q184" s="73"/>
      <c r="R184" s="83">
        <v>2402.5110417950004</v>
      </c>
      <c r="S184" s="84">
        <v>6.0564058565457804E-3</v>
      </c>
      <c r="T184" s="84">
        <f t="shared" si="2"/>
        <v>3.8817985863016822E-3</v>
      </c>
      <c r="U184" s="84">
        <f>R184/'סכום נכסי הקרן'!$C$42</f>
        <v>8.3140043747588759E-4</v>
      </c>
    </row>
    <row r="185" spans="2:21">
      <c r="B185" s="76" t="s">
        <v>570</v>
      </c>
      <c r="C185" s="73">
        <v>1143130</v>
      </c>
      <c r="D185" s="86" t="s">
        <v>121</v>
      </c>
      <c r="E185" s="86" t="s">
        <v>28</v>
      </c>
      <c r="F185" s="73" t="s">
        <v>437</v>
      </c>
      <c r="G185" s="86" t="s">
        <v>372</v>
      </c>
      <c r="H185" s="73" t="s">
        <v>418</v>
      </c>
      <c r="I185" s="73" t="s">
        <v>132</v>
      </c>
      <c r="J185" s="73"/>
      <c r="K185" s="83">
        <v>7.1999999999992683</v>
      </c>
      <c r="L185" s="86" t="s">
        <v>134</v>
      </c>
      <c r="M185" s="87">
        <v>3.0499999999999999E-2</v>
      </c>
      <c r="N185" s="87">
        <v>5.5599999999992919E-2</v>
      </c>
      <c r="O185" s="83">
        <v>1938018.4094570002</v>
      </c>
      <c r="P185" s="85">
        <v>84.73</v>
      </c>
      <c r="Q185" s="73"/>
      <c r="R185" s="83">
        <v>1642.0829983610004</v>
      </c>
      <c r="S185" s="84">
        <v>2.8389073232375837E-3</v>
      </c>
      <c r="T185" s="84">
        <f t="shared" si="2"/>
        <v>2.6531555321657727E-3</v>
      </c>
      <c r="U185" s="84">
        <f>R185/'סכום נכסי הקרן'!$C$42</f>
        <v>5.6825067583832732E-4</v>
      </c>
    </row>
    <row r="186" spans="2:21">
      <c r="B186" s="76" t="s">
        <v>571</v>
      </c>
      <c r="C186" s="73">
        <v>1157601</v>
      </c>
      <c r="D186" s="86" t="s">
        <v>121</v>
      </c>
      <c r="E186" s="86" t="s">
        <v>28</v>
      </c>
      <c r="F186" s="73" t="s">
        <v>437</v>
      </c>
      <c r="G186" s="86" t="s">
        <v>372</v>
      </c>
      <c r="H186" s="73" t="s">
        <v>418</v>
      </c>
      <c r="I186" s="73" t="s">
        <v>132</v>
      </c>
      <c r="J186" s="73"/>
      <c r="K186" s="83">
        <v>2.6400000000012325</v>
      </c>
      <c r="L186" s="86" t="s">
        <v>134</v>
      </c>
      <c r="M186" s="87">
        <v>2.9100000000000001E-2</v>
      </c>
      <c r="N186" s="87">
        <v>5.2800000000024647E-2</v>
      </c>
      <c r="O186" s="83">
        <v>923847.88987900014</v>
      </c>
      <c r="P186" s="85">
        <v>94.88</v>
      </c>
      <c r="Q186" s="73"/>
      <c r="R186" s="83">
        <v>876.54687810300015</v>
      </c>
      <c r="S186" s="84">
        <v>1.5397464831316669E-3</v>
      </c>
      <c r="T186" s="84">
        <f t="shared" si="2"/>
        <v>1.4162592275560129E-3</v>
      </c>
      <c r="U186" s="84">
        <f>R186/'סכום נכסי הקרן'!$C$42</f>
        <v>3.0333323978335374E-4</v>
      </c>
    </row>
    <row r="187" spans="2:21">
      <c r="B187" s="76" t="s">
        <v>572</v>
      </c>
      <c r="C187" s="73">
        <v>1138163</v>
      </c>
      <c r="D187" s="86" t="s">
        <v>121</v>
      </c>
      <c r="E187" s="86" t="s">
        <v>28</v>
      </c>
      <c r="F187" s="73" t="s">
        <v>437</v>
      </c>
      <c r="G187" s="86" t="s">
        <v>372</v>
      </c>
      <c r="H187" s="73" t="s">
        <v>418</v>
      </c>
      <c r="I187" s="73" t="s">
        <v>132</v>
      </c>
      <c r="J187" s="73"/>
      <c r="K187" s="85">
        <v>4.7399937072697176</v>
      </c>
      <c r="L187" s="86" t="s">
        <v>134</v>
      </c>
      <c r="M187" s="87">
        <v>3.95E-2</v>
      </c>
      <c r="N187" s="87">
        <v>5.1400442033353429E-2</v>
      </c>
      <c r="O187" s="83">
        <v>6.2213000000000004E-2</v>
      </c>
      <c r="P187" s="85">
        <v>95.79</v>
      </c>
      <c r="Q187" s="73"/>
      <c r="R187" s="83">
        <v>5.9724000000000006E-5</v>
      </c>
      <c r="S187" s="84">
        <v>2.592100620752122E-10</v>
      </c>
      <c r="T187" s="84">
        <f t="shared" si="2"/>
        <v>9.6497595530328333E-11</v>
      </c>
      <c r="U187" s="84">
        <f>R187/'סכום נכסי הקרן'!$C$42</f>
        <v>2.0667775866166778E-11</v>
      </c>
    </row>
    <row r="188" spans="2:21">
      <c r="B188" s="76" t="s">
        <v>573</v>
      </c>
      <c r="C188" s="73">
        <v>1143122</v>
      </c>
      <c r="D188" s="86" t="s">
        <v>121</v>
      </c>
      <c r="E188" s="86" t="s">
        <v>28</v>
      </c>
      <c r="F188" s="73" t="s">
        <v>437</v>
      </c>
      <c r="G188" s="86" t="s">
        <v>372</v>
      </c>
      <c r="H188" s="73" t="s">
        <v>418</v>
      </c>
      <c r="I188" s="73" t="s">
        <v>132</v>
      </c>
      <c r="J188" s="73"/>
      <c r="K188" s="83">
        <v>6.4400000000007447</v>
      </c>
      <c r="L188" s="86" t="s">
        <v>134</v>
      </c>
      <c r="M188" s="87">
        <v>3.0499999999999999E-2</v>
      </c>
      <c r="N188" s="87">
        <v>5.5200000000006383E-2</v>
      </c>
      <c r="O188" s="83">
        <v>2605564.8176930007</v>
      </c>
      <c r="P188" s="85">
        <v>86.53</v>
      </c>
      <c r="Q188" s="73"/>
      <c r="R188" s="83">
        <v>2254.5952366780007</v>
      </c>
      <c r="S188" s="84">
        <v>3.5747931119449734E-3</v>
      </c>
      <c r="T188" s="84">
        <f t="shared" si="2"/>
        <v>3.6428072338349502E-3</v>
      </c>
      <c r="U188" s="84">
        <f>R188/'סכום נכסי הקרן'!$C$42</f>
        <v>7.8021346561831352E-4</v>
      </c>
    </row>
    <row r="189" spans="2:21">
      <c r="B189" s="76" t="s">
        <v>574</v>
      </c>
      <c r="C189" s="73">
        <v>1182666</v>
      </c>
      <c r="D189" s="86" t="s">
        <v>121</v>
      </c>
      <c r="E189" s="86" t="s">
        <v>28</v>
      </c>
      <c r="F189" s="73" t="s">
        <v>437</v>
      </c>
      <c r="G189" s="86" t="s">
        <v>372</v>
      </c>
      <c r="H189" s="73" t="s">
        <v>418</v>
      </c>
      <c r="I189" s="73" t="s">
        <v>132</v>
      </c>
      <c r="J189" s="73"/>
      <c r="K189" s="83">
        <v>8.0600000000001604</v>
      </c>
      <c r="L189" s="86" t="s">
        <v>134</v>
      </c>
      <c r="M189" s="87">
        <v>2.63E-2</v>
      </c>
      <c r="N189" s="87">
        <v>5.6199999999998751E-2</v>
      </c>
      <c r="O189" s="83">
        <v>2799585.7200000007</v>
      </c>
      <c r="P189" s="85">
        <v>79.77</v>
      </c>
      <c r="Q189" s="73"/>
      <c r="R189" s="83">
        <v>2233.2295288440005</v>
      </c>
      <c r="S189" s="84">
        <v>4.0357762811161161E-3</v>
      </c>
      <c r="T189" s="84">
        <f t="shared" si="2"/>
        <v>3.6082861127984403E-3</v>
      </c>
      <c r="U189" s="84">
        <f>R189/'סכום נכסי הקרן'!$C$42</f>
        <v>7.7281976022793237E-4</v>
      </c>
    </row>
    <row r="190" spans="2:21">
      <c r="B190" s="76" t="s">
        <v>575</v>
      </c>
      <c r="C190" s="73">
        <v>1193481</v>
      </c>
      <c r="D190" s="86" t="s">
        <v>121</v>
      </c>
      <c r="E190" s="86" t="s">
        <v>28</v>
      </c>
      <c r="F190" s="73" t="s">
        <v>576</v>
      </c>
      <c r="G190" s="86" t="s">
        <v>372</v>
      </c>
      <c r="H190" s="73" t="s">
        <v>415</v>
      </c>
      <c r="I190" s="73" t="s">
        <v>324</v>
      </c>
      <c r="J190" s="73"/>
      <c r="K190" s="83">
        <v>3.9800000000003055</v>
      </c>
      <c r="L190" s="86" t="s">
        <v>134</v>
      </c>
      <c r="M190" s="87">
        <v>4.7E-2</v>
      </c>
      <c r="N190" s="87">
        <v>5.3200000000006673E-2</v>
      </c>
      <c r="O190" s="83">
        <v>1430899.368</v>
      </c>
      <c r="P190" s="85">
        <v>100.52</v>
      </c>
      <c r="Q190" s="73"/>
      <c r="R190" s="83">
        <v>1438.3400997720003</v>
      </c>
      <c r="S190" s="84">
        <v>1.5914796663329997E-3</v>
      </c>
      <c r="T190" s="84">
        <f t="shared" si="2"/>
        <v>2.3239629157934929E-3</v>
      </c>
      <c r="U190" s="84">
        <f>R190/'סכום נכסי הקרן'!$C$42</f>
        <v>4.9774447125791404E-4</v>
      </c>
    </row>
    <row r="191" spans="2:21">
      <c r="B191" s="76" t="s">
        <v>577</v>
      </c>
      <c r="C191" s="73">
        <v>1160647</v>
      </c>
      <c r="D191" s="86" t="s">
        <v>121</v>
      </c>
      <c r="E191" s="86" t="s">
        <v>28</v>
      </c>
      <c r="F191" s="73" t="s">
        <v>442</v>
      </c>
      <c r="G191" s="86" t="s">
        <v>372</v>
      </c>
      <c r="H191" s="73" t="s">
        <v>418</v>
      </c>
      <c r="I191" s="73" t="s">
        <v>132</v>
      </c>
      <c r="J191" s="73"/>
      <c r="K191" s="83">
        <v>5.9700000000004207</v>
      </c>
      <c r="L191" s="86" t="s">
        <v>134</v>
      </c>
      <c r="M191" s="87">
        <v>2.64E-2</v>
      </c>
      <c r="N191" s="87">
        <v>5.430000000000499E-2</v>
      </c>
      <c r="O191" s="83">
        <v>4775552.8548190007</v>
      </c>
      <c r="P191" s="85">
        <v>85.2</v>
      </c>
      <c r="Q191" s="83">
        <v>63.037297712000012</v>
      </c>
      <c r="R191" s="83">
        <v>4131.8083299580003</v>
      </c>
      <c r="S191" s="84">
        <v>2.9187347709305009E-3</v>
      </c>
      <c r="T191" s="84">
        <f t="shared" si="2"/>
        <v>6.675868478888361E-3</v>
      </c>
      <c r="U191" s="84">
        <f>R191/'סכום נכסי הקרן'!$C$42</f>
        <v>1.429832035455308E-3</v>
      </c>
    </row>
    <row r="192" spans="2:21">
      <c r="B192" s="76" t="s">
        <v>578</v>
      </c>
      <c r="C192" s="73">
        <v>1136068</v>
      </c>
      <c r="D192" s="86" t="s">
        <v>121</v>
      </c>
      <c r="E192" s="86" t="s">
        <v>28</v>
      </c>
      <c r="F192" s="73" t="s">
        <v>442</v>
      </c>
      <c r="G192" s="86" t="s">
        <v>372</v>
      </c>
      <c r="H192" s="73" t="s">
        <v>418</v>
      </c>
      <c r="I192" s="73" t="s">
        <v>132</v>
      </c>
      <c r="J192" s="73"/>
      <c r="K192" s="85">
        <v>0.83000017163224182</v>
      </c>
      <c r="L192" s="86" t="s">
        <v>134</v>
      </c>
      <c r="M192" s="87">
        <v>3.9199999999999999E-2</v>
      </c>
      <c r="N192" s="87">
        <v>5.7700233316116616E-2</v>
      </c>
      <c r="O192" s="83">
        <v>0.11322800000000001</v>
      </c>
      <c r="P192" s="85">
        <v>99.2</v>
      </c>
      <c r="Q192" s="73"/>
      <c r="R192" s="83">
        <v>1.1229400000000002E-4</v>
      </c>
      <c r="S192" s="84">
        <v>1.1796377365724372E-10</v>
      </c>
      <c r="T192" s="84">
        <f t="shared" si="2"/>
        <v>1.8143629014270126E-10</v>
      </c>
      <c r="U192" s="84">
        <f>R192/'סכום נכסי הקרן'!$C$42</f>
        <v>3.8859875813999943E-11</v>
      </c>
    </row>
    <row r="193" spans="2:21">
      <c r="B193" s="76" t="s">
        <v>579</v>
      </c>
      <c r="C193" s="73">
        <v>1179928</v>
      </c>
      <c r="D193" s="86" t="s">
        <v>121</v>
      </c>
      <c r="E193" s="86" t="s">
        <v>28</v>
      </c>
      <c r="F193" s="73" t="s">
        <v>442</v>
      </c>
      <c r="G193" s="86" t="s">
        <v>372</v>
      </c>
      <c r="H193" s="73" t="s">
        <v>418</v>
      </c>
      <c r="I193" s="73" t="s">
        <v>132</v>
      </c>
      <c r="J193" s="73"/>
      <c r="K193" s="83">
        <v>7.5900000000015906</v>
      </c>
      <c r="L193" s="86" t="s">
        <v>134</v>
      </c>
      <c r="M193" s="87">
        <v>2.5000000000000001E-2</v>
      </c>
      <c r="N193" s="87">
        <v>5.7000000000014032E-2</v>
      </c>
      <c r="O193" s="83">
        <v>2657220.6270490005</v>
      </c>
      <c r="P193" s="85">
        <v>79.12</v>
      </c>
      <c r="Q193" s="83">
        <v>33.215257994000005</v>
      </c>
      <c r="R193" s="83">
        <v>2135.6082180400008</v>
      </c>
      <c r="S193" s="84">
        <v>1.9924463169222898E-3</v>
      </c>
      <c r="T193" s="84">
        <f t="shared" si="2"/>
        <v>3.4505568621604247E-3</v>
      </c>
      <c r="U193" s="84">
        <f>R193/'סכום נכסי הקרן'!$C$42</f>
        <v>7.3903743869122235E-4</v>
      </c>
    </row>
    <row r="194" spans="2:21">
      <c r="B194" s="76" t="s">
        <v>580</v>
      </c>
      <c r="C194" s="73">
        <v>1143411</v>
      </c>
      <c r="D194" s="86" t="s">
        <v>121</v>
      </c>
      <c r="E194" s="86" t="s">
        <v>28</v>
      </c>
      <c r="F194" s="73" t="s">
        <v>581</v>
      </c>
      <c r="G194" s="86" t="s">
        <v>372</v>
      </c>
      <c r="H194" s="73" t="s">
        <v>418</v>
      </c>
      <c r="I194" s="73" t="s">
        <v>132</v>
      </c>
      <c r="J194" s="73"/>
      <c r="K194" s="83">
        <v>5.2000000000014772</v>
      </c>
      <c r="L194" s="86" t="s">
        <v>134</v>
      </c>
      <c r="M194" s="87">
        <v>3.4300000000000004E-2</v>
      </c>
      <c r="N194" s="87">
        <v>5.3100000000012956E-2</v>
      </c>
      <c r="O194" s="83">
        <v>1915408.5196910002</v>
      </c>
      <c r="P194" s="85">
        <v>91.92</v>
      </c>
      <c r="Q194" s="73"/>
      <c r="R194" s="83">
        <v>1760.6435113120003</v>
      </c>
      <c r="S194" s="84">
        <v>6.3031740150421229E-3</v>
      </c>
      <c r="T194" s="84">
        <f t="shared" si="2"/>
        <v>2.844716787684724E-3</v>
      </c>
      <c r="U194" s="84">
        <f>R194/'סכום נכסי הקרן'!$C$42</f>
        <v>6.0927910843241063E-4</v>
      </c>
    </row>
    <row r="195" spans="2:21">
      <c r="B195" s="76" t="s">
        <v>582</v>
      </c>
      <c r="C195" s="73">
        <v>1184191</v>
      </c>
      <c r="D195" s="86" t="s">
        <v>121</v>
      </c>
      <c r="E195" s="86" t="s">
        <v>28</v>
      </c>
      <c r="F195" s="73" t="s">
        <v>581</v>
      </c>
      <c r="G195" s="86" t="s">
        <v>372</v>
      </c>
      <c r="H195" s="73" t="s">
        <v>418</v>
      </c>
      <c r="I195" s="73" t="s">
        <v>132</v>
      </c>
      <c r="J195" s="73"/>
      <c r="K195" s="83">
        <v>6.4599999999975131</v>
      </c>
      <c r="L195" s="86" t="s">
        <v>134</v>
      </c>
      <c r="M195" s="87">
        <v>2.98E-2</v>
      </c>
      <c r="N195" s="87">
        <v>5.4799999999978019E-2</v>
      </c>
      <c r="O195" s="83">
        <v>1519210.7442120002</v>
      </c>
      <c r="P195" s="85">
        <v>86.29</v>
      </c>
      <c r="Q195" s="73"/>
      <c r="R195" s="83">
        <v>1310.9269511810003</v>
      </c>
      <c r="S195" s="84">
        <v>3.8701847917935305E-3</v>
      </c>
      <c r="T195" s="84">
        <f t="shared" si="2"/>
        <v>2.1180982302737698E-3</v>
      </c>
      <c r="U195" s="84">
        <f>R195/'סכום נכסי הקרן'!$C$42</f>
        <v>4.5365254175752244E-4</v>
      </c>
    </row>
    <row r="196" spans="2:21">
      <c r="B196" s="76" t="s">
        <v>583</v>
      </c>
      <c r="C196" s="73">
        <v>1139815</v>
      </c>
      <c r="D196" s="86" t="s">
        <v>121</v>
      </c>
      <c r="E196" s="86" t="s">
        <v>28</v>
      </c>
      <c r="F196" s="73" t="s">
        <v>454</v>
      </c>
      <c r="G196" s="86" t="s">
        <v>372</v>
      </c>
      <c r="H196" s="73" t="s">
        <v>418</v>
      </c>
      <c r="I196" s="73" t="s">
        <v>132</v>
      </c>
      <c r="J196" s="73"/>
      <c r="K196" s="83">
        <v>1.7900000000000107</v>
      </c>
      <c r="L196" s="86" t="s">
        <v>134</v>
      </c>
      <c r="M196" s="87">
        <v>3.61E-2</v>
      </c>
      <c r="N196" s="87">
        <v>5.2099999999999903E-2</v>
      </c>
      <c r="O196" s="83">
        <v>3931419.9655910004</v>
      </c>
      <c r="P196" s="85">
        <v>97.92</v>
      </c>
      <c r="Q196" s="73"/>
      <c r="R196" s="83">
        <v>3849.6462992240004</v>
      </c>
      <c r="S196" s="84">
        <v>5.1223712906723132E-3</v>
      </c>
      <c r="T196" s="84">
        <f t="shared" si="2"/>
        <v>6.2199720634475734E-3</v>
      </c>
      <c r="U196" s="84">
        <f>R196/'סכום נכסי הקרן'!$C$42</f>
        <v>1.3321885151091695E-3</v>
      </c>
    </row>
    <row r="197" spans="2:21">
      <c r="B197" s="76" t="s">
        <v>584</v>
      </c>
      <c r="C197" s="73">
        <v>1155522</v>
      </c>
      <c r="D197" s="86" t="s">
        <v>121</v>
      </c>
      <c r="E197" s="86" t="s">
        <v>28</v>
      </c>
      <c r="F197" s="73" t="s">
        <v>454</v>
      </c>
      <c r="G197" s="86" t="s">
        <v>372</v>
      </c>
      <c r="H197" s="73" t="s">
        <v>418</v>
      </c>
      <c r="I197" s="73" t="s">
        <v>132</v>
      </c>
      <c r="J197" s="73"/>
      <c r="K197" s="83">
        <v>2.7999999999998395</v>
      </c>
      <c r="L197" s="86" t="s">
        <v>134</v>
      </c>
      <c r="M197" s="87">
        <v>3.3000000000000002E-2</v>
      </c>
      <c r="N197" s="87">
        <v>4.8799999999994223E-2</v>
      </c>
      <c r="O197" s="83">
        <v>1293902.2629220001</v>
      </c>
      <c r="P197" s="85">
        <v>96.15</v>
      </c>
      <c r="Q197" s="73"/>
      <c r="R197" s="83">
        <v>1244.0870256439998</v>
      </c>
      <c r="S197" s="84">
        <v>4.1962809934391679E-3</v>
      </c>
      <c r="T197" s="84">
        <f t="shared" si="2"/>
        <v>2.0101032517099307E-3</v>
      </c>
      <c r="U197" s="84">
        <f>R197/'סכום נכסי הקרן'!$C$42</f>
        <v>4.3052226582305717E-4</v>
      </c>
    </row>
    <row r="198" spans="2:21">
      <c r="B198" s="76" t="s">
        <v>585</v>
      </c>
      <c r="C198" s="73">
        <v>1159359</v>
      </c>
      <c r="D198" s="86" t="s">
        <v>121</v>
      </c>
      <c r="E198" s="86" t="s">
        <v>28</v>
      </c>
      <c r="F198" s="73" t="s">
        <v>454</v>
      </c>
      <c r="G198" s="86" t="s">
        <v>372</v>
      </c>
      <c r="H198" s="73" t="s">
        <v>418</v>
      </c>
      <c r="I198" s="73" t="s">
        <v>132</v>
      </c>
      <c r="J198" s="73"/>
      <c r="K198" s="83">
        <v>5.1399999999993007</v>
      </c>
      <c r="L198" s="86" t="s">
        <v>134</v>
      </c>
      <c r="M198" s="87">
        <v>2.6200000000000001E-2</v>
      </c>
      <c r="N198" s="87">
        <v>5.2599999999993326E-2</v>
      </c>
      <c r="O198" s="83">
        <v>2803344.8792790007</v>
      </c>
      <c r="P198" s="85">
        <v>88.74</v>
      </c>
      <c r="Q198" s="73"/>
      <c r="R198" s="83">
        <v>2487.6881523910001</v>
      </c>
      <c r="S198" s="84">
        <v>2.1674883340992968E-3</v>
      </c>
      <c r="T198" s="84">
        <f t="shared" si="2"/>
        <v>4.0194214241346272E-3</v>
      </c>
      <c r="U198" s="84">
        <f>R198/'סכום נכסי הקרן'!$C$42</f>
        <v>8.6087638400870223E-4</v>
      </c>
    </row>
    <row r="199" spans="2:21">
      <c r="B199" s="76" t="s">
        <v>586</v>
      </c>
      <c r="C199" s="73">
        <v>1141829</v>
      </c>
      <c r="D199" s="86" t="s">
        <v>121</v>
      </c>
      <c r="E199" s="86" t="s">
        <v>28</v>
      </c>
      <c r="F199" s="73" t="s">
        <v>587</v>
      </c>
      <c r="G199" s="86" t="s">
        <v>129</v>
      </c>
      <c r="H199" s="73" t="s">
        <v>415</v>
      </c>
      <c r="I199" s="73" t="s">
        <v>324</v>
      </c>
      <c r="J199" s="73"/>
      <c r="K199" s="83">
        <v>2.5300000000013534</v>
      </c>
      <c r="L199" s="86" t="s">
        <v>134</v>
      </c>
      <c r="M199" s="87">
        <v>2.3E-2</v>
      </c>
      <c r="N199" s="87">
        <v>5.7900000000027284E-2</v>
      </c>
      <c r="O199" s="83">
        <v>980345.16342200013</v>
      </c>
      <c r="P199" s="85">
        <v>91.98</v>
      </c>
      <c r="Q199" s="73"/>
      <c r="R199" s="83">
        <v>901.72145932600006</v>
      </c>
      <c r="S199" s="84">
        <v>1.1676170590643187E-3</v>
      </c>
      <c r="T199" s="84">
        <f t="shared" si="2"/>
        <v>1.4569344428212738E-3</v>
      </c>
      <c r="U199" s="84">
        <f>R199/'סכום נכסי הקרן'!$C$42</f>
        <v>3.1204502402823974E-4</v>
      </c>
    </row>
    <row r="200" spans="2:21">
      <c r="B200" s="76" t="s">
        <v>588</v>
      </c>
      <c r="C200" s="73">
        <v>1136464</v>
      </c>
      <c r="D200" s="86" t="s">
        <v>121</v>
      </c>
      <c r="E200" s="86" t="s">
        <v>28</v>
      </c>
      <c r="F200" s="73" t="s">
        <v>587</v>
      </c>
      <c r="G200" s="86" t="s">
        <v>129</v>
      </c>
      <c r="H200" s="73" t="s">
        <v>415</v>
      </c>
      <c r="I200" s="73" t="s">
        <v>324</v>
      </c>
      <c r="J200" s="73"/>
      <c r="K200" s="83">
        <v>1.6200000000011598</v>
      </c>
      <c r="L200" s="86" t="s">
        <v>134</v>
      </c>
      <c r="M200" s="87">
        <v>2.75E-2</v>
      </c>
      <c r="N200" s="87">
        <v>5.8300000000024645E-2</v>
      </c>
      <c r="O200" s="83">
        <v>722188.57145299995</v>
      </c>
      <c r="P200" s="85">
        <v>95.52</v>
      </c>
      <c r="Q200" s="73"/>
      <c r="R200" s="83">
        <v>689.83449931000007</v>
      </c>
      <c r="S200" s="84">
        <v>2.6748944818653689E-3</v>
      </c>
      <c r="T200" s="84">
        <f t="shared" si="2"/>
        <v>1.1145832579412453E-3</v>
      </c>
      <c r="U200" s="84">
        <f>R200/'סכום נכסי הקרן'!$C$42</f>
        <v>2.3872052803711175E-4</v>
      </c>
    </row>
    <row r="201" spans="2:21">
      <c r="B201" s="76" t="s">
        <v>589</v>
      </c>
      <c r="C201" s="73">
        <v>1139591</v>
      </c>
      <c r="D201" s="86" t="s">
        <v>121</v>
      </c>
      <c r="E201" s="86" t="s">
        <v>28</v>
      </c>
      <c r="F201" s="73" t="s">
        <v>587</v>
      </c>
      <c r="G201" s="86" t="s">
        <v>129</v>
      </c>
      <c r="H201" s="73" t="s">
        <v>415</v>
      </c>
      <c r="I201" s="73" t="s">
        <v>324</v>
      </c>
      <c r="J201" s="73"/>
      <c r="K201" s="83">
        <v>0.42000000000237925</v>
      </c>
      <c r="L201" s="86" t="s">
        <v>134</v>
      </c>
      <c r="M201" s="87">
        <v>2.4E-2</v>
      </c>
      <c r="N201" s="87">
        <v>6.0899999999750189E-2</v>
      </c>
      <c r="O201" s="83">
        <v>110718.04871600002</v>
      </c>
      <c r="P201" s="85">
        <v>98.7</v>
      </c>
      <c r="Q201" s="73"/>
      <c r="R201" s="83">
        <v>109.27871419700001</v>
      </c>
      <c r="S201" s="84">
        <v>1.5790957907912222E-3</v>
      </c>
      <c r="T201" s="84">
        <f t="shared" si="2"/>
        <v>1.7656441568978057E-4</v>
      </c>
      <c r="U201" s="84">
        <f>R201/'סכום נכסי הקרן'!$C$42</f>
        <v>3.7816421739442995E-5</v>
      </c>
    </row>
    <row r="202" spans="2:21">
      <c r="B202" s="76" t="s">
        <v>590</v>
      </c>
      <c r="C202" s="73">
        <v>1173566</v>
      </c>
      <c r="D202" s="86" t="s">
        <v>121</v>
      </c>
      <c r="E202" s="86" t="s">
        <v>28</v>
      </c>
      <c r="F202" s="73" t="s">
        <v>587</v>
      </c>
      <c r="G202" s="86" t="s">
        <v>129</v>
      </c>
      <c r="H202" s="73" t="s">
        <v>415</v>
      </c>
      <c r="I202" s="73" t="s">
        <v>324</v>
      </c>
      <c r="J202" s="73"/>
      <c r="K202" s="83">
        <v>2.4800000000003752</v>
      </c>
      <c r="L202" s="86" t="s">
        <v>134</v>
      </c>
      <c r="M202" s="87">
        <v>2.1499999999999998E-2</v>
      </c>
      <c r="N202" s="87">
        <v>5.7600000000018234E-2</v>
      </c>
      <c r="O202" s="83">
        <v>767457.37764000008</v>
      </c>
      <c r="P202" s="85">
        <v>91.65</v>
      </c>
      <c r="Q202" s="83">
        <v>42.646367054000002</v>
      </c>
      <c r="R202" s="83">
        <v>746.02105398900017</v>
      </c>
      <c r="S202" s="84">
        <v>9.2741287984460046E-4</v>
      </c>
      <c r="T202" s="84">
        <f t="shared" si="2"/>
        <v>1.2053653125199211E-3</v>
      </c>
      <c r="U202" s="84">
        <f>R202/'סכום נכסי הקרן'!$C$42</f>
        <v>2.5816415402997385E-4</v>
      </c>
    </row>
    <row r="203" spans="2:21">
      <c r="B203" s="76" t="s">
        <v>591</v>
      </c>
      <c r="C203" s="73">
        <v>1158740</v>
      </c>
      <c r="D203" s="86" t="s">
        <v>121</v>
      </c>
      <c r="E203" s="86" t="s">
        <v>28</v>
      </c>
      <c r="F203" s="73" t="s">
        <v>458</v>
      </c>
      <c r="G203" s="86" t="s">
        <v>130</v>
      </c>
      <c r="H203" s="73" t="s">
        <v>459</v>
      </c>
      <c r="I203" s="73" t="s">
        <v>324</v>
      </c>
      <c r="J203" s="73"/>
      <c r="K203" s="83">
        <v>1.5699999999839627</v>
      </c>
      <c r="L203" s="86" t="s">
        <v>134</v>
      </c>
      <c r="M203" s="87">
        <v>3.2500000000000001E-2</v>
      </c>
      <c r="N203" s="87">
        <v>6.6699999998369536E-2</v>
      </c>
      <c r="O203" s="83">
        <v>15645.629130000001</v>
      </c>
      <c r="P203" s="85">
        <v>95.65</v>
      </c>
      <c r="Q203" s="73"/>
      <c r="R203" s="83">
        <v>14.965043932000002</v>
      </c>
      <c r="S203" s="84">
        <v>4.3137058876930191E-5</v>
      </c>
      <c r="T203" s="84">
        <f t="shared" ref="T203:T266" si="3">IFERROR(R203/$R$11,0)</f>
        <v>2.4179404534922819E-5</v>
      </c>
      <c r="U203" s="84">
        <f>R203/'סכום נכסי הקרן'!$C$42</f>
        <v>5.1787250320459984E-6</v>
      </c>
    </row>
    <row r="204" spans="2:21">
      <c r="B204" s="76" t="s">
        <v>592</v>
      </c>
      <c r="C204" s="73">
        <v>1191832</v>
      </c>
      <c r="D204" s="86" t="s">
        <v>121</v>
      </c>
      <c r="E204" s="86" t="s">
        <v>28</v>
      </c>
      <c r="F204" s="73" t="s">
        <v>458</v>
      </c>
      <c r="G204" s="86" t="s">
        <v>130</v>
      </c>
      <c r="H204" s="73" t="s">
        <v>459</v>
      </c>
      <c r="I204" s="73" t="s">
        <v>324</v>
      </c>
      <c r="J204" s="73"/>
      <c r="K204" s="83">
        <v>2.2599999999999763</v>
      </c>
      <c r="L204" s="86" t="s">
        <v>134</v>
      </c>
      <c r="M204" s="87">
        <v>5.7000000000000002E-2</v>
      </c>
      <c r="N204" s="87">
        <v>6.8799999999998099E-2</v>
      </c>
      <c r="O204" s="83">
        <v>4314382.8535560006</v>
      </c>
      <c r="P204" s="85">
        <v>97.89</v>
      </c>
      <c r="Q204" s="73"/>
      <c r="R204" s="83">
        <v>4223.349231735001</v>
      </c>
      <c r="S204" s="84">
        <v>7.3068146149337949E-3</v>
      </c>
      <c r="T204" s="84">
        <f t="shared" si="3"/>
        <v>6.8237734570237591E-3</v>
      </c>
      <c r="U204" s="84">
        <f>R204/'סכום נכסי הקרן'!$C$42</f>
        <v>1.4615102023649898E-3</v>
      </c>
    </row>
    <row r="205" spans="2:21">
      <c r="B205" s="76" t="s">
        <v>593</v>
      </c>
      <c r="C205" s="73">
        <v>1161678</v>
      </c>
      <c r="D205" s="86" t="s">
        <v>121</v>
      </c>
      <c r="E205" s="86" t="s">
        <v>28</v>
      </c>
      <c r="F205" s="73" t="s">
        <v>462</v>
      </c>
      <c r="G205" s="86" t="s">
        <v>130</v>
      </c>
      <c r="H205" s="73" t="s">
        <v>459</v>
      </c>
      <c r="I205" s="73" t="s">
        <v>324</v>
      </c>
      <c r="J205" s="73"/>
      <c r="K205" s="83">
        <v>1.6499999999994823</v>
      </c>
      <c r="L205" s="86" t="s">
        <v>134</v>
      </c>
      <c r="M205" s="87">
        <v>2.7999999999999997E-2</v>
      </c>
      <c r="N205" s="87">
        <v>6.2299999999990897E-2</v>
      </c>
      <c r="O205" s="83">
        <v>911645.80593100016</v>
      </c>
      <c r="P205" s="85">
        <v>95.33</v>
      </c>
      <c r="Q205" s="73"/>
      <c r="R205" s="83">
        <v>869.07192637300011</v>
      </c>
      <c r="S205" s="84">
        <v>2.6220190680034429E-3</v>
      </c>
      <c r="T205" s="84">
        <f t="shared" si="3"/>
        <v>1.4041817567126288E-3</v>
      </c>
      <c r="U205" s="84">
        <f>R205/'סכום נכסי הקרן'!$C$42</f>
        <v>3.0074649698370772E-4</v>
      </c>
    </row>
    <row r="206" spans="2:21">
      <c r="B206" s="76" t="s">
        <v>594</v>
      </c>
      <c r="C206" s="73">
        <v>1192459</v>
      </c>
      <c r="D206" s="86" t="s">
        <v>121</v>
      </c>
      <c r="E206" s="86" t="s">
        <v>28</v>
      </c>
      <c r="F206" s="73" t="s">
        <v>462</v>
      </c>
      <c r="G206" s="86" t="s">
        <v>130</v>
      </c>
      <c r="H206" s="73" t="s">
        <v>459</v>
      </c>
      <c r="I206" s="73" t="s">
        <v>324</v>
      </c>
      <c r="J206" s="73"/>
      <c r="K206" s="83">
        <v>3.4300000000005122</v>
      </c>
      <c r="L206" s="86" t="s">
        <v>134</v>
      </c>
      <c r="M206" s="87">
        <v>5.6500000000000002E-2</v>
      </c>
      <c r="N206" s="87">
        <v>6.6100000000010234E-2</v>
      </c>
      <c r="O206" s="83">
        <v>2191517.7465570006</v>
      </c>
      <c r="P206" s="85">
        <v>97.13</v>
      </c>
      <c r="Q206" s="83">
        <v>135.07211615900002</v>
      </c>
      <c r="R206" s="83">
        <v>2263.6933032880006</v>
      </c>
      <c r="S206" s="84">
        <v>5.2958601062467331E-3</v>
      </c>
      <c r="T206" s="84">
        <f t="shared" si="3"/>
        <v>3.6575072129361448E-3</v>
      </c>
      <c r="U206" s="84">
        <f>R206/'סכום נכסי הקרן'!$C$42</f>
        <v>7.8336189508571247E-4</v>
      </c>
    </row>
    <row r="207" spans="2:21">
      <c r="B207" s="76" t="s">
        <v>595</v>
      </c>
      <c r="C207" s="73">
        <v>1197276</v>
      </c>
      <c r="D207" s="86" t="s">
        <v>121</v>
      </c>
      <c r="E207" s="86" t="s">
        <v>28</v>
      </c>
      <c r="F207" s="73" t="s">
        <v>466</v>
      </c>
      <c r="G207" s="86" t="s">
        <v>467</v>
      </c>
      <c r="H207" s="73" t="s">
        <v>459</v>
      </c>
      <c r="I207" s="73" t="s">
        <v>324</v>
      </c>
      <c r="J207" s="73"/>
      <c r="K207" s="83">
        <v>4.5399999999987859</v>
      </c>
      <c r="L207" s="86" t="s">
        <v>134</v>
      </c>
      <c r="M207" s="87">
        <v>5.5E-2</v>
      </c>
      <c r="N207" s="87">
        <v>6.7599999999979454E-2</v>
      </c>
      <c r="O207" s="83">
        <v>1555325.4</v>
      </c>
      <c r="P207" s="85">
        <v>96.34</v>
      </c>
      <c r="Q207" s="73"/>
      <c r="R207" s="83">
        <v>1498.4004881830001</v>
      </c>
      <c r="S207" s="84">
        <v>6.3897612660172793E-3</v>
      </c>
      <c r="T207" s="84">
        <f t="shared" si="3"/>
        <v>2.4210040226898674E-3</v>
      </c>
      <c r="U207" s="84">
        <f>R207/'סכום נכסי הקרן'!$C$42</f>
        <v>5.1852865594268849E-4</v>
      </c>
    </row>
    <row r="208" spans="2:21">
      <c r="B208" s="76" t="s">
        <v>596</v>
      </c>
      <c r="C208" s="73">
        <v>7390149</v>
      </c>
      <c r="D208" s="86" t="s">
        <v>121</v>
      </c>
      <c r="E208" s="86" t="s">
        <v>28</v>
      </c>
      <c r="F208" s="73" t="s">
        <v>597</v>
      </c>
      <c r="G208" s="86" t="s">
        <v>467</v>
      </c>
      <c r="H208" s="73" t="s">
        <v>470</v>
      </c>
      <c r="I208" s="73" t="s">
        <v>132</v>
      </c>
      <c r="J208" s="73"/>
      <c r="K208" s="85">
        <v>1.67</v>
      </c>
      <c r="L208" s="86" t="s">
        <v>134</v>
      </c>
      <c r="M208" s="87">
        <v>0.04</v>
      </c>
      <c r="N208" s="87">
        <v>5.5699506912887949E-2</v>
      </c>
      <c r="O208" s="83">
        <v>4.1683000000000005E-2</v>
      </c>
      <c r="P208" s="85">
        <v>98.54</v>
      </c>
      <c r="Q208" s="73"/>
      <c r="R208" s="83">
        <v>4.1372000000000003E-5</v>
      </c>
      <c r="S208" s="84">
        <v>2.109074227223753E-10</v>
      </c>
      <c r="T208" s="84">
        <f t="shared" si="3"/>
        <v>6.6845799381835507E-11</v>
      </c>
      <c r="U208" s="84">
        <f>R208/'סכום נכסי הקרן'!$C$42</f>
        <v>1.4316978486622663E-11</v>
      </c>
    </row>
    <row r="209" spans="2:21">
      <c r="B209" s="76" t="s">
        <v>598</v>
      </c>
      <c r="C209" s="73">
        <v>7390222</v>
      </c>
      <c r="D209" s="86" t="s">
        <v>121</v>
      </c>
      <c r="E209" s="86" t="s">
        <v>28</v>
      </c>
      <c r="F209" s="73" t="s">
        <v>597</v>
      </c>
      <c r="G209" s="86" t="s">
        <v>467</v>
      </c>
      <c r="H209" s="73" t="s">
        <v>459</v>
      </c>
      <c r="I209" s="73" t="s">
        <v>324</v>
      </c>
      <c r="J209" s="73"/>
      <c r="K209" s="85">
        <v>3.3600017088852869</v>
      </c>
      <c r="L209" s="86" t="s">
        <v>134</v>
      </c>
      <c r="M209" s="87">
        <v>0.04</v>
      </c>
      <c r="N209" s="87">
        <v>5.4900250797993613E-2</v>
      </c>
      <c r="O209" s="83">
        <v>9.1142000000000015E-2</v>
      </c>
      <c r="P209" s="85">
        <v>96.22</v>
      </c>
      <c r="Q209" s="73"/>
      <c r="R209" s="83">
        <v>8.7720000000000021E-5</v>
      </c>
      <c r="S209" s="84">
        <v>1.177145311133828E-10</v>
      </c>
      <c r="T209" s="84">
        <f t="shared" si="3"/>
        <v>1.4173144933226849E-10</v>
      </c>
      <c r="U209" s="84">
        <f>R209/'סכום נכסי הקרן'!$C$42</f>
        <v>3.0355925573976122E-11</v>
      </c>
    </row>
    <row r="210" spans="2:21">
      <c r="B210" s="76" t="s">
        <v>599</v>
      </c>
      <c r="C210" s="73">
        <v>2590388</v>
      </c>
      <c r="D210" s="86" t="s">
        <v>121</v>
      </c>
      <c r="E210" s="86" t="s">
        <v>28</v>
      </c>
      <c r="F210" s="73" t="s">
        <v>600</v>
      </c>
      <c r="G210" s="86" t="s">
        <v>334</v>
      </c>
      <c r="H210" s="73" t="s">
        <v>459</v>
      </c>
      <c r="I210" s="73" t="s">
        <v>324</v>
      </c>
      <c r="J210" s="73"/>
      <c r="K210" s="85">
        <v>0.74000094414218764</v>
      </c>
      <c r="L210" s="86" t="s">
        <v>134</v>
      </c>
      <c r="M210" s="87">
        <v>5.9000000000000004E-2</v>
      </c>
      <c r="N210" s="87">
        <v>5.750036740392387E-2</v>
      </c>
      <c r="O210" s="83">
        <v>5.3814000000000008E-2</v>
      </c>
      <c r="P210" s="85">
        <v>101.61</v>
      </c>
      <c r="Q210" s="73"/>
      <c r="R210" s="83">
        <v>5.4436000000000012E-5</v>
      </c>
      <c r="S210" s="84">
        <v>2.0451742562081013E-10</v>
      </c>
      <c r="T210" s="84">
        <f t="shared" si="3"/>
        <v>8.7953638575596974E-11</v>
      </c>
      <c r="U210" s="84">
        <f>R210/'סכום נכסי הקרן'!$C$42</f>
        <v>1.8837838173107207E-11</v>
      </c>
    </row>
    <row r="211" spans="2:21">
      <c r="B211" s="76" t="s">
        <v>601</v>
      </c>
      <c r="C211" s="73">
        <v>2590511</v>
      </c>
      <c r="D211" s="86" t="s">
        <v>121</v>
      </c>
      <c r="E211" s="86" t="s">
        <v>28</v>
      </c>
      <c r="F211" s="73" t="s">
        <v>600</v>
      </c>
      <c r="G211" s="86" t="s">
        <v>334</v>
      </c>
      <c r="H211" s="73" t="s">
        <v>459</v>
      </c>
      <c r="I211" s="73" t="s">
        <v>324</v>
      </c>
      <c r="J211" s="73"/>
      <c r="K211" s="85">
        <v>3.0899999680202717</v>
      </c>
      <c r="L211" s="86" t="s">
        <v>134</v>
      </c>
      <c r="M211" s="87">
        <v>2.7000000000000003E-2</v>
      </c>
      <c r="N211" s="87">
        <v>5.7699963073714985E-2</v>
      </c>
      <c r="O211" s="83">
        <v>0.60533300000000012</v>
      </c>
      <c r="P211" s="85">
        <v>91.23</v>
      </c>
      <c r="Q211" s="73"/>
      <c r="R211" s="83">
        <v>5.5245200000000015E-4</v>
      </c>
      <c r="S211" s="84">
        <v>8.3411756733559949E-10</v>
      </c>
      <c r="T211" s="84">
        <f t="shared" si="3"/>
        <v>8.9261083728352015E-10</v>
      </c>
      <c r="U211" s="84">
        <f>R211/'סכום נכסי הקרן'!$C$42</f>
        <v>1.9117865703595826E-10</v>
      </c>
    </row>
    <row r="212" spans="2:21">
      <c r="B212" s="76" t="s">
        <v>602</v>
      </c>
      <c r="C212" s="73">
        <v>1141191</v>
      </c>
      <c r="D212" s="86" t="s">
        <v>121</v>
      </c>
      <c r="E212" s="86" t="s">
        <v>28</v>
      </c>
      <c r="F212" s="73" t="s">
        <v>603</v>
      </c>
      <c r="G212" s="86" t="s">
        <v>506</v>
      </c>
      <c r="H212" s="73" t="s">
        <v>470</v>
      </c>
      <c r="I212" s="73" t="s">
        <v>132</v>
      </c>
      <c r="J212" s="73"/>
      <c r="K212" s="83">
        <v>1.0599999999967733</v>
      </c>
      <c r="L212" s="86" t="s">
        <v>134</v>
      </c>
      <c r="M212" s="87">
        <v>3.0499999999999999E-2</v>
      </c>
      <c r="N212" s="87">
        <v>5.8799999999705997E-2</v>
      </c>
      <c r="O212" s="83">
        <v>56971.023794000008</v>
      </c>
      <c r="P212" s="85">
        <v>97.91</v>
      </c>
      <c r="Q212" s="73"/>
      <c r="R212" s="83">
        <v>55.780329503000011</v>
      </c>
      <c r="S212" s="84">
        <v>8.4874930231588054E-4</v>
      </c>
      <c r="T212" s="84">
        <f t="shared" si="3"/>
        <v>9.0125706163835898E-5</v>
      </c>
      <c r="U212" s="84">
        <f>R212/'סכום נכסי הקרן'!$C$42</f>
        <v>1.930304982768961E-5</v>
      </c>
    </row>
    <row r="213" spans="2:21">
      <c r="B213" s="76" t="s">
        <v>604</v>
      </c>
      <c r="C213" s="73">
        <v>1168368</v>
      </c>
      <c r="D213" s="86" t="s">
        <v>121</v>
      </c>
      <c r="E213" s="86" t="s">
        <v>28</v>
      </c>
      <c r="F213" s="73" t="s">
        <v>603</v>
      </c>
      <c r="G213" s="86" t="s">
        <v>506</v>
      </c>
      <c r="H213" s="73" t="s">
        <v>470</v>
      </c>
      <c r="I213" s="73" t="s">
        <v>132</v>
      </c>
      <c r="J213" s="73"/>
      <c r="K213" s="83">
        <v>2.6700000000016448</v>
      </c>
      <c r="L213" s="86" t="s">
        <v>134</v>
      </c>
      <c r="M213" s="87">
        <v>2.58E-2</v>
      </c>
      <c r="N213" s="87">
        <v>5.8400000000032905E-2</v>
      </c>
      <c r="O213" s="83">
        <v>828038.79757100006</v>
      </c>
      <c r="P213" s="85">
        <v>92.5</v>
      </c>
      <c r="Q213" s="73"/>
      <c r="R213" s="83">
        <v>765.93588772200007</v>
      </c>
      <c r="S213" s="84">
        <v>2.7370016611995306E-3</v>
      </c>
      <c r="T213" s="84">
        <f t="shared" si="3"/>
        <v>1.2375422191340253E-3</v>
      </c>
      <c r="U213" s="84">
        <f>R213/'סכום נכסי הקרן'!$C$42</f>
        <v>2.6505577749802054E-4</v>
      </c>
    </row>
    <row r="214" spans="2:21">
      <c r="B214" s="76" t="s">
        <v>605</v>
      </c>
      <c r="C214" s="73">
        <v>1186162</v>
      </c>
      <c r="D214" s="86" t="s">
        <v>121</v>
      </c>
      <c r="E214" s="86" t="s">
        <v>28</v>
      </c>
      <c r="F214" s="73" t="s">
        <v>603</v>
      </c>
      <c r="G214" s="86" t="s">
        <v>506</v>
      </c>
      <c r="H214" s="73" t="s">
        <v>470</v>
      </c>
      <c r="I214" s="73" t="s">
        <v>132</v>
      </c>
      <c r="J214" s="73"/>
      <c r="K214" s="83">
        <v>4.1399999999999659</v>
      </c>
      <c r="L214" s="86" t="s">
        <v>134</v>
      </c>
      <c r="M214" s="87">
        <v>0.04</v>
      </c>
      <c r="N214" s="87">
        <v>5.9800000000001886E-2</v>
      </c>
      <c r="O214" s="83">
        <v>2488520.6400000006</v>
      </c>
      <c r="P214" s="85">
        <v>93.48</v>
      </c>
      <c r="Q214" s="73"/>
      <c r="R214" s="83">
        <v>2326.2690942720001</v>
      </c>
      <c r="S214" s="84">
        <v>5.6851233993945984E-3</v>
      </c>
      <c r="T214" s="84">
        <f t="shared" si="3"/>
        <v>3.7586125201554263E-3</v>
      </c>
      <c r="U214" s="84">
        <f>R214/'סכום נכסי הקרן'!$C$42</f>
        <v>8.0501654686230813E-4</v>
      </c>
    </row>
    <row r="215" spans="2:21">
      <c r="B215" s="76" t="s">
        <v>606</v>
      </c>
      <c r="C215" s="73">
        <v>2380046</v>
      </c>
      <c r="D215" s="86" t="s">
        <v>121</v>
      </c>
      <c r="E215" s="86" t="s">
        <v>28</v>
      </c>
      <c r="F215" s="73" t="s">
        <v>607</v>
      </c>
      <c r="G215" s="86" t="s">
        <v>130</v>
      </c>
      <c r="H215" s="73" t="s">
        <v>459</v>
      </c>
      <c r="I215" s="73" t="s">
        <v>324</v>
      </c>
      <c r="J215" s="73"/>
      <c r="K215" s="83">
        <v>0.74000000000170096</v>
      </c>
      <c r="L215" s="86" t="s">
        <v>134</v>
      </c>
      <c r="M215" s="87">
        <v>2.9500000000000002E-2</v>
      </c>
      <c r="N215" s="87">
        <v>5.7600000000061741E-2</v>
      </c>
      <c r="O215" s="83">
        <v>321508.38394300005</v>
      </c>
      <c r="P215" s="85">
        <v>98.74</v>
      </c>
      <c r="Q215" s="73"/>
      <c r="R215" s="83">
        <v>317.45737842900002</v>
      </c>
      <c r="S215" s="84">
        <v>5.993844676725711E-3</v>
      </c>
      <c r="T215" s="84">
        <f t="shared" si="3"/>
        <v>5.1292401215189906E-4</v>
      </c>
      <c r="U215" s="84">
        <f>R215/'סכום נכסי הקרן'!$C$42</f>
        <v>1.0985764423734948E-4</v>
      </c>
    </row>
    <row r="216" spans="2:21">
      <c r="B216" s="76" t="s">
        <v>608</v>
      </c>
      <c r="C216" s="73">
        <v>1132836</v>
      </c>
      <c r="D216" s="86" t="s">
        <v>121</v>
      </c>
      <c r="E216" s="86" t="s">
        <v>28</v>
      </c>
      <c r="F216" s="73" t="s">
        <v>492</v>
      </c>
      <c r="G216" s="86" t="s">
        <v>158</v>
      </c>
      <c r="H216" s="73" t="s">
        <v>459</v>
      </c>
      <c r="I216" s="73" t="s">
        <v>324</v>
      </c>
      <c r="J216" s="73"/>
      <c r="K216" s="85">
        <v>1.2299990345099716</v>
      </c>
      <c r="L216" s="86" t="s">
        <v>134</v>
      </c>
      <c r="M216" s="87">
        <v>4.1399999999999999E-2</v>
      </c>
      <c r="N216" s="87">
        <v>5.3600238364069755E-2</v>
      </c>
      <c r="O216" s="83">
        <v>6.4390000000000003E-2</v>
      </c>
      <c r="P216" s="85">
        <v>99.57</v>
      </c>
      <c r="Q216" s="73"/>
      <c r="R216" s="83">
        <v>6.3768000000000003E-5</v>
      </c>
      <c r="S216" s="84">
        <v>2.8602170145572743E-10</v>
      </c>
      <c r="T216" s="84">
        <f t="shared" si="3"/>
        <v>1.0303158984291033E-10</v>
      </c>
      <c r="U216" s="84">
        <f>R216/'סכום נכסי הקרן'!$C$42</f>
        <v>2.2067221409043653E-11</v>
      </c>
    </row>
    <row r="217" spans="2:21">
      <c r="B217" s="76" t="s">
        <v>609</v>
      </c>
      <c r="C217" s="73">
        <v>1139252</v>
      </c>
      <c r="D217" s="86" t="s">
        <v>121</v>
      </c>
      <c r="E217" s="86" t="s">
        <v>28</v>
      </c>
      <c r="F217" s="73" t="s">
        <v>492</v>
      </c>
      <c r="G217" s="86" t="s">
        <v>158</v>
      </c>
      <c r="H217" s="73" t="s">
        <v>459</v>
      </c>
      <c r="I217" s="73" t="s">
        <v>324</v>
      </c>
      <c r="J217" s="73"/>
      <c r="K217" s="83">
        <v>1.7799999999983493</v>
      </c>
      <c r="L217" s="86" t="s">
        <v>134</v>
      </c>
      <c r="M217" s="87">
        <v>3.5499999999999997E-2</v>
      </c>
      <c r="N217" s="87">
        <v>5.9599999999964313E-2</v>
      </c>
      <c r="O217" s="83">
        <v>776025.57257199998</v>
      </c>
      <c r="P217" s="85">
        <v>96.81</v>
      </c>
      <c r="Q217" s="73"/>
      <c r="R217" s="83">
        <v>751.27032200800022</v>
      </c>
      <c r="S217" s="84">
        <v>1.9854884321529021E-3</v>
      </c>
      <c r="T217" s="84">
        <f t="shared" si="3"/>
        <v>1.2138466892215444E-3</v>
      </c>
      <c r="U217" s="84">
        <f>R217/'סכום נכסי הקרן'!$C$42</f>
        <v>2.5998068833574928E-4</v>
      </c>
    </row>
    <row r="218" spans="2:21">
      <c r="B218" s="76" t="s">
        <v>610</v>
      </c>
      <c r="C218" s="73">
        <v>1143080</v>
      </c>
      <c r="D218" s="86" t="s">
        <v>121</v>
      </c>
      <c r="E218" s="86" t="s">
        <v>28</v>
      </c>
      <c r="F218" s="73" t="s">
        <v>492</v>
      </c>
      <c r="G218" s="86" t="s">
        <v>158</v>
      </c>
      <c r="H218" s="73" t="s">
        <v>459</v>
      </c>
      <c r="I218" s="73" t="s">
        <v>324</v>
      </c>
      <c r="J218" s="73"/>
      <c r="K218" s="83">
        <v>2.2699999999999845</v>
      </c>
      <c r="L218" s="86" t="s">
        <v>134</v>
      </c>
      <c r="M218" s="87">
        <v>2.5000000000000001E-2</v>
      </c>
      <c r="N218" s="87">
        <v>5.9600000000001908E-2</v>
      </c>
      <c r="O218" s="83">
        <v>3344233.3464570004</v>
      </c>
      <c r="P218" s="85">
        <v>94.31</v>
      </c>
      <c r="Q218" s="73"/>
      <c r="R218" s="83">
        <v>3153.9463947150002</v>
      </c>
      <c r="S218" s="84">
        <v>2.9582371757707702E-3</v>
      </c>
      <c r="T218" s="84">
        <f t="shared" si="3"/>
        <v>5.0959119201919719E-3</v>
      </c>
      <c r="U218" s="84">
        <f>R218/'סכום נכסי הקרן'!$C$42</f>
        <v>1.0914382355480946E-3</v>
      </c>
    </row>
    <row r="219" spans="2:21">
      <c r="B219" s="76" t="s">
        <v>611</v>
      </c>
      <c r="C219" s="73">
        <v>1189190</v>
      </c>
      <c r="D219" s="86" t="s">
        <v>121</v>
      </c>
      <c r="E219" s="86" t="s">
        <v>28</v>
      </c>
      <c r="F219" s="73" t="s">
        <v>492</v>
      </c>
      <c r="G219" s="86" t="s">
        <v>158</v>
      </c>
      <c r="H219" s="73" t="s">
        <v>459</v>
      </c>
      <c r="I219" s="73" t="s">
        <v>324</v>
      </c>
      <c r="J219" s="73"/>
      <c r="K219" s="83">
        <v>4.0599999999985794</v>
      </c>
      <c r="L219" s="86" t="s">
        <v>134</v>
      </c>
      <c r="M219" s="87">
        <v>4.7300000000000002E-2</v>
      </c>
      <c r="N219" s="87">
        <v>6.0199999999984204E-2</v>
      </c>
      <c r="O219" s="83">
        <v>1563226.453032</v>
      </c>
      <c r="P219" s="85">
        <v>96.34</v>
      </c>
      <c r="Q219" s="73"/>
      <c r="R219" s="83">
        <v>1506.0124342189999</v>
      </c>
      <c r="S219" s="84">
        <v>3.9583871289568641E-3</v>
      </c>
      <c r="T219" s="84">
        <f t="shared" si="3"/>
        <v>2.4333028387400414E-3</v>
      </c>
      <c r="U219" s="84">
        <f>R219/'סכום נכסי הקרן'!$C$42</f>
        <v>5.2116280627718383E-4</v>
      </c>
    </row>
    <row r="220" spans="2:21">
      <c r="B220" s="76" t="s">
        <v>612</v>
      </c>
      <c r="C220" s="73">
        <v>1132505</v>
      </c>
      <c r="D220" s="86" t="s">
        <v>121</v>
      </c>
      <c r="E220" s="86" t="s">
        <v>28</v>
      </c>
      <c r="F220" s="73" t="s">
        <v>494</v>
      </c>
      <c r="G220" s="86" t="s">
        <v>334</v>
      </c>
      <c r="H220" s="73" t="s">
        <v>459</v>
      </c>
      <c r="I220" s="73" t="s">
        <v>324</v>
      </c>
      <c r="J220" s="73"/>
      <c r="K220" s="85">
        <v>0.65999962695551617</v>
      </c>
      <c r="L220" s="86" t="s">
        <v>134</v>
      </c>
      <c r="M220" s="87">
        <v>6.4000000000000001E-2</v>
      </c>
      <c r="N220" s="87">
        <v>5.810011718873722E-2</v>
      </c>
      <c r="O220" s="83">
        <v>6.252400000000001E-2</v>
      </c>
      <c r="P220" s="85">
        <v>100.97</v>
      </c>
      <c r="Q220" s="73"/>
      <c r="R220" s="83">
        <v>6.3146000000000008E-5</v>
      </c>
      <c r="S220" s="84">
        <v>9.0014660365417785E-11</v>
      </c>
      <c r="T220" s="84">
        <f t="shared" si="3"/>
        <v>1.0202660852183567E-10</v>
      </c>
      <c r="U220" s="84">
        <f>R220/'סכום נכסי הקרן'!$C$42</f>
        <v>2.1851975333952304E-11</v>
      </c>
    </row>
    <row r="221" spans="2:21">
      <c r="B221" s="76" t="s">
        <v>613</v>
      </c>
      <c r="C221" s="73">
        <v>1162817</v>
      </c>
      <c r="D221" s="86" t="s">
        <v>121</v>
      </c>
      <c r="E221" s="86" t="s">
        <v>28</v>
      </c>
      <c r="F221" s="73" t="s">
        <v>494</v>
      </c>
      <c r="G221" s="86" t="s">
        <v>334</v>
      </c>
      <c r="H221" s="73" t="s">
        <v>459</v>
      </c>
      <c r="I221" s="73" t="s">
        <v>324</v>
      </c>
      <c r="J221" s="73"/>
      <c r="K221" s="83">
        <v>4.679999999999982</v>
      </c>
      <c r="L221" s="86" t="s">
        <v>134</v>
      </c>
      <c r="M221" s="87">
        <v>2.4300000000000002E-2</v>
      </c>
      <c r="N221" s="87">
        <v>5.4999999999999993E-2</v>
      </c>
      <c r="O221" s="83">
        <v>2563952.5221070005</v>
      </c>
      <c r="P221" s="85">
        <v>87.67</v>
      </c>
      <c r="Q221" s="73"/>
      <c r="R221" s="83">
        <v>2247.8171761780004</v>
      </c>
      <c r="S221" s="84">
        <v>1.7505982951881555E-3</v>
      </c>
      <c r="T221" s="84">
        <f t="shared" si="3"/>
        <v>3.6318557479899111E-3</v>
      </c>
      <c r="U221" s="84">
        <f>R221/'סכום נכסי הקרן'!$C$42</f>
        <v>7.7786788536211285E-4</v>
      </c>
    </row>
    <row r="222" spans="2:21">
      <c r="B222" s="76" t="s">
        <v>614</v>
      </c>
      <c r="C222" s="73">
        <v>1141415</v>
      </c>
      <c r="D222" s="86" t="s">
        <v>121</v>
      </c>
      <c r="E222" s="86" t="s">
        <v>28</v>
      </c>
      <c r="F222" s="73" t="s">
        <v>615</v>
      </c>
      <c r="G222" s="86" t="s">
        <v>158</v>
      </c>
      <c r="H222" s="73" t="s">
        <v>459</v>
      </c>
      <c r="I222" s="73" t="s">
        <v>324</v>
      </c>
      <c r="J222" s="73"/>
      <c r="K222" s="85">
        <v>0.73</v>
      </c>
      <c r="L222" s="86" t="s">
        <v>134</v>
      </c>
      <c r="M222" s="87">
        <v>2.1600000000000001E-2</v>
      </c>
      <c r="N222" s="87">
        <v>5.58991981672394E-2</v>
      </c>
      <c r="O222" s="83">
        <v>2.7374000000000006E-2</v>
      </c>
      <c r="P222" s="85">
        <v>98.16</v>
      </c>
      <c r="Q222" s="73"/>
      <c r="R222" s="83">
        <v>2.7063000000000008E-5</v>
      </c>
      <c r="S222" s="84">
        <v>2.1402397615828892E-10</v>
      </c>
      <c r="T222" s="84">
        <f t="shared" si="3"/>
        <v>4.3726381820328111E-11</v>
      </c>
      <c r="U222" s="84">
        <f>R222/'סכום נכסי הקרן'!$C$42</f>
        <v>9.3652805951723205E-12</v>
      </c>
    </row>
    <row r="223" spans="2:21">
      <c r="B223" s="76" t="s">
        <v>616</v>
      </c>
      <c r="C223" s="73">
        <v>1156397</v>
      </c>
      <c r="D223" s="86" t="s">
        <v>121</v>
      </c>
      <c r="E223" s="86" t="s">
        <v>28</v>
      </c>
      <c r="F223" s="73" t="s">
        <v>615</v>
      </c>
      <c r="G223" s="86" t="s">
        <v>158</v>
      </c>
      <c r="H223" s="73" t="s">
        <v>459</v>
      </c>
      <c r="I223" s="73" t="s">
        <v>324</v>
      </c>
      <c r="J223" s="73"/>
      <c r="K223" s="85">
        <v>2.6999999999999997</v>
      </c>
      <c r="L223" s="86" t="s">
        <v>134</v>
      </c>
      <c r="M223" s="87">
        <v>0.04</v>
      </c>
      <c r="N223" s="87">
        <v>5.3799967852417863E-2</v>
      </c>
      <c r="O223" s="83">
        <v>8.3054000000000017E-2</v>
      </c>
      <c r="P223" s="85">
        <v>97.49</v>
      </c>
      <c r="Q223" s="73"/>
      <c r="R223" s="83">
        <v>8.0877000000000019E-5</v>
      </c>
      <c r="S223" s="84">
        <v>1.2201842755336939E-10</v>
      </c>
      <c r="T223" s="84">
        <f t="shared" si="3"/>
        <v>1.306750390748504E-10</v>
      </c>
      <c r="U223" s="84">
        <f>R223/'סכום נכסי הקרן'!$C$42</f>
        <v>2.7987872693188179E-11</v>
      </c>
    </row>
    <row r="224" spans="2:21">
      <c r="B224" s="76" t="s">
        <v>617</v>
      </c>
      <c r="C224" s="73">
        <v>1136134</v>
      </c>
      <c r="D224" s="86" t="s">
        <v>121</v>
      </c>
      <c r="E224" s="86" t="s">
        <v>28</v>
      </c>
      <c r="F224" s="73" t="s">
        <v>618</v>
      </c>
      <c r="G224" s="86" t="s">
        <v>619</v>
      </c>
      <c r="H224" s="73" t="s">
        <v>459</v>
      </c>
      <c r="I224" s="73" t="s">
        <v>324</v>
      </c>
      <c r="J224" s="73"/>
      <c r="K224" s="85">
        <v>1.479998587824102</v>
      </c>
      <c r="L224" s="86" t="s">
        <v>134</v>
      </c>
      <c r="M224" s="87">
        <v>3.3500000000000002E-2</v>
      </c>
      <c r="N224" s="87">
        <v>5.3400101663712916E-2</v>
      </c>
      <c r="O224" s="83">
        <v>4.8526000000000014E-2</v>
      </c>
      <c r="P224" s="85">
        <v>97.22</v>
      </c>
      <c r="Q224" s="83">
        <v>2.5507000000000002E-5</v>
      </c>
      <c r="R224" s="83">
        <v>7.2789000000000024E-5</v>
      </c>
      <c r="S224" s="84">
        <v>5.2962722578917663E-10</v>
      </c>
      <c r="T224" s="84">
        <f t="shared" si="3"/>
        <v>1.1760705044968641E-10</v>
      </c>
      <c r="U224" s="84">
        <f>R224/'סכום נכסי הקרן'!$C$42</f>
        <v>2.518898160743443E-11</v>
      </c>
    </row>
    <row r="225" spans="2:21">
      <c r="B225" s="76" t="s">
        <v>620</v>
      </c>
      <c r="C225" s="73">
        <v>1141951</v>
      </c>
      <c r="D225" s="86" t="s">
        <v>121</v>
      </c>
      <c r="E225" s="86" t="s">
        <v>28</v>
      </c>
      <c r="F225" s="73" t="s">
        <v>618</v>
      </c>
      <c r="G225" s="86" t="s">
        <v>619</v>
      </c>
      <c r="H225" s="73" t="s">
        <v>459</v>
      </c>
      <c r="I225" s="73" t="s">
        <v>324</v>
      </c>
      <c r="J225" s="73"/>
      <c r="K225" s="85">
        <v>3.4499974841213761</v>
      </c>
      <c r="L225" s="86" t="s">
        <v>134</v>
      </c>
      <c r="M225" s="87">
        <v>2.6200000000000001E-2</v>
      </c>
      <c r="N225" s="87">
        <v>5.5199773579263284E-2</v>
      </c>
      <c r="O225" s="83">
        <v>0.10265100000000002</v>
      </c>
      <c r="P225" s="85">
        <v>91.29</v>
      </c>
      <c r="Q225" s="73"/>
      <c r="R225" s="83">
        <v>9.3631000000000012E-5</v>
      </c>
      <c r="S225" s="84">
        <v>2.0502590432624994E-10</v>
      </c>
      <c r="T225" s="84">
        <f t="shared" si="3"/>
        <v>1.5128200333367108E-10</v>
      </c>
      <c r="U225" s="84">
        <f>R225/'סכום נכסי הקרן'!$C$42</f>
        <v>3.240145539691015E-11</v>
      </c>
    </row>
    <row r="226" spans="2:21">
      <c r="B226" s="76" t="s">
        <v>621</v>
      </c>
      <c r="C226" s="73">
        <v>1178417</v>
      </c>
      <c r="D226" s="86" t="s">
        <v>121</v>
      </c>
      <c r="E226" s="86" t="s">
        <v>28</v>
      </c>
      <c r="F226" s="73" t="s">
        <v>618</v>
      </c>
      <c r="G226" s="86" t="s">
        <v>619</v>
      </c>
      <c r="H226" s="73" t="s">
        <v>459</v>
      </c>
      <c r="I226" s="73" t="s">
        <v>324</v>
      </c>
      <c r="J226" s="73"/>
      <c r="K226" s="83">
        <v>5.8400000000008561</v>
      </c>
      <c r="L226" s="86" t="s">
        <v>134</v>
      </c>
      <c r="M226" s="87">
        <v>2.3399999999999997E-2</v>
      </c>
      <c r="N226" s="87">
        <v>5.7300000000005527E-2</v>
      </c>
      <c r="O226" s="83">
        <v>2036248.9978330005</v>
      </c>
      <c r="P226" s="85">
        <v>82.62</v>
      </c>
      <c r="Q226" s="73"/>
      <c r="R226" s="83">
        <v>1682.3489221590003</v>
      </c>
      <c r="S226" s="84">
        <v>1.9278097020904146E-3</v>
      </c>
      <c r="T226" s="84">
        <f t="shared" si="3"/>
        <v>2.7182142159162649E-3</v>
      </c>
      <c r="U226" s="84">
        <f>R226/'סכום נכסי הקרן'!$C$42</f>
        <v>5.8218489136476924E-4</v>
      </c>
    </row>
    <row r="227" spans="2:21">
      <c r="B227" s="76" t="s">
        <v>622</v>
      </c>
      <c r="C227" s="73">
        <v>7150410</v>
      </c>
      <c r="D227" s="86" t="s">
        <v>121</v>
      </c>
      <c r="E227" s="86" t="s">
        <v>28</v>
      </c>
      <c r="F227" s="73" t="s">
        <v>623</v>
      </c>
      <c r="G227" s="86" t="s">
        <v>506</v>
      </c>
      <c r="H227" s="73" t="s">
        <v>499</v>
      </c>
      <c r="I227" s="73" t="s">
        <v>132</v>
      </c>
      <c r="J227" s="73"/>
      <c r="K227" s="83">
        <v>1.8399999999996226</v>
      </c>
      <c r="L227" s="86" t="s">
        <v>134</v>
      </c>
      <c r="M227" s="87">
        <v>2.9500000000000002E-2</v>
      </c>
      <c r="N227" s="87">
        <v>6.279999999998824E-2</v>
      </c>
      <c r="O227" s="83">
        <v>2008022.1527260002</v>
      </c>
      <c r="P227" s="85">
        <v>94.95</v>
      </c>
      <c r="Q227" s="73"/>
      <c r="R227" s="83">
        <v>1906.6170341580003</v>
      </c>
      <c r="S227" s="84">
        <v>5.0851014571035406E-3</v>
      </c>
      <c r="T227" s="84">
        <f t="shared" si="3"/>
        <v>3.0805699449704118E-3</v>
      </c>
      <c r="U227" s="84">
        <f>R227/'סכום נכסי הקרן'!$C$42</f>
        <v>6.5979394421996512E-4</v>
      </c>
    </row>
    <row r="228" spans="2:21">
      <c r="B228" s="76" t="s">
        <v>624</v>
      </c>
      <c r="C228" s="73">
        <v>7150444</v>
      </c>
      <c r="D228" s="86" t="s">
        <v>121</v>
      </c>
      <c r="E228" s="86" t="s">
        <v>28</v>
      </c>
      <c r="F228" s="73" t="s">
        <v>623</v>
      </c>
      <c r="G228" s="86" t="s">
        <v>506</v>
      </c>
      <c r="H228" s="73" t="s">
        <v>499</v>
      </c>
      <c r="I228" s="73" t="s">
        <v>132</v>
      </c>
      <c r="J228" s="73"/>
      <c r="K228" s="83">
        <v>3.1799999999959638</v>
      </c>
      <c r="L228" s="86" t="s">
        <v>134</v>
      </c>
      <c r="M228" s="87">
        <v>2.5499999999999998E-2</v>
      </c>
      <c r="N228" s="87">
        <v>6.2299999999877072E-2</v>
      </c>
      <c r="O228" s="83">
        <v>181867.52741800004</v>
      </c>
      <c r="P228" s="85">
        <v>89.91</v>
      </c>
      <c r="Q228" s="73"/>
      <c r="R228" s="83">
        <v>163.51709378700002</v>
      </c>
      <c r="S228" s="84">
        <v>3.1233153139844413E-4</v>
      </c>
      <c r="T228" s="84">
        <f t="shared" si="3"/>
        <v>2.6419875391053328E-4</v>
      </c>
      <c r="U228" s="84">
        <f>R228/'סכום נכסי הקרן'!$C$42</f>
        <v>5.6585872424430524E-5</v>
      </c>
    </row>
    <row r="229" spans="2:21">
      <c r="B229" s="76" t="s">
        <v>625</v>
      </c>
      <c r="C229" s="73">
        <v>1155878</v>
      </c>
      <c r="D229" s="86" t="s">
        <v>121</v>
      </c>
      <c r="E229" s="86" t="s">
        <v>28</v>
      </c>
      <c r="F229" s="73" t="s">
        <v>626</v>
      </c>
      <c r="G229" s="86" t="s">
        <v>372</v>
      </c>
      <c r="H229" s="73" t="s">
        <v>499</v>
      </c>
      <c r="I229" s="73" t="s">
        <v>132</v>
      </c>
      <c r="J229" s="73"/>
      <c r="K229" s="83">
        <v>2.0499999999996197</v>
      </c>
      <c r="L229" s="86" t="s">
        <v>134</v>
      </c>
      <c r="M229" s="87">
        <v>3.27E-2</v>
      </c>
      <c r="N229" s="87">
        <v>5.6599999999982768E-2</v>
      </c>
      <c r="O229" s="83">
        <v>817054.08423399995</v>
      </c>
      <c r="P229" s="85">
        <v>96.6</v>
      </c>
      <c r="Q229" s="73"/>
      <c r="R229" s="83">
        <v>789.27424524600008</v>
      </c>
      <c r="S229" s="84">
        <v>2.5889486909849075E-3</v>
      </c>
      <c r="T229" s="84">
        <f t="shared" si="3"/>
        <v>1.2752506007677597E-3</v>
      </c>
      <c r="U229" s="84">
        <f>R229/'סכום נכסי הקרן'!$C$42</f>
        <v>2.7313212774901676E-4</v>
      </c>
    </row>
    <row r="230" spans="2:21">
      <c r="B230" s="76" t="s">
        <v>627</v>
      </c>
      <c r="C230" s="73">
        <v>7200249</v>
      </c>
      <c r="D230" s="86" t="s">
        <v>121</v>
      </c>
      <c r="E230" s="86" t="s">
        <v>28</v>
      </c>
      <c r="F230" s="73" t="s">
        <v>628</v>
      </c>
      <c r="G230" s="86" t="s">
        <v>542</v>
      </c>
      <c r="H230" s="73" t="s">
        <v>499</v>
      </c>
      <c r="I230" s="73" t="s">
        <v>132</v>
      </c>
      <c r="J230" s="73"/>
      <c r="K230" s="83">
        <v>4.829999999998714</v>
      </c>
      <c r="L230" s="86" t="s">
        <v>134</v>
      </c>
      <c r="M230" s="87">
        <v>7.4999999999999997E-3</v>
      </c>
      <c r="N230" s="87">
        <v>5.1699999999986181E-2</v>
      </c>
      <c r="O230" s="83">
        <v>2305925.4380400004</v>
      </c>
      <c r="P230" s="85">
        <v>81.3</v>
      </c>
      <c r="Q230" s="73"/>
      <c r="R230" s="83">
        <v>1874.7173811270006</v>
      </c>
      <c r="S230" s="84">
        <v>4.3378464661962485E-3</v>
      </c>
      <c r="T230" s="84">
        <f t="shared" si="3"/>
        <v>3.0290288590461068E-3</v>
      </c>
      <c r="U230" s="84">
        <f>R230/'סכום נכסי הקרן'!$C$42</f>
        <v>6.4875491670919572E-4</v>
      </c>
    </row>
    <row r="231" spans="2:21">
      <c r="B231" s="76" t="s">
        <v>629</v>
      </c>
      <c r="C231" s="73">
        <v>7200173</v>
      </c>
      <c r="D231" s="86" t="s">
        <v>121</v>
      </c>
      <c r="E231" s="86" t="s">
        <v>28</v>
      </c>
      <c r="F231" s="73" t="s">
        <v>628</v>
      </c>
      <c r="G231" s="86" t="s">
        <v>542</v>
      </c>
      <c r="H231" s="73" t="s">
        <v>499</v>
      </c>
      <c r="I231" s="73" t="s">
        <v>132</v>
      </c>
      <c r="J231" s="73"/>
      <c r="K231" s="83">
        <v>2.4600000000134141</v>
      </c>
      <c r="L231" s="86" t="s">
        <v>134</v>
      </c>
      <c r="M231" s="87">
        <v>3.4500000000000003E-2</v>
      </c>
      <c r="N231" s="87">
        <v>5.9300000000369987E-2</v>
      </c>
      <c r="O231" s="83">
        <v>48837.226892000006</v>
      </c>
      <c r="P231" s="85">
        <v>94.64</v>
      </c>
      <c r="Q231" s="73"/>
      <c r="R231" s="83">
        <v>46.219549853000004</v>
      </c>
      <c r="S231" s="84">
        <v>6.7045327006142873E-5</v>
      </c>
      <c r="T231" s="84">
        <f t="shared" si="3"/>
        <v>7.4678109760040187E-5</v>
      </c>
      <c r="U231" s="84">
        <f>R231/'סכום נכסי הקרן'!$C$42</f>
        <v>1.5994496299593558E-5</v>
      </c>
    </row>
    <row r="232" spans="2:21">
      <c r="B232" s="76" t="s">
        <v>630</v>
      </c>
      <c r="C232" s="73">
        <v>1168483</v>
      </c>
      <c r="D232" s="86" t="s">
        <v>121</v>
      </c>
      <c r="E232" s="86" t="s">
        <v>28</v>
      </c>
      <c r="F232" s="73" t="s">
        <v>631</v>
      </c>
      <c r="G232" s="86" t="s">
        <v>542</v>
      </c>
      <c r="H232" s="73" t="s">
        <v>499</v>
      </c>
      <c r="I232" s="73" t="s">
        <v>132</v>
      </c>
      <c r="J232" s="73"/>
      <c r="K232" s="83">
        <v>3.8199999999985526</v>
      </c>
      <c r="L232" s="86" t="s">
        <v>134</v>
      </c>
      <c r="M232" s="87">
        <v>2.5000000000000001E-3</v>
      </c>
      <c r="N232" s="87">
        <v>5.8399999999971045E-2</v>
      </c>
      <c r="O232" s="83">
        <v>1359843.6738640002</v>
      </c>
      <c r="P232" s="85">
        <v>81.3</v>
      </c>
      <c r="Q232" s="73"/>
      <c r="R232" s="83">
        <v>1105.5528615300004</v>
      </c>
      <c r="S232" s="84">
        <v>2.3999980124743653E-3</v>
      </c>
      <c r="T232" s="84">
        <f t="shared" si="3"/>
        <v>1.7862700567496995E-3</v>
      </c>
      <c r="U232" s="84">
        <f>R232/'סכום נכסי הקרן'!$C$42</f>
        <v>3.8258185570794596E-4</v>
      </c>
    </row>
    <row r="233" spans="2:21">
      <c r="B233" s="76" t="s">
        <v>632</v>
      </c>
      <c r="C233" s="73">
        <v>1161751</v>
      </c>
      <c r="D233" s="86" t="s">
        <v>121</v>
      </c>
      <c r="E233" s="86" t="s">
        <v>28</v>
      </c>
      <c r="F233" s="73" t="s">
        <v>631</v>
      </c>
      <c r="G233" s="86" t="s">
        <v>542</v>
      </c>
      <c r="H233" s="73" t="s">
        <v>499</v>
      </c>
      <c r="I233" s="73" t="s">
        <v>132</v>
      </c>
      <c r="J233" s="73"/>
      <c r="K233" s="83">
        <v>3.2900000000643077</v>
      </c>
      <c r="L233" s="86" t="s">
        <v>134</v>
      </c>
      <c r="M233" s="87">
        <v>2.0499999999999997E-2</v>
      </c>
      <c r="N233" s="87">
        <v>5.750000000082682E-2</v>
      </c>
      <c r="O233" s="83">
        <v>30569.271855000003</v>
      </c>
      <c r="P233" s="85">
        <v>89.02</v>
      </c>
      <c r="Q233" s="73"/>
      <c r="R233" s="83">
        <v>27.212766725000005</v>
      </c>
      <c r="S233" s="84">
        <v>5.8623375100929251E-5</v>
      </c>
      <c r="T233" s="84">
        <f t="shared" si="3"/>
        <v>4.3968363751427027E-5</v>
      </c>
      <c r="U233" s="84">
        <f>R233/'סכום נכסי הקרן'!$C$42</f>
        <v>9.4171080867085489E-6</v>
      </c>
    </row>
    <row r="234" spans="2:21">
      <c r="B234" s="76" t="s">
        <v>633</v>
      </c>
      <c r="C234" s="73">
        <v>1162825</v>
      </c>
      <c r="D234" s="86" t="s">
        <v>121</v>
      </c>
      <c r="E234" s="86" t="s">
        <v>28</v>
      </c>
      <c r="F234" s="73" t="s">
        <v>634</v>
      </c>
      <c r="G234" s="86" t="s">
        <v>506</v>
      </c>
      <c r="H234" s="73" t="s">
        <v>499</v>
      </c>
      <c r="I234" s="73" t="s">
        <v>132</v>
      </c>
      <c r="J234" s="73"/>
      <c r="K234" s="85">
        <v>2.6099999807958332</v>
      </c>
      <c r="L234" s="86" t="s">
        <v>134</v>
      </c>
      <c r="M234" s="87">
        <v>2.4E-2</v>
      </c>
      <c r="N234" s="87">
        <v>6.0700011627072774E-2</v>
      </c>
      <c r="O234" s="83">
        <v>0.87502600000000019</v>
      </c>
      <c r="P234" s="85">
        <v>91.2</v>
      </c>
      <c r="Q234" s="83">
        <v>1.0576E-5</v>
      </c>
      <c r="R234" s="83">
        <v>8.0845800000000007E-4</v>
      </c>
      <c r="S234" s="84">
        <v>3.3576380734867295E-9</v>
      </c>
      <c r="T234" s="84">
        <f t="shared" si="3"/>
        <v>1.3062462843623699E-9</v>
      </c>
      <c r="U234" s="84">
        <f>R234/'סכום נכסי הקרן'!$C$42</f>
        <v>2.7977075783955296E-10</v>
      </c>
    </row>
    <row r="235" spans="2:21">
      <c r="B235" s="76" t="s">
        <v>635</v>
      </c>
      <c r="C235" s="73">
        <v>1140102</v>
      </c>
      <c r="D235" s="86" t="s">
        <v>121</v>
      </c>
      <c r="E235" s="86" t="s">
        <v>28</v>
      </c>
      <c r="F235" s="73" t="s">
        <v>505</v>
      </c>
      <c r="G235" s="86" t="s">
        <v>506</v>
      </c>
      <c r="H235" s="73" t="s">
        <v>507</v>
      </c>
      <c r="I235" s="73" t="s">
        <v>324</v>
      </c>
      <c r="J235" s="73"/>
      <c r="K235" s="83">
        <v>2.5499999999997831</v>
      </c>
      <c r="L235" s="86" t="s">
        <v>134</v>
      </c>
      <c r="M235" s="87">
        <v>4.2999999999999997E-2</v>
      </c>
      <c r="N235" s="87">
        <v>6.1099999999990891E-2</v>
      </c>
      <c r="O235" s="83">
        <v>1431902.5581710001</v>
      </c>
      <c r="P235" s="85">
        <v>96.61</v>
      </c>
      <c r="Q235" s="73"/>
      <c r="R235" s="83">
        <v>1383.3611090660002</v>
      </c>
      <c r="S235" s="84">
        <v>1.2898451062387641E-3</v>
      </c>
      <c r="T235" s="84">
        <f t="shared" si="3"/>
        <v>2.2351319532355049E-3</v>
      </c>
      <c r="U235" s="84">
        <f>R235/'סכום נכסי הקרן'!$C$42</f>
        <v>4.7871872855381395E-4</v>
      </c>
    </row>
    <row r="236" spans="2:21">
      <c r="B236" s="76" t="s">
        <v>636</v>
      </c>
      <c r="C236" s="73">
        <v>1137512</v>
      </c>
      <c r="D236" s="86" t="s">
        <v>121</v>
      </c>
      <c r="E236" s="86" t="s">
        <v>28</v>
      </c>
      <c r="F236" s="73" t="s">
        <v>637</v>
      </c>
      <c r="G236" s="86" t="s">
        <v>498</v>
      </c>
      <c r="H236" s="73" t="s">
        <v>499</v>
      </c>
      <c r="I236" s="73" t="s">
        <v>132</v>
      </c>
      <c r="J236" s="73"/>
      <c r="K236" s="83">
        <v>1.1000000000000001</v>
      </c>
      <c r="L236" s="86" t="s">
        <v>134</v>
      </c>
      <c r="M236" s="87">
        <v>3.5000000000000003E-2</v>
      </c>
      <c r="N236" s="87">
        <v>6.0700000000036641E-2</v>
      </c>
      <c r="O236" s="83">
        <v>725818.51709700015</v>
      </c>
      <c r="P236" s="85">
        <v>97.76</v>
      </c>
      <c r="Q236" s="73"/>
      <c r="R236" s="83">
        <v>709.56019831999993</v>
      </c>
      <c r="S236" s="84">
        <v>3.7858257724650538E-3</v>
      </c>
      <c r="T236" s="84">
        <f t="shared" si="3"/>
        <v>1.1464545747421958E-3</v>
      </c>
      <c r="U236" s="84">
        <f>R236/'סכום נכסי הקרן'!$C$42</f>
        <v>2.4554670052961297E-4</v>
      </c>
    </row>
    <row r="237" spans="2:21">
      <c r="B237" s="76" t="s">
        <v>638</v>
      </c>
      <c r="C237" s="73">
        <v>1141852</v>
      </c>
      <c r="D237" s="86" t="s">
        <v>121</v>
      </c>
      <c r="E237" s="86" t="s">
        <v>28</v>
      </c>
      <c r="F237" s="73" t="s">
        <v>637</v>
      </c>
      <c r="G237" s="86" t="s">
        <v>498</v>
      </c>
      <c r="H237" s="73" t="s">
        <v>499</v>
      </c>
      <c r="I237" s="73" t="s">
        <v>132</v>
      </c>
      <c r="J237" s="73"/>
      <c r="K237" s="83">
        <v>2.609999999998065</v>
      </c>
      <c r="L237" s="86" t="s">
        <v>134</v>
      </c>
      <c r="M237" s="87">
        <v>2.6499999999999999E-2</v>
      </c>
      <c r="N237" s="87">
        <v>6.4299999999941931E-2</v>
      </c>
      <c r="O237" s="83">
        <v>595205.06874900009</v>
      </c>
      <c r="P237" s="85">
        <v>91.15</v>
      </c>
      <c r="Q237" s="73"/>
      <c r="R237" s="83">
        <v>542.52944030500009</v>
      </c>
      <c r="S237" s="84">
        <v>9.6852006082000361E-4</v>
      </c>
      <c r="T237" s="84">
        <f t="shared" si="3"/>
        <v>8.7657870360068491E-4</v>
      </c>
      <c r="U237" s="84">
        <f>R237/'סכום נכסי הקרן'!$C$42</f>
        <v>1.8774490779285797E-4</v>
      </c>
    </row>
    <row r="238" spans="2:21">
      <c r="B238" s="76" t="s">
        <v>639</v>
      </c>
      <c r="C238" s="73">
        <v>1168038</v>
      </c>
      <c r="D238" s="86" t="s">
        <v>121</v>
      </c>
      <c r="E238" s="86" t="s">
        <v>28</v>
      </c>
      <c r="F238" s="73" t="s">
        <v>637</v>
      </c>
      <c r="G238" s="86" t="s">
        <v>498</v>
      </c>
      <c r="H238" s="73" t="s">
        <v>499</v>
      </c>
      <c r="I238" s="73" t="s">
        <v>132</v>
      </c>
      <c r="J238" s="73"/>
      <c r="K238" s="83">
        <v>2.1599999999993997</v>
      </c>
      <c r="L238" s="86" t="s">
        <v>134</v>
      </c>
      <c r="M238" s="87">
        <v>4.99E-2</v>
      </c>
      <c r="N238" s="87">
        <v>5.9200000000002993E-2</v>
      </c>
      <c r="O238" s="83">
        <v>481828.31506599998</v>
      </c>
      <c r="P238" s="85">
        <v>98.22</v>
      </c>
      <c r="Q238" s="83">
        <v>59.813545204000008</v>
      </c>
      <c r="R238" s="83">
        <v>533.06531635200008</v>
      </c>
      <c r="S238" s="84">
        <v>2.7275192861161289E-3</v>
      </c>
      <c r="T238" s="84">
        <f t="shared" si="3"/>
        <v>8.6128727628058768E-4</v>
      </c>
      <c r="U238" s="84">
        <f>R238/'סכום נכסי הקרן'!$C$42</f>
        <v>1.8446980243102312E-4</v>
      </c>
    </row>
    <row r="239" spans="2:21">
      <c r="B239" s="76" t="s">
        <v>640</v>
      </c>
      <c r="C239" s="73">
        <v>1190008</v>
      </c>
      <c r="D239" s="86" t="s">
        <v>121</v>
      </c>
      <c r="E239" s="86" t="s">
        <v>28</v>
      </c>
      <c r="F239" s="73" t="s">
        <v>641</v>
      </c>
      <c r="G239" s="86" t="s">
        <v>506</v>
      </c>
      <c r="H239" s="73" t="s">
        <v>507</v>
      </c>
      <c r="I239" s="73" t="s">
        <v>324</v>
      </c>
      <c r="J239" s="73"/>
      <c r="K239" s="83">
        <v>3.6699999999991695</v>
      </c>
      <c r="L239" s="86" t="s">
        <v>134</v>
      </c>
      <c r="M239" s="87">
        <v>5.3399999999999996E-2</v>
      </c>
      <c r="N239" s="87">
        <v>6.3199999999988085E-2</v>
      </c>
      <c r="O239" s="83">
        <v>2248481.0808230005</v>
      </c>
      <c r="P239" s="85">
        <v>98.56</v>
      </c>
      <c r="Q239" s="73"/>
      <c r="R239" s="83">
        <v>2216.1030280520004</v>
      </c>
      <c r="S239" s="84">
        <v>5.6212027020575012E-3</v>
      </c>
      <c r="T239" s="84">
        <f t="shared" si="3"/>
        <v>3.580614387088905E-3</v>
      </c>
      <c r="U239" s="84">
        <f>R239/'סכום נכסי הקרן'!$C$42</f>
        <v>7.6689305271100813E-4</v>
      </c>
    </row>
    <row r="240" spans="2:21">
      <c r="B240" s="76" t="s">
        <v>642</v>
      </c>
      <c r="C240" s="73">
        <v>1180355</v>
      </c>
      <c r="D240" s="86" t="s">
        <v>121</v>
      </c>
      <c r="E240" s="86" t="s">
        <v>28</v>
      </c>
      <c r="F240" s="73" t="s">
        <v>516</v>
      </c>
      <c r="G240" s="86" t="s">
        <v>334</v>
      </c>
      <c r="H240" s="73" t="s">
        <v>517</v>
      </c>
      <c r="I240" s="73" t="s">
        <v>324</v>
      </c>
      <c r="J240" s="73"/>
      <c r="K240" s="83">
        <v>3.750000000000882</v>
      </c>
      <c r="L240" s="86" t="s">
        <v>134</v>
      </c>
      <c r="M240" s="87">
        <v>2.5000000000000001E-2</v>
      </c>
      <c r="N240" s="87">
        <v>6.4300000000039853E-2</v>
      </c>
      <c r="O240" s="83">
        <v>326666.39355500008</v>
      </c>
      <c r="P240" s="85">
        <v>86.77</v>
      </c>
      <c r="Q240" s="73"/>
      <c r="R240" s="83">
        <v>283.44841890900005</v>
      </c>
      <c r="S240" s="84">
        <v>3.8396693049330791E-4</v>
      </c>
      <c r="T240" s="84">
        <f t="shared" si="3"/>
        <v>4.5797486574227701E-4</v>
      </c>
      <c r="U240" s="84">
        <f>R240/'סכום נכסי הקרן'!$C$42</f>
        <v>9.8088681127027027E-5</v>
      </c>
    </row>
    <row r="241" spans="2:21">
      <c r="B241" s="76" t="s">
        <v>643</v>
      </c>
      <c r="C241" s="73">
        <v>1188572</v>
      </c>
      <c r="D241" s="86" t="s">
        <v>121</v>
      </c>
      <c r="E241" s="86" t="s">
        <v>28</v>
      </c>
      <c r="F241" s="73" t="s">
        <v>644</v>
      </c>
      <c r="G241" s="86" t="s">
        <v>506</v>
      </c>
      <c r="H241" s="73" t="s">
        <v>519</v>
      </c>
      <c r="I241" s="73" t="s">
        <v>132</v>
      </c>
      <c r="J241" s="73"/>
      <c r="K241" s="83">
        <v>3.1200000000003869</v>
      </c>
      <c r="L241" s="86" t="s">
        <v>134</v>
      </c>
      <c r="M241" s="87">
        <v>4.53E-2</v>
      </c>
      <c r="N241" s="87">
        <v>6.6700000000006893E-2</v>
      </c>
      <c r="O241" s="83">
        <v>4347436.2261280008</v>
      </c>
      <c r="P241" s="85">
        <v>95.03</v>
      </c>
      <c r="Q241" s="73"/>
      <c r="R241" s="83">
        <v>4131.3687906450014</v>
      </c>
      <c r="S241" s="84">
        <v>6.2106231801828584E-3</v>
      </c>
      <c r="T241" s="84">
        <f t="shared" si="3"/>
        <v>6.6751583039696442E-3</v>
      </c>
      <c r="U241" s="84">
        <f>R241/'סכום נכסי הקרן'!$C$42</f>
        <v>1.429679930773682E-3</v>
      </c>
    </row>
    <row r="242" spans="2:21">
      <c r="B242" s="76" t="s">
        <v>645</v>
      </c>
      <c r="C242" s="73">
        <v>1198142</v>
      </c>
      <c r="D242" s="86" t="s">
        <v>121</v>
      </c>
      <c r="E242" s="86" t="s">
        <v>28</v>
      </c>
      <c r="F242" s="73" t="s">
        <v>510</v>
      </c>
      <c r="G242" s="86" t="s">
        <v>498</v>
      </c>
      <c r="H242" s="73" t="s">
        <v>519</v>
      </c>
      <c r="I242" s="73" t="s">
        <v>132</v>
      </c>
      <c r="J242" s="73"/>
      <c r="K242" s="83">
        <v>4.6600000000001787</v>
      </c>
      <c r="L242" s="86" t="s">
        <v>134</v>
      </c>
      <c r="M242" s="87">
        <v>5.5E-2</v>
      </c>
      <c r="N242" s="87">
        <v>7.2399999999997536E-2</v>
      </c>
      <c r="O242" s="83">
        <v>1555325.4</v>
      </c>
      <c r="P242" s="85">
        <v>93.5</v>
      </c>
      <c r="Q242" s="73"/>
      <c r="R242" s="83">
        <v>1454.2292107390003</v>
      </c>
      <c r="S242" s="84">
        <v>3.5018967077800143E-3</v>
      </c>
      <c r="T242" s="84">
        <f t="shared" si="3"/>
        <v>2.3496353590898239E-3</v>
      </c>
      <c r="U242" s="84">
        <f>R242/'סכום נכסי הקרן'!$C$42</f>
        <v>5.0324297410733157E-4</v>
      </c>
    </row>
    <row r="243" spans="2:21">
      <c r="B243" s="76" t="s">
        <v>646</v>
      </c>
      <c r="C243" s="73">
        <v>1150812</v>
      </c>
      <c r="D243" s="86" t="s">
        <v>121</v>
      </c>
      <c r="E243" s="86" t="s">
        <v>28</v>
      </c>
      <c r="F243" s="73" t="s">
        <v>530</v>
      </c>
      <c r="G243" s="86" t="s">
        <v>531</v>
      </c>
      <c r="H243" s="73" t="s">
        <v>519</v>
      </c>
      <c r="I243" s="73" t="s">
        <v>132</v>
      </c>
      <c r="J243" s="73"/>
      <c r="K243" s="83">
        <v>1.6600000000005082</v>
      </c>
      <c r="L243" s="86" t="s">
        <v>134</v>
      </c>
      <c r="M243" s="87">
        <v>3.7499999999999999E-2</v>
      </c>
      <c r="N243" s="87">
        <v>6.2300000000040656E-2</v>
      </c>
      <c r="O243" s="83">
        <v>405222.14983900008</v>
      </c>
      <c r="P243" s="85">
        <v>97.06</v>
      </c>
      <c r="Q243" s="73"/>
      <c r="R243" s="83">
        <v>393.30861888000015</v>
      </c>
      <c r="S243" s="84">
        <v>1.0964224711910993E-3</v>
      </c>
      <c r="T243" s="84">
        <f t="shared" si="3"/>
        <v>6.3547880288115845E-4</v>
      </c>
      <c r="U243" s="84">
        <f>R243/'סכום נכסי הקרן'!$C$42</f>
        <v>1.3610632879987029E-4</v>
      </c>
    </row>
    <row r="244" spans="2:21">
      <c r="B244" s="76" t="s">
        <v>647</v>
      </c>
      <c r="C244" s="73">
        <v>1161785</v>
      </c>
      <c r="D244" s="86" t="s">
        <v>121</v>
      </c>
      <c r="E244" s="86" t="s">
        <v>28</v>
      </c>
      <c r="F244" s="73" t="s">
        <v>530</v>
      </c>
      <c r="G244" s="86" t="s">
        <v>531</v>
      </c>
      <c r="H244" s="73" t="s">
        <v>519</v>
      </c>
      <c r="I244" s="73" t="s">
        <v>132</v>
      </c>
      <c r="J244" s="73"/>
      <c r="K244" s="83">
        <v>3.7399999999999287</v>
      </c>
      <c r="L244" s="86" t="s">
        <v>134</v>
      </c>
      <c r="M244" s="87">
        <v>2.6600000000000002E-2</v>
      </c>
      <c r="N244" s="87">
        <v>6.8299999999999167E-2</v>
      </c>
      <c r="O244" s="83">
        <v>4889151.8837880008</v>
      </c>
      <c r="P244" s="85">
        <v>86.05</v>
      </c>
      <c r="Q244" s="73"/>
      <c r="R244" s="83">
        <v>4207.1150329450002</v>
      </c>
      <c r="S244" s="84">
        <v>6.3068760201712946E-3</v>
      </c>
      <c r="T244" s="84">
        <f t="shared" si="3"/>
        <v>6.7975434464987369E-3</v>
      </c>
      <c r="U244" s="84">
        <f>R244/'סכום נכסי הקרן'!$C$42</f>
        <v>1.4558922802238316E-3</v>
      </c>
    </row>
    <row r="245" spans="2:21">
      <c r="B245" s="76" t="s">
        <v>648</v>
      </c>
      <c r="C245" s="73">
        <v>1172725</v>
      </c>
      <c r="D245" s="86" t="s">
        <v>121</v>
      </c>
      <c r="E245" s="86" t="s">
        <v>28</v>
      </c>
      <c r="F245" s="73" t="s">
        <v>649</v>
      </c>
      <c r="G245" s="86" t="s">
        <v>506</v>
      </c>
      <c r="H245" s="73" t="s">
        <v>519</v>
      </c>
      <c r="I245" s="73" t="s">
        <v>132</v>
      </c>
      <c r="J245" s="73"/>
      <c r="K245" s="83">
        <v>3.1600000000010438</v>
      </c>
      <c r="L245" s="86" t="s">
        <v>134</v>
      </c>
      <c r="M245" s="87">
        <v>2.5000000000000001E-2</v>
      </c>
      <c r="N245" s="87">
        <v>6.6200000000022324E-2</v>
      </c>
      <c r="O245" s="83">
        <v>1555325.4</v>
      </c>
      <c r="P245" s="85">
        <v>88.69</v>
      </c>
      <c r="Q245" s="73"/>
      <c r="R245" s="83">
        <v>1379.4181663160002</v>
      </c>
      <c r="S245" s="84">
        <v>7.3748559121878726E-3</v>
      </c>
      <c r="T245" s="84">
        <f t="shared" si="3"/>
        <v>2.228761239708468E-3</v>
      </c>
      <c r="U245" s="84">
        <f>R245/'סכום נכסי הקרן'!$C$42</f>
        <v>4.7735425435566705E-4</v>
      </c>
    </row>
    <row r="246" spans="2:21">
      <c r="B246" s="76" t="s">
        <v>650</v>
      </c>
      <c r="C246" s="73">
        <v>1198571</v>
      </c>
      <c r="D246" s="86" t="s">
        <v>121</v>
      </c>
      <c r="E246" s="86" t="s">
        <v>28</v>
      </c>
      <c r="F246" s="73" t="s">
        <v>651</v>
      </c>
      <c r="G246" s="86" t="s">
        <v>334</v>
      </c>
      <c r="H246" s="73" t="s">
        <v>519</v>
      </c>
      <c r="I246" s="73" t="s">
        <v>132</v>
      </c>
      <c r="J246" s="73"/>
      <c r="K246" s="83">
        <v>5.000000000000945</v>
      </c>
      <c r="L246" s="86" t="s">
        <v>134</v>
      </c>
      <c r="M246" s="87">
        <v>6.7699999999999996E-2</v>
      </c>
      <c r="N246" s="87">
        <v>6.6900000000009827E-2</v>
      </c>
      <c r="O246" s="83">
        <v>2077821.4148760003</v>
      </c>
      <c r="P246" s="85">
        <v>101.88</v>
      </c>
      <c r="Q246" s="73"/>
      <c r="R246" s="83">
        <v>2116.8844319680002</v>
      </c>
      <c r="S246" s="84">
        <v>2.7704285531680002E-3</v>
      </c>
      <c r="T246" s="84">
        <f t="shared" si="3"/>
        <v>3.4203043617389477E-3</v>
      </c>
      <c r="U246" s="84">
        <f>R246/'סכום נכסי הקרן'!$C$42</f>
        <v>7.325579829631706E-4</v>
      </c>
    </row>
    <row r="247" spans="2:21">
      <c r="B247" s="76" t="s">
        <v>652</v>
      </c>
      <c r="C247" s="73">
        <v>1159375</v>
      </c>
      <c r="D247" s="86" t="s">
        <v>121</v>
      </c>
      <c r="E247" s="86" t="s">
        <v>28</v>
      </c>
      <c r="F247" s="73" t="s">
        <v>653</v>
      </c>
      <c r="G247" s="86" t="s">
        <v>542</v>
      </c>
      <c r="H247" s="73" t="s">
        <v>535</v>
      </c>
      <c r="I247" s="73"/>
      <c r="J247" s="73"/>
      <c r="K247" s="83">
        <v>1.2100000000004778</v>
      </c>
      <c r="L247" s="86" t="s">
        <v>134</v>
      </c>
      <c r="M247" s="87">
        <v>3.5499999999999997E-2</v>
      </c>
      <c r="N247" s="87">
        <v>7.5699999999934209E-2</v>
      </c>
      <c r="O247" s="83">
        <v>282440.57271600008</v>
      </c>
      <c r="P247" s="85">
        <v>96.33</v>
      </c>
      <c r="Q247" s="73"/>
      <c r="R247" s="83">
        <v>272.07500704700004</v>
      </c>
      <c r="S247" s="84">
        <v>9.8616692009564195E-4</v>
      </c>
      <c r="T247" s="84">
        <f t="shared" si="3"/>
        <v>4.3959855307636192E-4</v>
      </c>
      <c r="U247" s="84">
        <f>R247/'סכום נכסי הקרן'!$C$42</f>
        <v>9.4152857551958063E-5</v>
      </c>
    </row>
    <row r="248" spans="2:21">
      <c r="B248" s="76" t="s">
        <v>654</v>
      </c>
      <c r="C248" s="73">
        <v>1193275</v>
      </c>
      <c r="D248" s="86" t="s">
        <v>121</v>
      </c>
      <c r="E248" s="86" t="s">
        <v>28</v>
      </c>
      <c r="F248" s="73" t="s">
        <v>653</v>
      </c>
      <c r="G248" s="86" t="s">
        <v>542</v>
      </c>
      <c r="H248" s="73" t="s">
        <v>535</v>
      </c>
      <c r="I248" s="73"/>
      <c r="J248" s="73"/>
      <c r="K248" s="83">
        <v>3.59</v>
      </c>
      <c r="L248" s="86" t="s">
        <v>134</v>
      </c>
      <c r="M248" s="87">
        <v>6.0499999999999998E-2</v>
      </c>
      <c r="N248" s="87">
        <v>6.1399999999999996E-2</v>
      </c>
      <c r="O248" s="83">
        <v>1417741.3151160001</v>
      </c>
      <c r="P248" s="85">
        <v>99.98</v>
      </c>
      <c r="Q248" s="83">
        <v>42.886674782000007</v>
      </c>
      <c r="R248" s="83">
        <v>1460.5827010000003</v>
      </c>
      <c r="S248" s="84">
        <v>6.444278705072728E-3</v>
      </c>
      <c r="T248" s="84">
        <f t="shared" si="3"/>
        <v>2.3599008559321627E-3</v>
      </c>
      <c r="U248" s="84">
        <f>R248/'סכום נכסי הקרן'!$C$42</f>
        <v>5.0544162980156206E-4</v>
      </c>
    </row>
    <row r="249" spans="2:21">
      <c r="B249" s="76" t="s">
        <v>655</v>
      </c>
      <c r="C249" s="73">
        <v>7200116</v>
      </c>
      <c r="D249" s="86" t="s">
        <v>121</v>
      </c>
      <c r="E249" s="86" t="s">
        <v>28</v>
      </c>
      <c r="F249" s="73" t="s">
        <v>628</v>
      </c>
      <c r="G249" s="86" t="s">
        <v>542</v>
      </c>
      <c r="H249" s="73" t="s">
        <v>535</v>
      </c>
      <c r="I249" s="73"/>
      <c r="J249" s="73"/>
      <c r="K249" s="85">
        <v>1.31</v>
      </c>
      <c r="L249" s="86" t="s">
        <v>134</v>
      </c>
      <c r="M249" s="87">
        <v>4.2500000000000003E-2</v>
      </c>
      <c r="N249" s="87">
        <v>6.1199263803680987E-2</v>
      </c>
      <c r="O249" s="83">
        <v>4.1683000000000005E-2</v>
      </c>
      <c r="P249" s="85">
        <v>98.05</v>
      </c>
      <c r="Q249" s="73"/>
      <c r="R249" s="83">
        <v>4.0750000000000008E-5</v>
      </c>
      <c r="S249" s="84">
        <v>4.7501994301994307E-10</v>
      </c>
      <c r="T249" s="84">
        <f t="shared" si="3"/>
        <v>6.5840818060760832E-11</v>
      </c>
      <c r="U249" s="84">
        <f>R249/'סכום נכסי הקרן'!$C$42</f>
        <v>1.4101732411531316E-11</v>
      </c>
    </row>
    <row r="250" spans="2:21">
      <c r="B250" s="76" t="s">
        <v>656</v>
      </c>
      <c r="C250" s="73">
        <v>1183581</v>
      </c>
      <c r="D250" s="86" t="s">
        <v>121</v>
      </c>
      <c r="E250" s="86" t="s">
        <v>28</v>
      </c>
      <c r="F250" s="73" t="s">
        <v>657</v>
      </c>
      <c r="G250" s="86" t="s">
        <v>327</v>
      </c>
      <c r="H250" s="73" t="s">
        <v>535</v>
      </c>
      <c r="I250" s="73"/>
      <c r="J250" s="73"/>
      <c r="K250" s="83">
        <v>2.2299999999998179</v>
      </c>
      <c r="L250" s="86" t="s">
        <v>134</v>
      </c>
      <c r="M250" s="87">
        <v>0.01</v>
      </c>
      <c r="N250" s="87">
        <v>7.0699999999983595E-2</v>
      </c>
      <c r="O250" s="83">
        <v>436237.66819200007</v>
      </c>
      <c r="P250" s="85">
        <v>88</v>
      </c>
      <c r="Q250" s="73"/>
      <c r="R250" s="83">
        <v>383.88914800900005</v>
      </c>
      <c r="S250" s="84">
        <v>2.4235426010666672E-3</v>
      </c>
      <c r="T250" s="84">
        <f t="shared" si="3"/>
        <v>6.2025952268861479E-4</v>
      </c>
      <c r="U250" s="84">
        <f>R250/'סכום נכסי הקרן'!$C$42</f>
        <v>1.3284667585064191E-4</v>
      </c>
    </row>
    <row r="251" spans="2:21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83"/>
      <c r="P251" s="85"/>
      <c r="Q251" s="73"/>
      <c r="R251" s="73"/>
      <c r="S251" s="73"/>
      <c r="T251" s="84"/>
      <c r="U251" s="73"/>
    </row>
    <row r="252" spans="2:21">
      <c r="B252" s="92" t="s">
        <v>49</v>
      </c>
      <c r="C252" s="71"/>
      <c r="D252" s="71"/>
      <c r="E252" s="71"/>
      <c r="F252" s="71"/>
      <c r="G252" s="71"/>
      <c r="H252" s="71"/>
      <c r="I252" s="71"/>
      <c r="J252" s="71"/>
      <c r="K252" s="80">
        <v>3.396197486743386</v>
      </c>
      <c r="L252" s="71"/>
      <c r="M252" s="71"/>
      <c r="N252" s="94">
        <v>5.6999436699419155E-2</v>
      </c>
      <c r="O252" s="80"/>
      <c r="P252" s="82"/>
      <c r="Q252" s="71"/>
      <c r="R252" s="80">
        <v>1408.1206268209999</v>
      </c>
      <c r="S252" s="71"/>
      <c r="T252" s="81">
        <f t="shared" si="3"/>
        <v>2.2751365398313112E-3</v>
      </c>
      <c r="U252" s="81">
        <f>R252/'סכום נכסי הקרן'!$C$42</f>
        <v>4.872868781003063E-4</v>
      </c>
    </row>
    <row r="253" spans="2:21">
      <c r="B253" s="76" t="s">
        <v>658</v>
      </c>
      <c r="C253" s="73">
        <v>1178250</v>
      </c>
      <c r="D253" s="86" t="s">
        <v>121</v>
      </c>
      <c r="E253" s="86" t="s">
        <v>28</v>
      </c>
      <c r="F253" s="73" t="s">
        <v>659</v>
      </c>
      <c r="G253" s="86" t="s">
        <v>549</v>
      </c>
      <c r="H253" s="73" t="s">
        <v>359</v>
      </c>
      <c r="I253" s="73" t="s">
        <v>324</v>
      </c>
      <c r="J253" s="73"/>
      <c r="K253" s="83">
        <v>3.0199999999989444</v>
      </c>
      <c r="L253" s="86" t="s">
        <v>134</v>
      </c>
      <c r="M253" s="87">
        <v>2.12E-2</v>
      </c>
      <c r="N253" s="87">
        <v>5.6899999999980605E-2</v>
      </c>
      <c r="O253" s="83">
        <v>1106071.5949010001</v>
      </c>
      <c r="P253" s="85">
        <v>106.21</v>
      </c>
      <c r="Q253" s="73"/>
      <c r="R253" s="83">
        <v>1174.7585807120001</v>
      </c>
      <c r="S253" s="84">
        <v>7.3738106326733345E-3</v>
      </c>
      <c r="T253" s="84">
        <f t="shared" si="3"/>
        <v>1.8980875086619976E-3</v>
      </c>
      <c r="U253" s="84">
        <f>R253/'סכום נכסי הקרן'!$C$42</f>
        <v>4.0653082584910275E-4</v>
      </c>
    </row>
    <row r="254" spans="2:21">
      <c r="B254" s="76" t="s">
        <v>660</v>
      </c>
      <c r="C254" s="73">
        <v>1178268</v>
      </c>
      <c r="D254" s="86" t="s">
        <v>121</v>
      </c>
      <c r="E254" s="86" t="s">
        <v>28</v>
      </c>
      <c r="F254" s="73" t="s">
        <v>659</v>
      </c>
      <c r="G254" s="86" t="s">
        <v>549</v>
      </c>
      <c r="H254" s="73" t="s">
        <v>359</v>
      </c>
      <c r="I254" s="73" t="s">
        <v>324</v>
      </c>
      <c r="J254" s="73"/>
      <c r="K254" s="83">
        <v>5.2899999999973852</v>
      </c>
      <c r="L254" s="86" t="s">
        <v>134</v>
      </c>
      <c r="M254" s="87">
        <v>2.6699999999999998E-2</v>
      </c>
      <c r="N254" s="87">
        <v>5.7499999999967855E-2</v>
      </c>
      <c r="O254" s="83">
        <v>231947.02723600005</v>
      </c>
      <c r="P254" s="85">
        <v>100.61</v>
      </c>
      <c r="Q254" s="73"/>
      <c r="R254" s="83">
        <v>233.36189710900004</v>
      </c>
      <c r="S254" s="84">
        <v>1.3529341299346714E-3</v>
      </c>
      <c r="T254" s="84">
        <f t="shared" si="3"/>
        <v>3.7704879042620019E-4</v>
      </c>
      <c r="U254" s="84">
        <f>R254/'סכום נכסי הקרן'!$C$42</f>
        <v>8.0756000689041012E-5</v>
      </c>
    </row>
    <row r="255" spans="2:21">
      <c r="B255" s="76" t="s">
        <v>661</v>
      </c>
      <c r="C255" s="73">
        <v>2320174</v>
      </c>
      <c r="D255" s="86" t="s">
        <v>121</v>
      </c>
      <c r="E255" s="86" t="s">
        <v>28</v>
      </c>
      <c r="F255" s="73" t="s">
        <v>560</v>
      </c>
      <c r="G255" s="86" t="s">
        <v>128</v>
      </c>
      <c r="H255" s="73" t="s">
        <v>359</v>
      </c>
      <c r="I255" s="73" t="s">
        <v>324</v>
      </c>
      <c r="J255" s="73"/>
      <c r="K255" s="85">
        <v>0.97999951594382451</v>
      </c>
      <c r="L255" s="86" t="s">
        <v>134</v>
      </c>
      <c r="M255" s="87">
        <v>3.49E-2</v>
      </c>
      <c r="N255" s="87">
        <v>7.2700589377804561E-2</v>
      </c>
      <c r="O255" s="83">
        <v>5.7236000000000009E-2</v>
      </c>
      <c r="P255" s="85">
        <v>104.41</v>
      </c>
      <c r="Q255" s="73"/>
      <c r="R255" s="83">
        <v>5.9724000000000006E-5</v>
      </c>
      <c r="S255" s="84">
        <v>6.817270189284147E-11</v>
      </c>
      <c r="T255" s="84">
        <f t="shared" si="3"/>
        <v>9.6497595530328333E-11</v>
      </c>
      <c r="U255" s="84">
        <f>R255/'סכום נכסי הקרן'!$C$42</f>
        <v>2.0667775866166778E-11</v>
      </c>
    </row>
    <row r="256" spans="2:21">
      <c r="B256" s="76" t="s">
        <v>662</v>
      </c>
      <c r="C256" s="73">
        <v>2320224</v>
      </c>
      <c r="D256" s="86" t="s">
        <v>121</v>
      </c>
      <c r="E256" s="86" t="s">
        <v>28</v>
      </c>
      <c r="F256" s="73" t="s">
        <v>560</v>
      </c>
      <c r="G256" s="86" t="s">
        <v>128</v>
      </c>
      <c r="H256" s="73" t="s">
        <v>359</v>
      </c>
      <c r="I256" s="73" t="s">
        <v>324</v>
      </c>
      <c r="J256" s="73"/>
      <c r="K256" s="85">
        <v>3.6500002698574616</v>
      </c>
      <c r="L256" s="86" t="s">
        <v>134</v>
      </c>
      <c r="M256" s="87">
        <v>3.7699999999999997E-2</v>
      </c>
      <c r="N256" s="87">
        <v>6.5699740131726345E-2</v>
      </c>
      <c r="O256" s="83">
        <v>8.5854000000000014E-2</v>
      </c>
      <c r="P256" s="85">
        <v>104</v>
      </c>
      <c r="Q256" s="73"/>
      <c r="R256" s="83">
        <v>8.927599999999999E-5</v>
      </c>
      <c r="S256" s="84">
        <v>4.4927838838764987E-10</v>
      </c>
      <c r="T256" s="84">
        <f t="shared" si="3"/>
        <v>1.4424551836055172E-10</v>
      </c>
      <c r="U256" s="84">
        <f>R256/'סכום נכסי הקרן'!$C$42</f>
        <v>3.0894386816487592E-11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70" t="s">
        <v>200</v>
      </c>
      <c r="C258" s="71"/>
      <c r="D258" s="71"/>
      <c r="E258" s="71"/>
      <c r="F258" s="71"/>
      <c r="G258" s="71"/>
      <c r="H258" s="71"/>
      <c r="I258" s="71"/>
      <c r="J258" s="71"/>
      <c r="K258" s="80">
        <v>4.9547745509333598</v>
      </c>
      <c r="L258" s="71"/>
      <c r="M258" s="71"/>
      <c r="N258" s="94">
        <v>7.7176571339042557E-2</v>
      </c>
      <c r="O258" s="80"/>
      <c r="P258" s="82"/>
      <c r="Q258" s="71"/>
      <c r="R258" s="80">
        <v>112718.347552422</v>
      </c>
      <c r="S258" s="71"/>
      <c r="T258" s="81">
        <f t="shared" si="3"/>
        <v>0.18212191934499683</v>
      </c>
      <c r="U258" s="81">
        <f>R258/'סכום נכסי הקרן'!$C$42</f>
        <v>3.9006723314214495E-2</v>
      </c>
    </row>
    <row r="259" spans="2:21">
      <c r="B259" s="92" t="s">
        <v>66</v>
      </c>
      <c r="C259" s="71"/>
      <c r="D259" s="71"/>
      <c r="E259" s="71"/>
      <c r="F259" s="71"/>
      <c r="G259" s="71"/>
      <c r="H259" s="71"/>
      <c r="I259" s="71"/>
      <c r="J259" s="71"/>
      <c r="K259" s="80">
        <v>5.1821583605246921</v>
      </c>
      <c r="L259" s="71"/>
      <c r="M259" s="71"/>
      <c r="N259" s="94">
        <v>7.7449467747510298E-2</v>
      </c>
      <c r="O259" s="80"/>
      <c r="P259" s="82"/>
      <c r="Q259" s="71"/>
      <c r="R259" s="80">
        <v>19621.352630765003</v>
      </c>
      <c r="S259" s="71"/>
      <c r="T259" s="81">
        <f t="shared" si="3"/>
        <v>3.1702721685109916E-2</v>
      </c>
      <c r="U259" s="81">
        <f>R259/'סכום נכסי הקרן'!$C$42</f>
        <v>6.7900629288673384E-3</v>
      </c>
    </row>
    <row r="260" spans="2:21">
      <c r="B260" s="76" t="s">
        <v>663</v>
      </c>
      <c r="C260" s="73" t="s">
        <v>664</v>
      </c>
      <c r="D260" s="86" t="s">
        <v>28</v>
      </c>
      <c r="E260" s="86" t="s">
        <v>28</v>
      </c>
      <c r="F260" s="73" t="s">
        <v>333</v>
      </c>
      <c r="G260" s="86" t="s">
        <v>334</v>
      </c>
      <c r="H260" s="73" t="s">
        <v>665</v>
      </c>
      <c r="I260" s="73" t="s">
        <v>666</v>
      </c>
      <c r="J260" s="73"/>
      <c r="K260" s="83">
        <v>7.0999999999998487</v>
      </c>
      <c r="L260" s="86" t="s">
        <v>133</v>
      </c>
      <c r="M260" s="87">
        <v>3.7499999999999999E-2</v>
      </c>
      <c r="N260" s="87">
        <v>6.4699999999998925E-2</v>
      </c>
      <c r="O260" s="83">
        <v>209518.14665000004</v>
      </c>
      <c r="P260" s="85">
        <v>82.446830000000006</v>
      </c>
      <c r="Q260" s="73"/>
      <c r="R260" s="83">
        <v>660.56187938100004</v>
      </c>
      <c r="S260" s="84">
        <v>4.1903629330000008E-4</v>
      </c>
      <c r="T260" s="84">
        <f t="shared" si="3"/>
        <v>1.0672867366429118E-3</v>
      </c>
      <c r="U260" s="84">
        <f>R260/'סכום נכסי הקרן'!$C$42</f>
        <v>2.2859059789666469E-4</v>
      </c>
    </row>
    <row r="261" spans="2:21">
      <c r="B261" s="76" t="s">
        <v>667</v>
      </c>
      <c r="C261" s="73" t="s">
        <v>668</v>
      </c>
      <c r="D261" s="86" t="s">
        <v>28</v>
      </c>
      <c r="E261" s="86" t="s">
        <v>28</v>
      </c>
      <c r="F261" s="73" t="s">
        <v>329</v>
      </c>
      <c r="G261" s="86" t="s">
        <v>315</v>
      </c>
      <c r="H261" s="73" t="s">
        <v>669</v>
      </c>
      <c r="I261" s="73" t="s">
        <v>312</v>
      </c>
      <c r="J261" s="73"/>
      <c r="K261" s="83">
        <v>2.8899999999998554</v>
      </c>
      <c r="L261" s="86" t="s">
        <v>133</v>
      </c>
      <c r="M261" s="87">
        <v>3.2549999999999996E-2</v>
      </c>
      <c r="N261" s="87">
        <v>8.7299999999999531E-2</v>
      </c>
      <c r="O261" s="83">
        <v>629223.82700000005</v>
      </c>
      <c r="P261" s="85">
        <v>85.865880000000004</v>
      </c>
      <c r="Q261" s="73"/>
      <c r="R261" s="83">
        <v>2066.0633951700001</v>
      </c>
      <c r="S261" s="84">
        <v>6.292238270000001E-4</v>
      </c>
      <c r="T261" s="84">
        <f t="shared" si="3"/>
        <v>3.3381915117395278E-3</v>
      </c>
      <c r="U261" s="84">
        <f>R261/'סכום נכסי הקרן'!$C$42</f>
        <v>7.1497112009686421E-4</v>
      </c>
    </row>
    <row r="262" spans="2:21">
      <c r="B262" s="76" t="s">
        <v>670</v>
      </c>
      <c r="C262" s="73" t="s">
        <v>671</v>
      </c>
      <c r="D262" s="86" t="s">
        <v>28</v>
      </c>
      <c r="E262" s="86" t="s">
        <v>28</v>
      </c>
      <c r="F262" s="73" t="s">
        <v>314</v>
      </c>
      <c r="G262" s="86" t="s">
        <v>315</v>
      </c>
      <c r="H262" s="73" t="s">
        <v>669</v>
      </c>
      <c r="I262" s="73" t="s">
        <v>312</v>
      </c>
      <c r="J262" s="73"/>
      <c r="K262" s="83">
        <v>2.2399999999997773</v>
      </c>
      <c r="L262" s="86" t="s">
        <v>133</v>
      </c>
      <c r="M262" s="87">
        <v>3.2750000000000001E-2</v>
      </c>
      <c r="N262" s="87">
        <v>8.3899999999986943E-2</v>
      </c>
      <c r="O262" s="83">
        <v>890659.63324800017</v>
      </c>
      <c r="P262" s="85">
        <v>89.528930000000003</v>
      </c>
      <c r="Q262" s="73"/>
      <c r="R262" s="83">
        <v>3049.2501222820001</v>
      </c>
      <c r="S262" s="84">
        <v>1.1875461776640003E-3</v>
      </c>
      <c r="T262" s="84">
        <f t="shared" si="3"/>
        <v>4.9267514729551378E-3</v>
      </c>
      <c r="U262" s="84">
        <f>R262/'סכום נכסי הקרן'!$C$42</f>
        <v>1.055207589699384E-3</v>
      </c>
    </row>
    <row r="263" spans="2:21">
      <c r="B263" s="76" t="s">
        <v>672</v>
      </c>
      <c r="C263" s="73" t="s">
        <v>673</v>
      </c>
      <c r="D263" s="86" t="s">
        <v>28</v>
      </c>
      <c r="E263" s="86" t="s">
        <v>28</v>
      </c>
      <c r="F263" s="73" t="s">
        <v>314</v>
      </c>
      <c r="G263" s="86" t="s">
        <v>315</v>
      </c>
      <c r="H263" s="73" t="s">
        <v>669</v>
      </c>
      <c r="I263" s="73" t="s">
        <v>312</v>
      </c>
      <c r="J263" s="73"/>
      <c r="K263" s="83">
        <v>4.0700000000007304</v>
      </c>
      <c r="L263" s="86" t="s">
        <v>133</v>
      </c>
      <c r="M263" s="87">
        <v>7.1289999999999992E-2</v>
      </c>
      <c r="N263" s="87">
        <v>7.5800000000013162E-2</v>
      </c>
      <c r="O263" s="83">
        <v>508734.15800000005</v>
      </c>
      <c r="P263" s="85">
        <v>99.190799999999996</v>
      </c>
      <c r="Q263" s="73"/>
      <c r="R263" s="83">
        <v>1929.6572481370004</v>
      </c>
      <c r="S263" s="84">
        <v>1.0174683160000001E-3</v>
      </c>
      <c r="T263" s="84">
        <f t="shared" si="3"/>
        <v>3.117796608447034E-3</v>
      </c>
      <c r="U263" s="84">
        <f>R263/'סכום נכסי הקרן'!$C$42</f>
        <v>6.6776712047116223E-4</v>
      </c>
    </row>
    <row r="264" spans="2:21">
      <c r="B264" s="76" t="s">
        <v>674</v>
      </c>
      <c r="C264" s="73" t="s">
        <v>675</v>
      </c>
      <c r="D264" s="86" t="s">
        <v>28</v>
      </c>
      <c r="E264" s="86" t="s">
        <v>28</v>
      </c>
      <c r="F264" s="73" t="s">
        <v>551</v>
      </c>
      <c r="G264" s="86" t="s">
        <v>414</v>
      </c>
      <c r="H264" s="73" t="s">
        <v>676</v>
      </c>
      <c r="I264" s="73" t="s">
        <v>312</v>
      </c>
      <c r="J264" s="73"/>
      <c r="K264" s="83">
        <v>9.4599999999993489</v>
      </c>
      <c r="L264" s="86" t="s">
        <v>133</v>
      </c>
      <c r="M264" s="87">
        <v>6.3750000000000001E-2</v>
      </c>
      <c r="N264" s="87">
        <v>6.6499999999996173E-2</v>
      </c>
      <c r="O264" s="83">
        <v>1273174.1691000003</v>
      </c>
      <c r="P264" s="85">
        <v>98.602000000000004</v>
      </c>
      <c r="Q264" s="73"/>
      <c r="R264" s="83">
        <v>4800.5547427089996</v>
      </c>
      <c r="S264" s="84">
        <v>1.8369270943586788E-3</v>
      </c>
      <c r="T264" s="84">
        <f t="shared" si="3"/>
        <v>7.756379175593269E-3</v>
      </c>
      <c r="U264" s="84">
        <f>R264/'סכום נכסי הקרן'!$C$42</f>
        <v>1.6612549302721439E-3</v>
      </c>
    </row>
    <row r="265" spans="2:21">
      <c r="B265" s="76" t="s">
        <v>677</v>
      </c>
      <c r="C265" s="73" t="s">
        <v>678</v>
      </c>
      <c r="D265" s="86" t="s">
        <v>28</v>
      </c>
      <c r="E265" s="86" t="s">
        <v>28</v>
      </c>
      <c r="F265" s="73" t="s">
        <v>679</v>
      </c>
      <c r="G265" s="86" t="s">
        <v>315</v>
      </c>
      <c r="H265" s="73" t="s">
        <v>676</v>
      </c>
      <c r="I265" s="73" t="s">
        <v>666</v>
      </c>
      <c r="J265" s="73"/>
      <c r="K265" s="83">
        <v>2.4300000000000166</v>
      </c>
      <c r="L265" s="86" t="s">
        <v>133</v>
      </c>
      <c r="M265" s="87">
        <v>3.0769999999999999E-2</v>
      </c>
      <c r="N265" s="87">
        <v>8.6899999999993066E-2</v>
      </c>
      <c r="O265" s="83">
        <v>714637.61458000017</v>
      </c>
      <c r="P265" s="85">
        <v>88.698670000000007</v>
      </c>
      <c r="Q265" s="73"/>
      <c r="R265" s="83">
        <v>2423.9343882720004</v>
      </c>
      <c r="S265" s="84">
        <v>1.191062690966667E-3</v>
      </c>
      <c r="T265" s="84">
        <f t="shared" si="3"/>
        <v>3.9164128355690395E-3</v>
      </c>
      <c r="U265" s="84">
        <f>R265/'סכום נכסי הקרן'!$C$42</f>
        <v>8.3881408899437048E-4</v>
      </c>
    </row>
    <row r="266" spans="2:21">
      <c r="B266" s="76" t="s">
        <v>680</v>
      </c>
      <c r="C266" s="73" t="s">
        <v>681</v>
      </c>
      <c r="D266" s="86" t="s">
        <v>28</v>
      </c>
      <c r="E266" s="86" t="s">
        <v>28</v>
      </c>
      <c r="F266" s="106">
        <v>516301843</v>
      </c>
      <c r="G266" s="86" t="s">
        <v>682</v>
      </c>
      <c r="H266" s="73" t="s">
        <v>683</v>
      </c>
      <c r="I266" s="73" t="s">
        <v>666</v>
      </c>
      <c r="J266" s="73"/>
      <c r="K266" s="83">
        <v>5.3299999999994476</v>
      </c>
      <c r="L266" s="86" t="s">
        <v>133</v>
      </c>
      <c r="M266" s="87">
        <v>8.5000000000000006E-2</v>
      </c>
      <c r="N266" s="87">
        <v>8.479999999999327E-2</v>
      </c>
      <c r="O266" s="83">
        <v>535509.64000000013</v>
      </c>
      <c r="P266" s="85">
        <v>101.60928</v>
      </c>
      <c r="Q266" s="73"/>
      <c r="R266" s="83">
        <v>2080.7434743550002</v>
      </c>
      <c r="S266" s="84">
        <v>7.1401285333333355E-4</v>
      </c>
      <c r="T266" s="84">
        <f t="shared" si="3"/>
        <v>3.3619104914385991E-3</v>
      </c>
      <c r="U266" s="84">
        <f>R266/'סכום נכסי הקרן'!$C$42</f>
        <v>7.2005123171519465E-4</v>
      </c>
    </row>
    <row r="267" spans="2:21">
      <c r="B267" s="76" t="s">
        <v>684</v>
      </c>
      <c r="C267" s="73" t="s">
        <v>685</v>
      </c>
      <c r="D267" s="86" t="s">
        <v>28</v>
      </c>
      <c r="E267" s="86" t="s">
        <v>28</v>
      </c>
      <c r="F267" s="73" t="s">
        <v>686</v>
      </c>
      <c r="G267" s="86" t="s">
        <v>687</v>
      </c>
      <c r="H267" s="73" t="s">
        <v>683</v>
      </c>
      <c r="I267" s="73" t="s">
        <v>312</v>
      </c>
      <c r="J267" s="73"/>
      <c r="K267" s="83">
        <v>5.610000000002751</v>
      </c>
      <c r="L267" s="86" t="s">
        <v>135</v>
      </c>
      <c r="M267" s="87">
        <v>4.3749999999999997E-2</v>
      </c>
      <c r="N267" s="87">
        <v>7.1100000000027516E-2</v>
      </c>
      <c r="O267" s="83">
        <v>133877.41000000003</v>
      </c>
      <c r="P267" s="85">
        <v>87.09254</v>
      </c>
      <c r="Q267" s="73"/>
      <c r="R267" s="83">
        <v>472.58026997000007</v>
      </c>
      <c r="S267" s="84">
        <v>8.9251606666666694E-5</v>
      </c>
      <c r="T267" s="84">
        <f t="shared" ref="T267:T330" si="4">IFERROR(R267/$R$11,0)</f>
        <v>7.6356003863067498E-4</v>
      </c>
      <c r="U267" s="84">
        <f>R267/'סכום נכסי הקרן'!$C$42</f>
        <v>1.6353866282420044E-4</v>
      </c>
    </row>
    <row r="268" spans="2:21">
      <c r="B268" s="76" t="s">
        <v>688</v>
      </c>
      <c r="C268" s="73" t="s">
        <v>689</v>
      </c>
      <c r="D268" s="86" t="s">
        <v>28</v>
      </c>
      <c r="E268" s="86" t="s">
        <v>28</v>
      </c>
      <c r="F268" s="73" t="s">
        <v>686</v>
      </c>
      <c r="G268" s="86" t="s">
        <v>687</v>
      </c>
      <c r="H268" s="73" t="s">
        <v>683</v>
      </c>
      <c r="I268" s="73" t="s">
        <v>312</v>
      </c>
      <c r="J268" s="73"/>
      <c r="K268" s="83">
        <v>4.7500000000017648</v>
      </c>
      <c r="L268" s="86" t="s">
        <v>135</v>
      </c>
      <c r="M268" s="87">
        <v>7.3749999999999996E-2</v>
      </c>
      <c r="N268" s="87">
        <v>6.9600000000026821E-2</v>
      </c>
      <c r="O268" s="83">
        <v>274448.69050000008</v>
      </c>
      <c r="P268" s="85">
        <v>101.86429</v>
      </c>
      <c r="Q268" s="73"/>
      <c r="R268" s="83">
        <v>1133.1057709760003</v>
      </c>
      <c r="S268" s="84">
        <v>3.4306086312500009E-4</v>
      </c>
      <c r="T268" s="84">
        <f t="shared" si="4"/>
        <v>1.8307879978019374E-3</v>
      </c>
      <c r="U268" s="84">
        <f>R268/'סכום נכסי הקרן'!$C$42</f>
        <v>3.9211667181019485E-4</v>
      </c>
    </row>
    <row r="269" spans="2:21">
      <c r="B269" s="76" t="s">
        <v>690</v>
      </c>
      <c r="C269" s="73" t="s">
        <v>691</v>
      </c>
      <c r="D269" s="86" t="s">
        <v>28</v>
      </c>
      <c r="E269" s="86" t="s">
        <v>28</v>
      </c>
      <c r="F269" s="73" t="s">
        <v>686</v>
      </c>
      <c r="G269" s="86" t="s">
        <v>687</v>
      </c>
      <c r="H269" s="73" t="s">
        <v>683</v>
      </c>
      <c r="I269" s="73" t="s">
        <v>312</v>
      </c>
      <c r="J269" s="73"/>
      <c r="K269" s="83">
        <v>5.8800000000025472</v>
      </c>
      <c r="L269" s="86" t="s">
        <v>133</v>
      </c>
      <c r="M269" s="87">
        <v>8.1250000000000003E-2</v>
      </c>
      <c r="N269" s="87">
        <v>7.5300000000030953E-2</v>
      </c>
      <c r="O269" s="83">
        <v>254367.07900000003</v>
      </c>
      <c r="P269" s="85">
        <v>103.31054</v>
      </c>
      <c r="Q269" s="73"/>
      <c r="R269" s="83">
        <v>1004.9013395130002</v>
      </c>
      <c r="S269" s="84">
        <v>5.0873415800000007E-4</v>
      </c>
      <c r="T269" s="84">
        <f t="shared" si="4"/>
        <v>1.6236448162917859E-3</v>
      </c>
      <c r="U269" s="84">
        <f>R269/'סכום נכסי הקרן'!$C$42</f>
        <v>3.4775091508715847E-4</v>
      </c>
    </row>
    <row r="270" spans="2:21"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83"/>
      <c r="P270" s="85"/>
      <c r="Q270" s="73"/>
      <c r="R270" s="73"/>
      <c r="S270" s="73"/>
      <c r="T270" s="84"/>
      <c r="U270" s="73"/>
    </row>
    <row r="271" spans="2:21">
      <c r="B271" s="92" t="s">
        <v>65</v>
      </c>
      <c r="C271" s="71"/>
      <c r="D271" s="71"/>
      <c r="E271" s="71"/>
      <c r="F271" s="71"/>
      <c r="G271" s="71"/>
      <c r="H271" s="71"/>
      <c r="I271" s="71"/>
      <c r="J271" s="71"/>
      <c r="K271" s="80">
        <v>4.9068505775089459</v>
      </c>
      <c r="L271" s="71"/>
      <c r="M271" s="71"/>
      <c r="N271" s="94">
        <v>7.711905501784741E-2</v>
      </c>
      <c r="O271" s="80"/>
      <c r="P271" s="82"/>
      <c r="Q271" s="71"/>
      <c r="R271" s="80">
        <v>93096.994921657009</v>
      </c>
      <c r="S271" s="71"/>
      <c r="T271" s="81">
        <f t="shared" si="4"/>
        <v>0.15041919765988696</v>
      </c>
      <c r="U271" s="81">
        <f>R271/'סכום נכסי הקרן'!$C$42</f>
        <v>3.2216660385347158E-2</v>
      </c>
    </row>
    <row r="272" spans="2:21">
      <c r="B272" s="76" t="s">
        <v>692</v>
      </c>
      <c r="C272" s="73" t="s">
        <v>693</v>
      </c>
      <c r="D272" s="86" t="s">
        <v>28</v>
      </c>
      <c r="E272" s="86" t="s">
        <v>28</v>
      </c>
      <c r="F272" s="73"/>
      <c r="G272" s="86" t="s">
        <v>694</v>
      </c>
      <c r="H272" s="73" t="s">
        <v>311</v>
      </c>
      <c r="I272" s="73" t="s">
        <v>666</v>
      </c>
      <c r="J272" s="73"/>
      <c r="K272" s="83">
        <v>7.3400000000003613</v>
      </c>
      <c r="L272" s="86" t="s">
        <v>135</v>
      </c>
      <c r="M272" s="87">
        <v>4.2519999999999995E-2</v>
      </c>
      <c r="N272" s="87">
        <v>5.5700000000002817E-2</v>
      </c>
      <c r="O272" s="83">
        <v>267754.82000000007</v>
      </c>
      <c r="P272" s="85">
        <v>91.755489999999995</v>
      </c>
      <c r="Q272" s="73"/>
      <c r="R272" s="83">
        <v>995.76458729600006</v>
      </c>
      <c r="S272" s="84">
        <v>2.1420385600000004E-4</v>
      </c>
      <c r="T272" s="84">
        <f t="shared" si="4"/>
        <v>1.6088823318651418E-3</v>
      </c>
      <c r="U272" s="84">
        <f>R272/'סכום נכסי הקרן'!$C$42</f>
        <v>3.4458909828041979E-4</v>
      </c>
    </row>
    <row r="273" spans="2:21">
      <c r="B273" s="76" t="s">
        <v>695</v>
      </c>
      <c r="C273" s="73" t="s">
        <v>696</v>
      </c>
      <c r="D273" s="86" t="s">
        <v>28</v>
      </c>
      <c r="E273" s="86" t="s">
        <v>28</v>
      </c>
      <c r="F273" s="73"/>
      <c r="G273" s="86" t="s">
        <v>694</v>
      </c>
      <c r="H273" s="73" t="s">
        <v>697</v>
      </c>
      <c r="I273" s="73" t="s">
        <v>666</v>
      </c>
      <c r="J273" s="73"/>
      <c r="K273" s="83">
        <v>0.93999999987491301</v>
      </c>
      <c r="L273" s="86" t="s">
        <v>133</v>
      </c>
      <c r="M273" s="87">
        <v>4.4999999999999998E-2</v>
      </c>
      <c r="N273" s="87">
        <v>8.7600000026268235E-2</v>
      </c>
      <c r="O273" s="83">
        <v>174.04063300000004</v>
      </c>
      <c r="P273" s="85">
        <v>96.096999999999994</v>
      </c>
      <c r="Q273" s="73"/>
      <c r="R273" s="83">
        <v>0.63955568200000013</v>
      </c>
      <c r="S273" s="84">
        <v>3.4808126600000007E-7</v>
      </c>
      <c r="T273" s="84">
        <f t="shared" si="4"/>
        <v>1.0333464858475537E-6</v>
      </c>
      <c r="U273" s="84">
        <f>R273/'סכום נכסי הקרן'!$C$42</f>
        <v>2.2132130281812063E-7</v>
      </c>
    </row>
    <row r="274" spans="2:21">
      <c r="B274" s="76" t="s">
        <v>698</v>
      </c>
      <c r="C274" s="73" t="s">
        <v>699</v>
      </c>
      <c r="D274" s="86" t="s">
        <v>28</v>
      </c>
      <c r="E274" s="86" t="s">
        <v>28</v>
      </c>
      <c r="F274" s="73"/>
      <c r="G274" s="86" t="s">
        <v>694</v>
      </c>
      <c r="H274" s="73" t="s">
        <v>700</v>
      </c>
      <c r="I274" s="73" t="s">
        <v>701</v>
      </c>
      <c r="J274" s="73"/>
      <c r="K274" s="83">
        <v>6.6300000000012194</v>
      </c>
      <c r="L274" s="86" t="s">
        <v>133</v>
      </c>
      <c r="M274" s="87">
        <v>0.03</v>
      </c>
      <c r="N274" s="87">
        <v>7.1000000000015676E-2</v>
      </c>
      <c r="O274" s="83">
        <v>495346.41700000013</v>
      </c>
      <c r="P274" s="85">
        <v>77.453670000000002</v>
      </c>
      <c r="Q274" s="73"/>
      <c r="R274" s="83">
        <v>1467.1309934670003</v>
      </c>
      <c r="S274" s="84">
        <v>2.830550954285715E-4</v>
      </c>
      <c r="T274" s="84">
        <f t="shared" si="4"/>
        <v>2.370481099685007E-3</v>
      </c>
      <c r="U274" s="84">
        <f>R274/'סכום נכסי הקרן'!$C$42</f>
        <v>5.0770769773093828E-4</v>
      </c>
    </row>
    <row r="275" spans="2:21">
      <c r="B275" s="76" t="s">
        <v>702</v>
      </c>
      <c r="C275" s="73" t="s">
        <v>703</v>
      </c>
      <c r="D275" s="86" t="s">
        <v>28</v>
      </c>
      <c r="E275" s="86" t="s">
        <v>28</v>
      </c>
      <c r="F275" s="73"/>
      <c r="G275" s="86" t="s">
        <v>694</v>
      </c>
      <c r="H275" s="73" t="s">
        <v>700</v>
      </c>
      <c r="I275" s="73" t="s">
        <v>701</v>
      </c>
      <c r="J275" s="73"/>
      <c r="K275" s="83">
        <v>7.260000000000896</v>
      </c>
      <c r="L275" s="86" t="s">
        <v>133</v>
      </c>
      <c r="M275" s="87">
        <v>3.5000000000000003E-2</v>
      </c>
      <c r="N275" s="87">
        <v>7.0499999999999174E-2</v>
      </c>
      <c r="O275" s="83">
        <v>200816.11500000005</v>
      </c>
      <c r="P275" s="85">
        <v>78.625889999999998</v>
      </c>
      <c r="Q275" s="73"/>
      <c r="R275" s="83">
        <v>603.784573421</v>
      </c>
      <c r="S275" s="84">
        <v>4.0163223000000008E-4</v>
      </c>
      <c r="T275" s="84">
        <f t="shared" si="4"/>
        <v>9.755501900983103E-4</v>
      </c>
      <c r="U275" s="84">
        <f>R275/'סכום נכסי הקרן'!$C$42</f>
        <v>2.0894253959738708E-4</v>
      </c>
    </row>
    <row r="276" spans="2:21">
      <c r="B276" s="76" t="s">
        <v>704</v>
      </c>
      <c r="C276" s="73" t="s">
        <v>705</v>
      </c>
      <c r="D276" s="86" t="s">
        <v>28</v>
      </c>
      <c r="E276" s="86" t="s">
        <v>28</v>
      </c>
      <c r="F276" s="73"/>
      <c r="G276" s="86" t="s">
        <v>694</v>
      </c>
      <c r="H276" s="73" t="s">
        <v>706</v>
      </c>
      <c r="I276" s="73" t="s">
        <v>701</v>
      </c>
      <c r="J276" s="73"/>
      <c r="K276" s="83">
        <v>3.7799999999999656</v>
      </c>
      <c r="L276" s="86" t="s">
        <v>133</v>
      </c>
      <c r="M276" s="87">
        <v>3.2000000000000001E-2</v>
      </c>
      <c r="N276" s="87">
        <v>0.12590000000000742</v>
      </c>
      <c r="O276" s="83">
        <v>428407.71200000006</v>
      </c>
      <c r="P276" s="85">
        <v>72.319329999999994</v>
      </c>
      <c r="Q276" s="73"/>
      <c r="R276" s="83">
        <v>1184.7578034680002</v>
      </c>
      <c r="S276" s="84">
        <v>3.4272616960000007E-4</v>
      </c>
      <c r="T276" s="84">
        <f t="shared" si="4"/>
        <v>1.9142435088148032E-3</v>
      </c>
      <c r="U276" s="84">
        <f>R276/'סכום נכסי הקרן'!$C$42</f>
        <v>4.0999110471114954E-4</v>
      </c>
    </row>
    <row r="277" spans="2:21">
      <c r="B277" s="76" t="s">
        <v>707</v>
      </c>
      <c r="C277" s="73" t="s">
        <v>708</v>
      </c>
      <c r="D277" s="86" t="s">
        <v>28</v>
      </c>
      <c r="E277" s="86" t="s">
        <v>28</v>
      </c>
      <c r="F277" s="73"/>
      <c r="G277" s="86" t="s">
        <v>694</v>
      </c>
      <c r="H277" s="73" t="s">
        <v>709</v>
      </c>
      <c r="I277" s="73" t="s">
        <v>312</v>
      </c>
      <c r="J277" s="73"/>
      <c r="K277" s="83">
        <v>7.3500000000008976</v>
      </c>
      <c r="L277" s="86" t="s">
        <v>135</v>
      </c>
      <c r="M277" s="87">
        <v>4.2500000000000003E-2</v>
      </c>
      <c r="N277" s="87">
        <v>5.6800000000005194E-2</v>
      </c>
      <c r="O277" s="83">
        <v>535509.64000000013</v>
      </c>
      <c r="P277" s="85">
        <v>92.249340000000004</v>
      </c>
      <c r="Q277" s="73"/>
      <c r="R277" s="83">
        <v>2002.2481059720003</v>
      </c>
      <c r="S277" s="84">
        <v>4.2840771200000009E-4</v>
      </c>
      <c r="T277" s="84">
        <f t="shared" si="4"/>
        <v>3.2350835155289673E-3</v>
      </c>
      <c r="U277" s="84">
        <f>R277/'סכום נכסי הקרן'!$C$42</f>
        <v>6.928875340346636E-4</v>
      </c>
    </row>
    <row r="278" spans="2:21">
      <c r="B278" s="76" t="s">
        <v>710</v>
      </c>
      <c r="C278" s="73" t="s">
        <v>711</v>
      </c>
      <c r="D278" s="86" t="s">
        <v>28</v>
      </c>
      <c r="E278" s="86" t="s">
        <v>28</v>
      </c>
      <c r="F278" s="73"/>
      <c r="G278" s="86" t="s">
        <v>712</v>
      </c>
      <c r="H278" s="73" t="s">
        <v>709</v>
      </c>
      <c r="I278" s="73" t="s">
        <v>666</v>
      </c>
      <c r="J278" s="73"/>
      <c r="K278" s="83">
        <v>7.6400000000034147</v>
      </c>
      <c r="L278" s="86" t="s">
        <v>133</v>
      </c>
      <c r="M278" s="87">
        <v>5.8749999999999997E-2</v>
      </c>
      <c r="N278" s="87">
        <v>6.4900000000029129E-2</v>
      </c>
      <c r="O278" s="83">
        <v>267754.82000000007</v>
      </c>
      <c r="P278" s="85">
        <v>97.216849999999994</v>
      </c>
      <c r="Q278" s="73"/>
      <c r="R278" s="83">
        <v>995.39788569000029</v>
      </c>
      <c r="S278" s="84">
        <v>2.434134727272728E-4</v>
      </c>
      <c r="T278" s="84">
        <f t="shared" si="4"/>
        <v>1.6082898426940198E-3</v>
      </c>
      <c r="U278" s="84">
        <f>R278/'סכום נכסי הקרן'!$C$42</f>
        <v>3.4446219943569124E-4</v>
      </c>
    </row>
    <row r="279" spans="2:21">
      <c r="B279" s="76" t="s">
        <v>713</v>
      </c>
      <c r="C279" s="73" t="s">
        <v>714</v>
      </c>
      <c r="D279" s="86" t="s">
        <v>28</v>
      </c>
      <c r="E279" s="86" t="s">
        <v>28</v>
      </c>
      <c r="F279" s="73"/>
      <c r="G279" s="86" t="s">
        <v>715</v>
      </c>
      <c r="H279" s="73" t="s">
        <v>709</v>
      </c>
      <c r="I279" s="73" t="s">
        <v>666</v>
      </c>
      <c r="J279" s="73"/>
      <c r="K279" s="83">
        <v>3.5700000000008294</v>
      </c>
      <c r="L279" s="86" t="s">
        <v>136</v>
      </c>
      <c r="M279" s="87">
        <v>4.6249999999999999E-2</v>
      </c>
      <c r="N279" s="87">
        <v>7.010000000001107E-2</v>
      </c>
      <c r="O279" s="83">
        <v>401632.2300000001</v>
      </c>
      <c r="P279" s="85">
        <v>92.304349999999999</v>
      </c>
      <c r="Q279" s="73"/>
      <c r="R279" s="83">
        <v>1734.2098379080005</v>
      </c>
      <c r="S279" s="84">
        <v>8.0326446000000015E-4</v>
      </c>
      <c r="T279" s="84">
        <f t="shared" si="4"/>
        <v>2.8020072249541638E-3</v>
      </c>
      <c r="U279" s="84">
        <f>R279/'סכום נכסי הקרן'!$C$42</f>
        <v>6.0013160931591939E-4</v>
      </c>
    </row>
    <row r="280" spans="2:21">
      <c r="B280" s="76" t="s">
        <v>716</v>
      </c>
      <c r="C280" s="73" t="s">
        <v>717</v>
      </c>
      <c r="D280" s="86" t="s">
        <v>28</v>
      </c>
      <c r="E280" s="86" t="s">
        <v>28</v>
      </c>
      <c r="F280" s="73"/>
      <c r="G280" s="86" t="s">
        <v>715</v>
      </c>
      <c r="H280" s="73" t="s">
        <v>665</v>
      </c>
      <c r="I280" s="73" t="s">
        <v>666</v>
      </c>
      <c r="J280" s="73"/>
      <c r="K280" s="83">
        <v>6.8499999999997447</v>
      </c>
      <c r="L280" s="86" t="s">
        <v>133</v>
      </c>
      <c r="M280" s="87">
        <v>6.7419999999999994E-2</v>
      </c>
      <c r="N280" s="87">
        <v>6.6799999999992851E-2</v>
      </c>
      <c r="O280" s="83">
        <v>200816.11500000005</v>
      </c>
      <c r="P280" s="85">
        <v>102.12251000000001</v>
      </c>
      <c r="Q280" s="73"/>
      <c r="R280" s="83">
        <v>784.22002879200011</v>
      </c>
      <c r="S280" s="84">
        <v>1.6065289200000005E-4</v>
      </c>
      <c r="T280" s="84">
        <f t="shared" si="4"/>
        <v>1.2670843738723605E-3</v>
      </c>
      <c r="U280" s="84">
        <f>R280/'סכום נכסי הקרן'!$C$42</f>
        <v>2.713830919702618E-4</v>
      </c>
    </row>
    <row r="281" spans="2:21">
      <c r="B281" s="76" t="s">
        <v>718</v>
      </c>
      <c r="C281" s="73" t="s">
        <v>719</v>
      </c>
      <c r="D281" s="86" t="s">
        <v>28</v>
      </c>
      <c r="E281" s="86" t="s">
        <v>28</v>
      </c>
      <c r="F281" s="73"/>
      <c r="G281" s="86" t="s">
        <v>715</v>
      </c>
      <c r="H281" s="73" t="s">
        <v>665</v>
      </c>
      <c r="I281" s="73" t="s">
        <v>666</v>
      </c>
      <c r="J281" s="73"/>
      <c r="K281" s="83">
        <v>5.1699999999999848</v>
      </c>
      <c r="L281" s="86" t="s">
        <v>133</v>
      </c>
      <c r="M281" s="87">
        <v>3.9329999999999997E-2</v>
      </c>
      <c r="N281" s="87">
        <v>7.019999999999911E-2</v>
      </c>
      <c r="O281" s="83">
        <v>417028.13215000014</v>
      </c>
      <c r="P281" s="85">
        <v>85.751649999999998</v>
      </c>
      <c r="Q281" s="73"/>
      <c r="R281" s="83">
        <v>1367.4949205060002</v>
      </c>
      <c r="S281" s="84">
        <v>2.7801875476666675E-4</v>
      </c>
      <c r="T281" s="84">
        <f t="shared" si="4"/>
        <v>2.2094965462588993E-3</v>
      </c>
      <c r="U281" s="84">
        <f>R281/'סכום נכסי הקרן'!$C$42</f>
        <v>4.7322815811297911E-4</v>
      </c>
    </row>
    <row r="282" spans="2:21">
      <c r="B282" s="76" t="s">
        <v>720</v>
      </c>
      <c r="C282" s="73" t="s">
        <v>721</v>
      </c>
      <c r="D282" s="86" t="s">
        <v>28</v>
      </c>
      <c r="E282" s="86" t="s">
        <v>28</v>
      </c>
      <c r="F282" s="73"/>
      <c r="G282" s="86" t="s">
        <v>722</v>
      </c>
      <c r="H282" s="73" t="s">
        <v>665</v>
      </c>
      <c r="I282" s="73" t="s">
        <v>312</v>
      </c>
      <c r="J282" s="73"/>
      <c r="K282" s="83">
        <v>2.8000000000005691</v>
      </c>
      <c r="L282" s="86" t="s">
        <v>133</v>
      </c>
      <c r="M282" s="87">
        <v>4.7500000000000001E-2</v>
      </c>
      <c r="N282" s="87">
        <v>8.6100000000024851E-2</v>
      </c>
      <c r="O282" s="83">
        <v>307918.04300000006</v>
      </c>
      <c r="P282" s="85">
        <v>89.656170000000003</v>
      </c>
      <c r="Q282" s="73"/>
      <c r="R282" s="83">
        <v>1055.6821726579999</v>
      </c>
      <c r="S282" s="84">
        <v>2.0527869533333337E-4</v>
      </c>
      <c r="T282" s="84">
        <f t="shared" si="4"/>
        <v>1.705692708219977E-3</v>
      </c>
      <c r="U282" s="84">
        <f>R282/'סכום נכסי הקרן'!$C$42</f>
        <v>3.6532386528704571E-4</v>
      </c>
    </row>
    <row r="283" spans="2:21">
      <c r="B283" s="76" t="s">
        <v>723</v>
      </c>
      <c r="C283" s="73" t="s">
        <v>724</v>
      </c>
      <c r="D283" s="86" t="s">
        <v>28</v>
      </c>
      <c r="E283" s="86" t="s">
        <v>28</v>
      </c>
      <c r="F283" s="73"/>
      <c r="G283" s="86" t="s">
        <v>722</v>
      </c>
      <c r="H283" s="73" t="s">
        <v>665</v>
      </c>
      <c r="I283" s="73" t="s">
        <v>312</v>
      </c>
      <c r="J283" s="73"/>
      <c r="K283" s="83">
        <v>5.8299999999974341</v>
      </c>
      <c r="L283" s="86" t="s">
        <v>133</v>
      </c>
      <c r="M283" s="87">
        <v>5.1249999999999997E-2</v>
      </c>
      <c r="N283" s="87">
        <v>8.2199999999968659E-2</v>
      </c>
      <c r="O283" s="83">
        <v>220228.33945000003</v>
      </c>
      <c r="P283" s="85">
        <v>83.315420000000003</v>
      </c>
      <c r="Q283" s="73"/>
      <c r="R283" s="83">
        <v>701.64342256000009</v>
      </c>
      <c r="S283" s="84">
        <v>1.4681889296666668E-4</v>
      </c>
      <c r="T283" s="84">
        <f t="shared" si="4"/>
        <v>1.1336632375043556E-3</v>
      </c>
      <c r="U283" s="84">
        <f>R283/'סכום נכסי הקרן'!$C$42</f>
        <v>2.4280706241109484E-4</v>
      </c>
    </row>
    <row r="284" spans="2:21">
      <c r="B284" s="76" t="s">
        <v>725</v>
      </c>
      <c r="C284" s="73" t="s">
        <v>726</v>
      </c>
      <c r="D284" s="86" t="s">
        <v>28</v>
      </c>
      <c r="E284" s="86" t="s">
        <v>28</v>
      </c>
      <c r="F284" s="73"/>
      <c r="G284" s="86" t="s">
        <v>727</v>
      </c>
      <c r="H284" s="73" t="s">
        <v>669</v>
      </c>
      <c r="I284" s="73" t="s">
        <v>312</v>
      </c>
      <c r="J284" s="73"/>
      <c r="K284" s="83">
        <v>7.149999999997724</v>
      </c>
      <c r="L284" s="86" t="s">
        <v>133</v>
      </c>
      <c r="M284" s="87">
        <v>3.3000000000000002E-2</v>
      </c>
      <c r="N284" s="87">
        <v>6.4999999999975605E-2</v>
      </c>
      <c r="O284" s="83">
        <v>401632.2300000001</v>
      </c>
      <c r="P284" s="85">
        <v>80.058000000000007</v>
      </c>
      <c r="Q284" s="73"/>
      <c r="R284" s="83">
        <v>1229.564106172</v>
      </c>
      <c r="S284" s="84">
        <v>1.0040805750000002E-4</v>
      </c>
      <c r="T284" s="84">
        <f t="shared" si="4"/>
        <v>1.9866381989819058E-3</v>
      </c>
      <c r="U284" s="84">
        <f>R284/'סכום נכסי הקרן'!$C$42</f>
        <v>4.2549654007512203E-4</v>
      </c>
    </row>
    <row r="285" spans="2:21">
      <c r="B285" s="76" t="s">
        <v>728</v>
      </c>
      <c r="C285" s="73" t="s">
        <v>729</v>
      </c>
      <c r="D285" s="86" t="s">
        <v>28</v>
      </c>
      <c r="E285" s="86" t="s">
        <v>28</v>
      </c>
      <c r="F285" s="73"/>
      <c r="G285" s="86" t="s">
        <v>694</v>
      </c>
      <c r="H285" s="73" t="s">
        <v>730</v>
      </c>
      <c r="I285" s="73" t="s">
        <v>701</v>
      </c>
      <c r="J285" s="73"/>
      <c r="K285" s="83">
        <v>6.7199999999964408</v>
      </c>
      <c r="L285" s="86" t="s">
        <v>135</v>
      </c>
      <c r="M285" s="87">
        <v>5.7999999999999996E-2</v>
      </c>
      <c r="N285" s="87">
        <v>5.3899999999976272E-2</v>
      </c>
      <c r="O285" s="83">
        <v>200816.11500000005</v>
      </c>
      <c r="P285" s="85">
        <v>103.53984</v>
      </c>
      <c r="Q285" s="73"/>
      <c r="R285" s="83">
        <v>842.73954990000016</v>
      </c>
      <c r="S285" s="84">
        <v>4.0163223000000008E-4</v>
      </c>
      <c r="T285" s="84">
        <f t="shared" si="4"/>
        <v>1.3616358620263404E-3</v>
      </c>
      <c r="U285" s="84">
        <f>R285/'סכום נכסי הקרן'!$C$42</f>
        <v>2.916340521547029E-4</v>
      </c>
    </row>
    <row r="286" spans="2:21">
      <c r="B286" s="76" t="s">
        <v>731</v>
      </c>
      <c r="C286" s="73" t="s">
        <v>732</v>
      </c>
      <c r="D286" s="86" t="s">
        <v>28</v>
      </c>
      <c r="E286" s="86" t="s">
        <v>28</v>
      </c>
      <c r="F286" s="73"/>
      <c r="G286" s="86" t="s">
        <v>715</v>
      </c>
      <c r="H286" s="73" t="s">
        <v>669</v>
      </c>
      <c r="I286" s="73" t="s">
        <v>666</v>
      </c>
      <c r="J286" s="73"/>
      <c r="K286" s="83">
        <v>7.189999999999146</v>
      </c>
      <c r="L286" s="86" t="s">
        <v>133</v>
      </c>
      <c r="M286" s="87">
        <v>6.1740000000000003E-2</v>
      </c>
      <c r="N286" s="87">
        <v>6.7899999999996796E-2</v>
      </c>
      <c r="O286" s="83">
        <v>200816.11500000005</v>
      </c>
      <c r="P286" s="85">
        <v>97.583749999999995</v>
      </c>
      <c r="Q286" s="73"/>
      <c r="R286" s="83">
        <v>749.36593685600008</v>
      </c>
      <c r="S286" s="84">
        <v>6.275503593750001E-5</v>
      </c>
      <c r="T286" s="84">
        <f t="shared" si="4"/>
        <v>1.2107697253857051E-3</v>
      </c>
      <c r="U286" s="84">
        <f>R286/'סכום נכסי הקרן'!$C$42</f>
        <v>2.5932166674502537E-4</v>
      </c>
    </row>
    <row r="287" spans="2:21">
      <c r="B287" s="76" t="s">
        <v>733</v>
      </c>
      <c r="C287" s="73" t="s">
        <v>734</v>
      </c>
      <c r="D287" s="86" t="s">
        <v>28</v>
      </c>
      <c r="E287" s="86" t="s">
        <v>28</v>
      </c>
      <c r="F287" s="73"/>
      <c r="G287" s="86" t="s">
        <v>735</v>
      </c>
      <c r="H287" s="73" t="s">
        <v>669</v>
      </c>
      <c r="I287" s="73" t="s">
        <v>312</v>
      </c>
      <c r="J287" s="73"/>
      <c r="K287" s="83">
        <v>6.9999999999984794</v>
      </c>
      <c r="L287" s="86" t="s">
        <v>133</v>
      </c>
      <c r="M287" s="87">
        <v>6.4000000000000001E-2</v>
      </c>
      <c r="N287" s="87">
        <v>6.7499999999977175E-2</v>
      </c>
      <c r="O287" s="83">
        <v>174040.63300000003</v>
      </c>
      <c r="P287" s="85">
        <v>98.754000000000005</v>
      </c>
      <c r="Q287" s="73"/>
      <c r="R287" s="83">
        <v>657.23885959000017</v>
      </c>
      <c r="S287" s="84">
        <v>1.7404063300000003E-4</v>
      </c>
      <c r="T287" s="84">
        <f t="shared" si="4"/>
        <v>1.0619176485086412E-3</v>
      </c>
      <c r="U287" s="84">
        <f>R287/'סכום נכסי הקרן'!$C$42</f>
        <v>2.2744065100363639E-4</v>
      </c>
    </row>
    <row r="288" spans="2:21">
      <c r="B288" s="76" t="s">
        <v>736</v>
      </c>
      <c r="C288" s="73" t="s">
        <v>737</v>
      </c>
      <c r="D288" s="86" t="s">
        <v>28</v>
      </c>
      <c r="E288" s="86" t="s">
        <v>28</v>
      </c>
      <c r="F288" s="73"/>
      <c r="G288" s="86" t="s">
        <v>715</v>
      </c>
      <c r="H288" s="73" t="s">
        <v>669</v>
      </c>
      <c r="I288" s="73" t="s">
        <v>666</v>
      </c>
      <c r="J288" s="73"/>
      <c r="K288" s="83">
        <v>4.2800000000009986</v>
      </c>
      <c r="L288" s="86" t="s">
        <v>135</v>
      </c>
      <c r="M288" s="87">
        <v>4.1250000000000002E-2</v>
      </c>
      <c r="N288" s="87">
        <v>5.5400000000008942E-2</v>
      </c>
      <c r="O288" s="83">
        <v>397615.90770000004</v>
      </c>
      <c r="P288" s="85">
        <v>94.556010000000001</v>
      </c>
      <c r="Q288" s="73"/>
      <c r="R288" s="83">
        <v>1523.8429135660001</v>
      </c>
      <c r="S288" s="84">
        <v>3.9761590770000005E-4</v>
      </c>
      <c r="T288" s="84">
        <f t="shared" si="4"/>
        <v>2.4621120006203361E-3</v>
      </c>
      <c r="U288" s="84">
        <f>R288/'סכום נכסי הקרן'!$C$42</f>
        <v>5.2733312894026932E-4</v>
      </c>
    </row>
    <row r="289" spans="2:21">
      <c r="B289" s="76" t="s">
        <v>738</v>
      </c>
      <c r="C289" s="73" t="s">
        <v>739</v>
      </c>
      <c r="D289" s="86" t="s">
        <v>28</v>
      </c>
      <c r="E289" s="86" t="s">
        <v>28</v>
      </c>
      <c r="F289" s="73"/>
      <c r="G289" s="86" t="s">
        <v>740</v>
      </c>
      <c r="H289" s="73" t="s">
        <v>669</v>
      </c>
      <c r="I289" s="73" t="s">
        <v>666</v>
      </c>
      <c r="J289" s="73"/>
      <c r="K289" s="83">
        <v>6.920000000001413</v>
      </c>
      <c r="L289" s="86" t="s">
        <v>133</v>
      </c>
      <c r="M289" s="87">
        <v>6.7979999999999999E-2</v>
      </c>
      <c r="N289" s="87">
        <v>7.0700000000014321E-2</v>
      </c>
      <c r="O289" s="83">
        <v>642611.56800000009</v>
      </c>
      <c r="P289" s="85">
        <v>99.102599999999995</v>
      </c>
      <c r="Q289" s="73"/>
      <c r="R289" s="83">
        <v>2435.2944072930004</v>
      </c>
      <c r="S289" s="84">
        <v>6.4261156800000008E-4</v>
      </c>
      <c r="T289" s="84">
        <f t="shared" si="4"/>
        <v>3.9347675090789401E-3</v>
      </c>
      <c r="U289" s="84">
        <f>R289/'סכום נכסי הקרן'!$C$42</f>
        <v>8.4274527791275194E-4</v>
      </c>
    </row>
    <row r="290" spans="2:21">
      <c r="B290" s="76" t="s">
        <v>741</v>
      </c>
      <c r="C290" s="73" t="s">
        <v>742</v>
      </c>
      <c r="D290" s="86" t="s">
        <v>28</v>
      </c>
      <c r="E290" s="86" t="s">
        <v>28</v>
      </c>
      <c r="F290" s="73"/>
      <c r="G290" s="86" t="s">
        <v>694</v>
      </c>
      <c r="H290" s="73" t="s">
        <v>669</v>
      </c>
      <c r="I290" s="73" t="s">
        <v>312</v>
      </c>
      <c r="J290" s="73"/>
      <c r="K290" s="83">
        <v>6.7499999999993596</v>
      </c>
      <c r="L290" s="86" t="s">
        <v>133</v>
      </c>
      <c r="M290" s="87">
        <v>0.06</v>
      </c>
      <c r="N290" s="87">
        <v>7.3199999999992146E-2</v>
      </c>
      <c r="O290" s="83">
        <v>334693.52500000008</v>
      </c>
      <c r="P290" s="85">
        <v>91.508330000000001</v>
      </c>
      <c r="Q290" s="73"/>
      <c r="R290" s="83">
        <v>1171.1859116810001</v>
      </c>
      <c r="S290" s="84">
        <v>2.7891127083333342E-4</v>
      </c>
      <c r="T290" s="84">
        <f t="shared" si="4"/>
        <v>1.8923150558604912E-3</v>
      </c>
      <c r="U290" s="84">
        <f>R290/'סכום נכסי הקרן'!$C$42</f>
        <v>4.0529448664247382E-4</v>
      </c>
    </row>
    <row r="291" spans="2:21">
      <c r="B291" s="76" t="s">
        <v>743</v>
      </c>
      <c r="C291" s="73" t="s">
        <v>744</v>
      </c>
      <c r="D291" s="86" t="s">
        <v>28</v>
      </c>
      <c r="E291" s="86" t="s">
        <v>28</v>
      </c>
      <c r="F291" s="73"/>
      <c r="G291" s="86" t="s">
        <v>735</v>
      </c>
      <c r="H291" s="73" t="s">
        <v>669</v>
      </c>
      <c r="I291" s="73" t="s">
        <v>666</v>
      </c>
      <c r="J291" s="73"/>
      <c r="K291" s="83">
        <v>6.9099999999941799</v>
      </c>
      <c r="L291" s="86" t="s">
        <v>133</v>
      </c>
      <c r="M291" s="87">
        <v>6.3750000000000001E-2</v>
      </c>
      <c r="N291" s="87">
        <v>6.6199999999959291E-2</v>
      </c>
      <c r="O291" s="83">
        <v>112457.02440000001</v>
      </c>
      <c r="P291" s="85">
        <v>98.280749999999998</v>
      </c>
      <c r="Q291" s="73"/>
      <c r="R291" s="83">
        <v>422.64227330600011</v>
      </c>
      <c r="S291" s="84">
        <v>1.6065289200000002E-4</v>
      </c>
      <c r="T291" s="84">
        <f t="shared" si="4"/>
        <v>6.8287393917856941E-4</v>
      </c>
      <c r="U291" s="84">
        <f>R291/'סכום נכסי הקרן'!$C$42</f>
        <v>1.4625738021993857E-4</v>
      </c>
    </row>
    <row r="292" spans="2:21">
      <c r="B292" s="76" t="s">
        <v>745</v>
      </c>
      <c r="C292" s="73" t="s">
        <v>746</v>
      </c>
      <c r="D292" s="86" t="s">
        <v>28</v>
      </c>
      <c r="E292" s="86" t="s">
        <v>28</v>
      </c>
      <c r="F292" s="73"/>
      <c r="G292" s="86" t="s">
        <v>715</v>
      </c>
      <c r="H292" s="73" t="s">
        <v>669</v>
      </c>
      <c r="I292" s="73" t="s">
        <v>666</v>
      </c>
      <c r="J292" s="73"/>
      <c r="K292" s="83">
        <v>3.4599999999979452</v>
      </c>
      <c r="L292" s="86" t="s">
        <v>133</v>
      </c>
      <c r="M292" s="87">
        <v>8.1250000000000003E-2</v>
      </c>
      <c r="N292" s="87">
        <v>8.159999999996588E-2</v>
      </c>
      <c r="O292" s="83">
        <v>267754.82000000007</v>
      </c>
      <c r="P292" s="85">
        <v>100.77016999999999</v>
      </c>
      <c r="Q292" s="73"/>
      <c r="R292" s="83">
        <v>1031.7801250720001</v>
      </c>
      <c r="S292" s="84">
        <v>1.5300275428571433E-4</v>
      </c>
      <c r="T292" s="84">
        <f t="shared" si="4"/>
        <v>1.6670735581245301E-3</v>
      </c>
      <c r="U292" s="84">
        <f>R292/'סכום נכסי הקרן'!$C$42</f>
        <v>3.5705244739390568E-4</v>
      </c>
    </row>
    <row r="293" spans="2:21">
      <c r="B293" s="76" t="s">
        <v>747</v>
      </c>
      <c r="C293" s="73" t="s">
        <v>748</v>
      </c>
      <c r="D293" s="86" t="s">
        <v>28</v>
      </c>
      <c r="E293" s="86" t="s">
        <v>28</v>
      </c>
      <c r="F293" s="73"/>
      <c r="G293" s="86" t="s">
        <v>715</v>
      </c>
      <c r="H293" s="73" t="s">
        <v>676</v>
      </c>
      <c r="I293" s="73" t="s">
        <v>666</v>
      </c>
      <c r="J293" s="73"/>
      <c r="K293" s="83">
        <v>4.1999999999987399</v>
      </c>
      <c r="L293" s="86" t="s">
        <v>135</v>
      </c>
      <c r="M293" s="87">
        <v>7.2499999999999995E-2</v>
      </c>
      <c r="N293" s="87">
        <v>7.5999999999977946E-2</v>
      </c>
      <c r="O293" s="83">
        <v>477942.35370000004</v>
      </c>
      <c r="P293" s="85">
        <v>98.366420000000005</v>
      </c>
      <c r="Q293" s="73"/>
      <c r="R293" s="83">
        <v>1905.5033486270004</v>
      </c>
      <c r="S293" s="84">
        <v>3.8235388296000003E-4</v>
      </c>
      <c r="T293" s="84">
        <f t="shared" si="4"/>
        <v>3.0787705347514313E-3</v>
      </c>
      <c r="U293" s="84">
        <f>R293/'סכום נכסי הקרן'!$C$42</f>
        <v>6.5940854801508763E-4</v>
      </c>
    </row>
    <row r="294" spans="2:21">
      <c r="B294" s="76" t="s">
        <v>749</v>
      </c>
      <c r="C294" s="73" t="s">
        <v>750</v>
      </c>
      <c r="D294" s="86" t="s">
        <v>28</v>
      </c>
      <c r="E294" s="86" t="s">
        <v>28</v>
      </c>
      <c r="F294" s="73"/>
      <c r="G294" s="86" t="s">
        <v>715</v>
      </c>
      <c r="H294" s="73" t="s">
        <v>676</v>
      </c>
      <c r="I294" s="73" t="s">
        <v>666</v>
      </c>
      <c r="J294" s="73"/>
      <c r="K294" s="83">
        <v>7</v>
      </c>
      <c r="L294" s="86" t="s">
        <v>133</v>
      </c>
      <c r="M294" s="87">
        <v>7.1190000000000003E-2</v>
      </c>
      <c r="N294" s="87">
        <v>7.6600000000005386E-2</v>
      </c>
      <c r="O294" s="83">
        <v>267754.82000000007</v>
      </c>
      <c r="P294" s="85">
        <v>97.892080000000007</v>
      </c>
      <c r="Q294" s="73"/>
      <c r="R294" s="83">
        <v>1002.3115049810001</v>
      </c>
      <c r="S294" s="84">
        <v>1.7850321333333339E-4</v>
      </c>
      <c r="T294" s="84">
        <f t="shared" si="4"/>
        <v>1.6194603543475186E-3</v>
      </c>
      <c r="U294" s="84">
        <f>R294/'סכום נכסי הקרן'!$C$42</f>
        <v>3.4685469045990915E-4</v>
      </c>
    </row>
    <row r="295" spans="2:21">
      <c r="B295" s="76" t="s">
        <v>751</v>
      </c>
      <c r="C295" s="73" t="s">
        <v>752</v>
      </c>
      <c r="D295" s="86" t="s">
        <v>28</v>
      </c>
      <c r="E295" s="86" t="s">
        <v>28</v>
      </c>
      <c r="F295" s="73"/>
      <c r="G295" s="86" t="s">
        <v>740</v>
      </c>
      <c r="H295" s="73" t="s">
        <v>676</v>
      </c>
      <c r="I295" s="73" t="s">
        <v>666</v>
      </c>
      <c r="J295" s="73"/>
      <c r="K295" s="83">
        <v>3.0500000000004883</v>
      </c>
      <c r="L295" s="86" t="s">
        <v>133</v>
      </c>
      <c r="M295" s="87">
        <v>2.6249999999999999E-2</v>
      </c>
      <c r="N295" s="87">
        <v>7.6100000000002763E-2</v>
      </c>
      <c r="O295" s="83">
        <v>339446.17305500008</v>
      </c>
      <c r="P295" s="85">
        <v>86.704629999999995</v>
      </c>
      <c r="Q295" s="73"/>
      <c r="R295" s="83">
        <v>1125.4625922290004</v>
      </c>
      <c r="S295" s="84">
        <v>2.7337807382056312E-4</v>
      </c>
      <c r="T295" s="84">
        <f t="shared" si="4"/>
        <v>1.8184387182611499E-3</v>
      </c>
      <c r="U295" s="84">
        <f>R295/'סכום נכסי הקרן'!$C$42</f>
        <v>3.8947171324666861E-4</v>
      </c>
    </row>
    <row r="296" spans="2:21">
      <c r="B296" s="76" t="s">
        <v>753</v>
      </c>
      <c r="C296" s="73" t="s">
        <v>754</v>
      </c>
      <c r="D296" s="86" t="s">
        <v>28</v>
      </c>
      <c r="E296" s="86" t="s">
        <v>28</v>
      </c>
      <c r="F296" s="73"/>
      <c r="G296" s="86" t="s">
        <v>740</v>
      </c>
      <c r="H296" s="73" t="s">
        <v>676</v>
      </c>
      <c r="I296" s="73" t="s">
        <v>666</v>
      </c>
      <c r="J296" s="73"/>
      <c r="K296" s="83">
        <v>1.889999999997775</v>
      </c>
      <c r="L296" s="86" t="s">
        <v>133</v>
      </c>
      <c r="M296" s="87">
        <v>7.0499999999999993E-2</v>
      </c>
      <c r="N296" s="87">
        <v>6.9299999999937925E-2</v>
      </c>
      <c r="O296" s="83">
        <v>133877.41000000003</v>
      </c>
      <c r="P296" s="85">
        <v>100.08857999999999</v>
      </c>
      <c r="Q296" s="73"/>
      <c r="R296" s="83">
        <v>512.40071552600011</v>
      </c>
      <c r="S296" s="84">
        <v>1.6865340475332645E-4</v>
      </c>
      <c r="T296" s="84">
        <f t="shared" si="4"/>
        <v>8.278989517828475E-4</v>
      </c>
      <c r="U296" s="84">
        <f>R296/'סכום נכסי הקרן'!$C$42</f>
        <v>1.7731871847422902E-4</v>
      </c>
    </row>
    <row r="297" spans="2:21">
      <c r="B297" s="76" t="s">
        <v>755</v>
      </c>
      <c r="C297" s="73" t="s">
        <v>756</v>
      </c>
      <c r="D297" s="86" t="s">
        <v>28</v>
      </c>
      <c r="E297" s="86" t="s">
        <v>28</v>
      </c>
      <c r="F297" s="73"/>
      <c r="G297" s="86" t="s">
        <v>682</v>
      </c>
      <c r="H297" s="73" t="s">
        <v>676</v>
      </c>
      <c r="I297" s="73" t="s">
        <v>312</v>
      </c>
      <c r="J297" s="73"/>
      <c r="K297" s="83">
        <v>3.3999999999987307</v>
      </c>
      <c r="L297" s="86" t="s">
        <v>133</v>
      </c>
      <c r="M297" s="87">
        <v>5.5E-2</v>
      </c>
      <c r="N297" s="87">
        <v>9.539999999999553E-2</v>
      </c>
      <c r="O297" s="83">
        <v>93714.187000000005</v>
      </c>
      <c r="P297" s="85">
        <v>87.977109999999996</v>
      </c>
      <c r="Q297" s="73"/>
      <c r="R297" s="83">
        <v>315.27745974100009</v>
      </c>
      <c r="S297" s="84">
        <v>9.3714187000000003E-5</v>
      </c>
      <c r="T297" s="84">
        <f t="shared" si="4"/>
        <v>5.0940186172922773E-4</v>
      </c>
      <c r="U297" s="84">
        <f>R297/'סכום נכסי הקרן'!$C$42</f>
        <v>1.0910327294858698E-4</v>
      </c>
    </row>
    <row r="298" spans="2:21">
      <c r="B298" s="76" t="s">
        <v>757</v>
      </c>
      <c r="C298" s="73" t="s">
        <v>758</v>
      </c>
      <c r="D298" s="86" t="s">
        <v>28</v>
      </c>
      <c r="E298" s="86" t="s">
        <v>28</v>
      </c>
      <c r="F298" s="73"/>
      <c r="G298" s="86" t="s">
        <v>682</v>
      </c>
      <c r="H298" s="73" t="s">
        <v>676</v>
      </c>
      <c r="I298" s="73" t="s">
        <v>312</v>
      </c>
      <c r="J298" s="73"/>
      <c r="K298" s="83">
        <v>2.9800000000005524</v>
      </c>
      <c r="L298" s="86" t="s">
        <v>133</v>
      </c>
      <c r="M298" s="87">
        <v>0.06</v>
      </c>
      <c r="N298" s="87">
        <v>9.0700000000024442E-2</v>
      </c>
      <c r="O298" s="83">
        <v>421847.71891000005</v>
      </c>
      <c r="P298" s="85">
        <v>92.069670000000002</v>
      </c>
      <c r="Q298" s="73"/>
      <c r="R298" s="83">
        <v>1485.217847891</v>
      </c>
      <c r="S298" s="84">
        <v>5.6246362521333339E-4</v>
      </c>
      <c r="T298" s="84">
        <f t="shared" si="4"/>
        <v>2.3997044933395354E-3</v>
      </c>
      <c r="U298" s="84">
        <f>R298/'סכום נכסי הקרן'!$C$42</f>
        <v>5.1396674021568836E-4</v>
      </c>
    </row>
    <row r="299" spans="2:21">
      <c r="B299" s="76" t="s">
        <v>759</v>
      </c>
      <c r="C299" s="73" t="s">
        <v>760</v>
      </c>
      <c r="D299" s="86" t="s">
        <v>28</v>
      </c>
      <c r="E299" s="86" t="s">
        <v>28</v>
      </c>
      <c r="F299" s="73"/>
      <c r="G299" s="86" t="s">
        <v>761</v>
      </c>
      <c r="H299" s="73" t="s">
        <v>676</v>
      </c>
      <c r="I299" s="73" t="s">
        <v>312</v>
      </c>
      <c r="J299" s="73"/>
      <c r="K299" s="83">
        <v>6.0899999999996206</v>
      </c>
      <c r="L299" s="86" t="s">
        <v>135</v>
      </c>
      <c r="M299" s="87">
        <v>6.6250000000000003E-2</v>
      </c>
      <c r="N299" s="87">
        <v>6.4599999999995661E-2</v>
      </c>
      <c r="O299" s="83">
        <v>535509.64000000013</v>
      </c>
      <c r="P299" s="85">
        <v>101.98945000000001</v>
      </c>
      <c r="Q299" s="73"/>
      <c r="R299" s="83">
        <v>2213.6546637760007</v>
      </c>
      <c r="S299" s="84">
        <v>7.1401285333333355E-4</v>
      </c>
      <c r="T299" s="84">
        <f t="shared" si="4"/>
        <v>3.5766585022584127E-3</v>
      </c>
      <c r="U299" s="84">
        <f>R299/'סכום נכסי הקרן'!$C$42</f>
        <v>7.6604578454251486E-4</v>
      </c>
    </row>
    <row r="300" spans="2:21">
      <c r="B300" s="76" t="s">
        <v>762</v>
      </c>
      <c r="C300" s="73" t="s">
        <v>763</v>
      </c>
      <c r="D300" s="86" t="s">
        <v>28</v>
      </c>
      <c r="E300" s="86" t="s">
        <v>28</v>
      </c>
      <c r="F300" s="73"/>
      <c r="G300" s="86" t="s">
        <v>740</v>
      </c>
      <c r="H300" s="73" t="s">
        <v>676</v>
      </c>
      <c r="I300" s="73" t="s">
        <v>312</v>
      </c>
      <c r="J300" s="73"/>
      <c r="K300" s="83">
        <v>1.3299999999991872</v>
      </c>
      <c r="L300" s="86" t="s">
        <v>133</v>
      </c>
      <c r="M300" s="87">
        <v>4.2500000000000003E-2</v>
      </c>
      <c r="N300" s="87">
        <v>7.6199999999969348E-2</v>
      </c>
      <c r="O300" s="83">
        <v>294530.30200000008</v>
      </c>
      <c r="P300" s="85">
        <v>96.11806</v>
      </c>
      <c r="Q300" s="73"/>
      <c r="R300" s="83">
        <v>1082.5621604359999</v>
      </c>
      <c r="S300" s="84">
        <v>6.2006379368421071E-4</v>
      </c>
      <c r="T300" s="84">
        <f t="shared" si="4"/>
        <v>1.7491233925087321E-3</v>
      </c>
      <c r="U300" s="84">
        <f>R300/'סכום נכסי הקרן'!$C$42</f>
        <v>3.7462581362742825E-4</v>
      </c>
    </row>
    <row r="301" spans="2:21">
      <c r="B301" s="76" t="s">
        <v>764</v>
      </c>
      <c r="C301" s="73" t="s">
        <v>765</v>
      </c>
      <c r="D301" s="86" t="s">
        <v>28</v>
      </c>
      <c r="E301" s="86" t="s">
        <v>28</v>
      </c>
      <c r="F301" s="73"/>
      <c r="G301" s="86" t="s">
        <v>740</v>
      </c>
      <c r="H301" s="73" t="s">
        <v>676</v>
      </c>
      <c r="I301" s="73" t="s">
        <v>312</v>
      </c>
      <c r="J301" s="73"/>
      <c r="K301" s="83">
        <v>4.5599999999980154</v>
      </c>
      <c r="L301" s="86" t="s">
        <v>133</v>
      </c>
      <c r="M301" s="87">
        <v>3.125E-2</v>
      </c>
      <c r="N301" s="87">
        <v>7.6599999999970705E-2</v>
      </c>
      <c r="O301" s="83">
        <v>133877.41000000003</v>
      </c>
      <c r="P301" s="85">
        <v>82.666330000000002</v>
      </c>
      <c r="Q301" s="73"/>
      <c r="R301" s="83">
        <v>423.207991714</v>
      </c>
      <c r="S301" s="84">
        <v>1.7850321333333339E-4</v>
      </c>
      <c r="T301" s="84">
        <f t="shared" si="4"/>
        <v>6.83787984890833E-4</v>
      </c>
      <c r="U301" s="84">
        <f>R301/'סכום נכסי הקרן'!$C$42</f>
        <v>1.4645314978091752E-4</v>
      </c>
    </row>
    <row r="302" spans="2:21">
      <c r="B302" s="76" t="s">
        <v>766</v>
      </c>
      <c r="C302" s="73" t="s">
        <v>767</v>
      </c>
      <c r="D302" s="86" t="s">
        <v>28</v>
      </c>
      <c r="E302" s="86" t="s">
        <v>28</v>
      </c>
      <c r="F302" s="73"/>
      <c r="G302" s="86" t="s">
        <v>761</v>
      </c>
      <c r="H302" s="73" t="s">
        <v>676</v>
      </c>
      <c r="I302" s="73" t="s">
        <v>666</v>
      </c>
      <c r="J302" s="73"/>
      <c r="K302" s="83">
        <v>4.3600000000011381</v>
      </c>
      <c r="L302" s="86" t="s">
        <v>135</v>
      </c>
      <c r="M302" s="87">
        <v>4.8750000000000002E-2</v>
      </c>
      <c r="N302" s="87">
        <v>5.7100000000008949E-2</v>
      </c>
      <c r="O302" s="83">
        <v>366824.10340000014</v>
      </c>
      <c r="P302" s="85">
        <v>97.068420000000003</v>
      </c>
      <c r="Q302" s="73"/>
      <c r="R302" s="83">
        <v>1443.1887524009999</v>
      </c>
      <c r="S302" s="84">
        <v>3.6682410340000012E-4</v>
      </c>
      <c r="T302" s="84">
        <f t="shared" si="4"/>
        <v>2.3317970079551075E-3</v>
      </c>
      <c r="U302" s="84">
        <f>R302/'סכום נכסי הקרן'!$C$42</f>
        <v>4.9942237069179433E-4</v>
      </c>
    </row>
    <row r="303" spans="2:21">
      <c r="B303" s="76" t="s">
        <v>768</v>
      </c>
      <c r="C303" s="73" t="s">
        <v>769</v>
      </c>
      <c r="D303" s="86" t="s">
        <v>28</v>
      </c>
      <c r="E303" s="86" t="s">
        <v>28</v>
      </c>
      <c r="F303" s="73"/>
      <c r="G303" s="86" t="s">
        <v>770</v>
      </c>
      <c r="H303" s="73" t="s">
        <v>676</v>
      </c>
      <c r="I303" s="73" t="s">
        <v>666</v>
      </c>
      <c r="J303" s="73"/>
      <c r="K303" s="83">
        <v>7.2499999999988978</v>
      </c>
      <c r="L303" s="86" t="s">
        <v>133</v>
      </c>
      <c r="M303" s="87">
        <v>5.9000000000000004E-2</v>
      </c>
      <c r="N303" s="87">
        <v>6.6399999999990009E-2</v>
      </c>
      <c r="O303" s="83">
        <v>374856.74800000002</v>
      </c>
      <c r="P303" s="85">
        <v>94.992279999999994</v>
      </c>
      <c r="Q303" s="73"/>
      <c r="R303" s="83">
        <v>1361.6688998740003</v>
      </c>
      <c r="S303" s="84">
        <v>7.4971349600000002E-4</v>
      </c>
      <c r="T303" s="84">
        <f t="shared" si="4"/>
        <v>2.2000832955975558E-3</v>
      </c>
      <c r="U303" s="84">
        <f>R303/'סכום נכסי הקרן'!$C$42</f>
        <v>4.7121203580680678E-4</v>
      </c>
    </row>
    <row r="304" spans="2:21">
      <c r="B304" s="76" t="s">
        <v>771</v>
      </c>
      <c r="C304" s="73" t="s">
        <v>772</v>
      </c>
      <c r="D304" s="86" t="s">
        <v>28</v>
      </c>
      <c r="E304" s="86" t="s">
        <v>28</v>
      </c>
      <c r="F304" s="73"/>
      <c r="G304" s="86" t="s">
        <v>773</v>
      </c>
      <c r="H304" s="73" t="s">
        <v>676</v>
      </c>
      <c r="I304" s="73" t="s">
        <v>666</v>
      </c>
      <c r="J304" s="73"/>
      <c r="K304" s="83">
        <v>6.8599999999971271</v>
      </c>
      <c r="L304" s="86" t="s">
        <v>133</v>
      </c>
      <c r="M304" s="87">
        <v>3.15E-2</v>
      </c>
      <c r="N304" s="87">
        <v>7.1899999999964562E-2</v>
      </c>
      <c r="O304" s="83">
        <v>267754.82000000007</v>
      </c>
      <c r="P304" s="85">
        <v>76.870750000000001</v>
      </c>
      <c r="Q304" s="73"/>
      <c r="R304" s="83">
        <v>787.0753288410001</v>
      </c>
      <c r="S304" s="84">
        <v>4.1296799497815291E-4</v>
      </c>
      <c r="T304" s="84">
        <f t="shared" si="4"/>
        <v>1.2716977552474547E-3</v>
      </c>
      <c r="U304" s="84">
        <f>R304/'סכום נכסי הקרן'!$C$42</f>
        <v>2.7237118220941833E-4</v>
      </c>
    </row>
    <row r="305" spans="2:21">
      <c r="B305" s="76" t="s">
        <v>774</v>
      </c>
      <c r="C305" s="73" t="s">
        <v>775</v>
      </c>
      <c r="D305" s="86" t="s">
        <v>28</v>
      </c>
      <c r="E305" s="86" t="s">
        <v>28</v>
      </c>
      <c r="F305" s="73"/>
      <c r="G305" s="86" t="s">
        <v>776</v>
      </c>
      <c r="H305" s="73" t="s">
        <v>676</v>
      </c>
      <c r="I305" s="73" t="s">
        <v>312</v>
      </c>
      <c r="J305" s="73"/>
      <c r="K305" s="83">
        <v>7.2100000000003579</v>
      </c>
      <c r="L305" s="86" t="s">
        <v>133</v>
      </c>
      <c r="M305" s="87">
        <v>6.25E-2</v>
      </c>
      <c r="N305" s="87">
        <v>6.7400000000002389E-2</v>
      </c>
      <c r="O305" s="83">
        <v>334693.52500000008</v>
      </c>
      <c r="P305" s="85">
        <v>98.270499999999998</v>
      </c>
      <c r="Q305" s="73"/>
      <c r="R305" s="83">
        <v>1257.7327218550001</v>
      </c>
      <c r="S305" s="84">
        <v>5.5782254166666684E-4</v>
      </c>
      <c r="T305" s="84">
        <f t="shared" si="4"/>
        <v>2.0321509523612406E-3</v>
      </c>
      <c r="U305" s="84">
        <f>R305/'סכום נכסי הקרן'!$C$42</f>
        <v>4.352444242656725E-4</v>
      </c>
    </row>
    <row r="306" spans="2:21">
      <c r="B306" s="76" t="s">
        <v>777</v>
      </c>
      <c r="C306" s="73" t="s">
        <v>778</v>
      </c>
      <c r="D306" s="86" t="s">
        <v>28</v>
      </c>
      <c r="E306" s="86" t="s">
        <v>28</v>
      </c>
      <c r="F306" s="73"/>
      <c r="G306" s="86" t="s">
        <v>727</v>
      </c>
      <c r="H306" s="73" t="s">
        <v>676</v>
      </c>
      <c r="I306" s="73" t="s">
        <v>312</v>
      </c>
      <c r="J306" s="73"/>
      <c r="K306" s="83">
        <v>4.3700000000006396</v>
      </c>
      <c r="L306" s="86" t="s">
        <v>133</v>
      </c>
      <c r="M306" s="87">
        <v>4.4999999999999998E-2</v>
      </c>
      <c r="N306" s="87">
        <v>6.980000000000762E-2</v>
      </c>
      <c r="O306" s="83">
        <v>403734.10533700004</v>
      </c>
      <c r="P306" s="85">
        <v>90.208500000000001</v>
      </c>
      <c r="Q306" s="73"/>
      <c r="R306" s="83">
        <v>1392.7102854030002</v>
      </c>
      <c r="S306" s="84">
        <v>6.7289017556166676E-4</v>
      </c>
      <c r="T306" s="84">
        <f t="shared" si="4"/>
        <v>2.2502376567501647E-3</v>
      </c>
      <c r="U306" s="84">
        <f>R306/'סכום נכסי הקרן'!$C$42</f>
        <v>4.8195405574332547E-4</v>
      </c>
    </row>
    <row r="307" spans="2:21">
      <c r="B307" s="76" t="s">
        <v>779</v>
      </c>
      <c r="C307" s="73" t="s">
        <v>780</v>
      </c>
      <c r="D307" s="86" t="s">
        <v>28</v>
      </c>
      <c r="E307" s="86" t="s">
        <v>28</v>
      </c>
      <c r="F307" s="73"/>
      <c r="G307" s="86" t="s">
        <v>682</v>
      </c>
      <c r="H307" s="73" t="s">
        <v>676</v>
      </c>
      <c r="I307" s="73" t="s">
        <v>312</v>
      </c>
      <c r="J307" s="73"/>
      <c r="K307" s="83">
        <v>6.9300000000035009</v>
      </c>
      <c r="L307" s="86" t="s">
        <v>133</v>
      </c>
      <c r="M307" s="87">
        <v>0.04</v>
      </c>
      <c r="N307" s="87">
        <v>6.5500000000037806E-2</v>
      </c>
      <c r="O307" s="83">
        <v>200816.11500000005</v>
      </c>
      <c r="P307" s="85">
        <v>84.433329999999998</v>
      </c>
      <c r="Q307" s="73"/>
      <c r="R307" s="83">
        <v>648.38114886100004</v>
      </c>
      <c r="S307" s="84">
        <v>2.0081611500000004E-4</v>
      </c>
      <c r="T307" s="84">
        <f t="shared" si="4"/>
        <v>1.047606018556667E-3</v>
      </c>
      <c r="U307" s="84">
        <f>R307/'סכום נכסי הקרן'!$C$42</f>
        <v>2.2437539783850486E-4</v>
      </c>
    </row>
    <row r="308" spans="2:21">
      <c r="B308" s="76" t="s">
        <v>781</v>
      </c>
      <c r="C308" s="73" t="s">
        <v>782</v>
      </c>
      <c r="D308" s="86" t="s">
        <v>28</v>
      </c>
      <c r="E308" s="86" t="s">
        <v>28</v>
      </c>
      <c r="F308" s="73"/>
      <c r="G308" s="86" t="s">
        <v>682</v>
      </c>
      <c r="H308" s="73" t="s">
        <v>676</v>
      </c>
      <c r="I308" s="73" t="s">
        <v>312</v>
      </c>
      <c r="J308" s="73"/>
      <c r="K308" s="83">
        <v>2.9499999999996533</v>
      </c>
      <c r="L308" s="86" t="s">
        <v>133</v>
      </c>
      <c r="M308" s="87">
        <v>6.8750000000000006E-2</v>
      </c>
      <c r="N308" s="87">
        <v>6.8399999999995062E-2</v>
      </c>
      <c r="O308" s="83">
        <v>334693.52500000008</v>
      </c>
      <c r="P308" s="85">
        <v>101.36229</v>
      </c>
      <c r="Q308" s="73"/>
      <c r="R308" s="83">
        <v>1297.3035754710004</v>
      </c>
      <c r="S308" s="84">
        <v>4.9267889580088744E-4</v>
      </c>
      <c r="T308" s="84">
        <f t="shared" si="4"/>
        <v>2.0960865934272549E-3</v>
      </c>
      <c r="U308" s="84">
        <f>R308/'סכום נכסי הקרן'!$C$42</f>
        <v>4.4893810743103961E-4</v>
      </c>
    </row>
    <row r="309" spans="2:21">
      <c r="B309" s="76" t="s">
        <v>783</v>
      </c>
      <c r="C309" s="73" t="s">
        <v>784</v>
      </c>
      <c r="D309" s="86" t="s">
        <v>28</v>
      </c>
      <c r="E309" s="86" t="s">
        <v>28</v>
      </c>
      <c r="F309" s="73"/>
      <c r="G309" s="86" t="s">
        <v>735</v>
      </c>
      <c r="H309" s="73" t="s">
        <v>676</v>
      </c>
      <c r="I309" s="73" t="s">
        <v>312</v>
      </c>
      <c r="J309" s="73"/>
      <c r="K309" s="83">
        <v>4.2500000000048797</v>
      </c>
      <c r="L309" s="86" t="s">
        <v>133</v>
      </c>
      <c r="M309" s="87">
        <v>7.0499999999999993E-2</v>
      </c>
      <c r="N309" s="87">
        <v>7.0600000000105398E-2</v>
      </c>
      <c r="O309" s="83">
        <v>40163.223000000005</v>
      </c>
      <c r="P309" s="85">
        <v>100.08575</v>
      </c>
      <c r="Q309" s="73"/>
      <c r="R309" s="83">
        <v>153.71586317300003</v>
      </c>
      <c r="S309" s="84">
        <v>5.7376032857142863E-5</v>
      </c>
      <c r="T309" s="84">
        <f t="shared" si="4"/>
        <v>2.4836265472947974E-4</v>
      </c>
      <c r="U309" s="84">
        <f>R309/'סכום נכסי הקרן'!$C$42</f>
        <v>5.3194109690140054E-5</v>
      </c>
    </row>
    <row r="310" spans="2:21">
      <c r="B310" s="76" t="s">
        <v>785</v>
      </c>
      <c r="C310" s="73" t="s">
        <v>786</v>
      </c>
      <c r="D310" s="86" t="s">
        <v>28</v>
      </c>
      <c r="E310" s="86" t="s">
        <v>28</v>
      </c>
      <c r="F310" s="73"/>
      <c r="G310" s="86" t="s">
        <v>715</v>
      </c>
      <c r="H310" s="73" t="s">
        <v>676</v>
      </c>
      <c r="I310" s="73" t="s">
        <v>666</v>
      </c>
      <c r="J310" s="73"/>
      <c r="K310" s="83">
        <v>3.7600000000004439</v>
      </c>
      <c r="L310" s="86" t="s">
        <v>136</v>
      </c>
      <c r="M310" s="87">
        <v>7.4160000000000004E-2</v>
      </c>
      <c r="N310" s="87">
        <v>7.5800000000010082E-2</v>
      </c>
      <c r="O310" s="83">
        <v>455183.19400000008</v>
      </c>
      <c r="P310" s="85">
        <v>101.56543000000001</v>
      </c>
      <c r="Q310" s="73"/>
      <c r="R310" s="83">
        <v>2162.6341069290006</v>
      </c>
      <c r="S310" s="84">
        <v>7.0028183692307704E-4</v>
      </c>
      <c r="T310" s="84">
        <f t="shared" si="4"/>
        <v>3.4942232826087921E-3</v>
      </c>
      <c r="U310" s="84">
        <f>R310/'סכום נכסי הקרן'!$C$42</f>
        <v>7.483898768089267E-4</v>
      </c>
    </row>
    <row r="311" spans="2:21">
      <c r="B311" s="76" t="s">
        <v>787</v>
      </c>
      <c r="C311" s="73" t="s">
        <v>788</v>
      </c>
      <c r="D311" s="86" t="s">
        <v>28</v>
      </c>
      <c r="E311" s="86" t="s">
        <v>28</v>
      </c>
      <c r="F311" s="73"/>
      <c r="G311" s="86" t="s">
        <v>712</v>
      </c>
      <c r="H311" s="73" t="s">
        <v>676</v>
      </c>
      <c r="I311" s="73" t="s">
        <v>666</v>
      </c>
      <c r="J311" s="73"/>
      <c r="K311" s="83">
        <v>3.0999999999992123</v>
      </c>
      <c r="L311" s="86" t="s">
        <v>133</v>
      </c>
      <c r="M311" s="87">
        <v>4.7E-2</v>
      </c>
      <c r="N311" s="87">
        <v>7.8399999999983344E-2</v>
      </c>
      <c r="O311" s="83">
        <v>254367.07900000003</v>
      </c>
      <c r="P311" s="85">
        <v>91.355890000000002</v>
      </c>
      <c r="Q311" s="73"/>
      <c r="R311" s="83">
        <v>888.61846649700021</v>
      </c>
      <c r="S311" s="84">
        <v>5.129402681992338E-4</v>
      </c>
      <c r="T311" s="84">
        <f t="shared" si="4"/>
        <v>1.4357636019156142E-3</v>
      </c>
      <c r="U311" s="84">
        <f>R311/'סכום נכסי הקרן'!$C$42</f>
        <v>3.0751067068677303E-4</v>
      </c>
    </row>
    <row r="312" spans="2:21">
      <c r="B312" s="76" t="s">
        <v>789</v>
      </c>
      <c r="C312" s="73" t="s">
        <v>790</v>
      </c>
      <c r="D312" s="86" t="s">
        <v>28</v>
      </c>
      <c r="E312" s="86" t="s">
        <v>28</v>
      </c>
      <c r="F312" s="73"/>
      <c r="G312" s="86" t="s">
        <v>740</v>
      </c>
      <c r="H312" s="73" t="s">
        <v>676</v>
      </c>
      <c r="I312" s="73" t="s">
        <v>666</v>
      </c>
      <c r="J312" s="73"/>
      <c r="K312" s="83">
        <v>3.9100000000022774</v>
      </c>
      <c r="L312" s="86" t="s">
        <v>133</v>
      </c>
      <c r="M312" s="87">
        <v>7.9500000000000001E-2</v>
      </c>
      <c r="N312" s="87">
        <v>8.1800000000044518E-2</v>
      </c>
      <c r="O312" s="83">
        <v>200816.11500000005</v>
      </c>
      <c r="P312" s="85">
        <v>101.19292</v>
      </c>
      <c r="Q312" s="73"/>
      <c r="R312" s="83">
        <v>777.08147925300011</v>
      </c>
      <c r="S312" s="84">
        <v>3.0894786923076929E-4</v>
      </c>
      <c r="T312" s="84">
        <f t="shared" si="4"/>
        <v>1.2555504366597219E-3</v>
      </c>
      <c r="U312" s="84">
        <f>R312/'סכום נכסי הקרן'!$C$42</f>
        <v>2.689127627578584E-4</v>
      </c>
    </row>
    <row r="313" spans="2:21">
      <c r="B313" s="76" t="s">
        <v>791</v>
      </c>
      <c r="C313" s="73" t="s">
        <v>792</v>
      </c>
      <c r="D313" s="86" t="s">
        <v>28</v>
      </c>
      <c r="E313" s="86" t="s">
        <v>28</v>
      </c>
      <c r="F313" s="73"/>
      <c r="G313" s="86" t="s">
        <v>715</v>
      </c>
      <c r="H313" s="73" t="s">
        <v>793</v>
      </c>
      <c r="I313" s="73" t="s">
        <v>701</v>
      </c>
      <c r="J313" s="73"/>
      <c r="K313" s="83">
        <v>3.290000000000413</v>
      </c>
      <c r="L313" s="86" t="s">
        <v>133</v>
      </c>
      <c r="M313" s="87">
        <v>6.8750000000000006E-2</v>
      </c>
      <c r="N313" s="87">
        <v>8.4800000000011991E-2</v>
      </c>
      <c r="O313" s="83">
        <v>144587.60280000002</v>
      </c>
      <c r="P313" s="85">
        <v>96.239750000000001</v>
      </c>
      <c r="Q313" s="73"/>
      <c r="R313" s="83">
        <v>532.11245828200015</v>
      </c>
      <c r="S313" s="84">
        <v>2.8917520560000005E-4</v>
      </c>
      <c r="T313" s="84">
        <f t="shared" si="4"/>
        <v>8.5974771910697796E-4</v>
      </c>
      <c r="U313" s="84">
        <f>R313/'סכום נכסי הקרן'!$C$42</f>
        <v>1.8414006133827938E-4</v>
      </c>
    </row>
    <row r="314" spans="2:21">
      <c r="B314" s="76" t="s">
        <v>794</v>
      </c>
      <c r="C314" s="73" t="s">
        <v>795</v>
      </c>
      <c r="D314" s="86" t="s">
        <v>28</v>
      </c>
      <c r="E314" s="86" t="s">
        <v>28</v>
      </c>
      <c r="F314" s="73"/>
      <c r="G314" s="86" t="s">
        <v>694</v>
      </c>
      <c r="H314" s="73" t="s">
        <v>676</v>
      </c>
      <c r="I314" s="73" t="s">
        <v>312</v>
      </c>
      <c r="J314" s="73"/>
      <c r="K314" s="83">
        <v>1.8100000000013339</v>
      </c>
      <c r="L314" s="86" t="s">
        <v>133</v>
      </c>
      <c r="M314" s="87">
        <v>5.7500000000000002E-2</v>
      </c>
      <c r="N314" s="87">
        <v>7.9100000000075263E-2</v>
      </c>
      <c r="O314" s="83">
        <v>113461.10497500001</v>
      </c>
      <c r="P314" s="85">
        <v>96.763720000000006</v>
      </c>
      <c r="Q314" s="73"/>
      <c r="R314" s="83">
        <v>419.83385672400004</v>
      </c>
      <c r="S314" s="84">
        <v>1.6208729282142859E-4</v>
      </c>
      <c r="T314" s="84">
        <f t="shared" si="4"/>
        <v>6.7833630862116343E-4</v>
      </c>
      <c r="U314" s="84">
        <f>R314/'סכום נכסי הקרן'!$C$42</f>
        <v>1.452855142287859E-4</v>
      </c>
    </row>
    <row r="315" spans="2:21">
      <c r="B315" s="76" t="s">
        <v>796</v>
      </c>
      <c r="C315" s="73" t="s">
        <v>797</v>
      </c>
      <c r="D315" s="86" t="s">
        <v>28</v>
      </c>
      <c r="E315" s="86" t="s">
        <v>28</v>
      </c>
      <c r="F315" s="73"/>
      <c r="G315" s="86" t="s">
        <v>761</v>
      </c>
      <c r="H315" s="73" t="s">
        <v>676</v>
      </c>
      <c r="I315" s="73" t="s">
        <v>666</v>
      </c>
      <c r="J315" s="73"/>
      <c r="K315" s="83">
        <v>3.9500000000009829</v>
      </c>
      <c r="L315" s="86" t="s">
        <v>135</v>
      </c>
      <c r="M315" s="87">
        <v>0.04</v>
      </c>
      <c r="N315" s="87">
        <v>6.0700000000020647E-2</v>
      </c>
      <c r="O315" s="83">
        <v>321305.78400000004</v>
      </c>
      <c r="P315" s="85">
        <v>93.701669999999993</v>
      </c>
      <c r="Q315" s="73"/>
      <c r="R315" s="83">
        <v>1220.2622560640002</v>
      </c>
      <c r="S315" s="84">
        <v>3.2130578400000004E-4</v>
      </c>
      <c r="T315" s="84">
        <f t="shared" si="4"/>
        <v>1.9716089616668309E-3</v>
      </c>
      <c r="U315" s="84">
        <f>R315/'סכום נכסי הקרן'!$C$42</f>
        <v>4.2227759035352234E-4</v>
      </c>
    </row>
    <row r="316" spans="2:21">
      <c r="B316" s="76" t="s">
        <v>798</v>
      </c>
      <c r="C316" s="73" t="s">
        <v>799</v>
      </c>
      <c r="D316" s="86" t="s">
        <v>28</v>
      </c>
      <c r="E316" s="86" t="s">
        <v>28</v>
      </c>
      <c r="F316" s="73"/>
      <c r="G316" s="86" t="s">
        <v>800</v>
      </c>
      <c r="H316" s="73" t="s">
        <v>676</v>
      </c>
      <c r="I316" s="73" t="s">
        <v>666</v>
      </c>
      <c r="J316" s="73"/>
      <c r="K316" s="83">
        <v>3.7399999999987807</v>
      </c>
      <c r="L316" s="86" t="s">
        <v>135</v>
      </c>
      <c r="M316" s="87">
        <v>4.6249999999999999E-2</v>
      </c>
      <c r="N316" s="87">
        <v>5.7099999999982609E-2</v>
      </c>
      <c r="O316" s="83">
        <v>274448.69050000008</v>
      </c>
      <c r="P316" s="85">
        <v>100.33504000000001</v>
      </c>
      <c r="Q316" s="73"/>
      <c r="R316" s="83">
        <v>1116.0948771140002</v>
      </c>
      <c r="S316" s="84">
        <v>4.5741448416666678E-4</v>
      </c>
      <c r="T316" s="84">
        <f t="shared" si="4"/>
        <v>1.8033030611683458E-3</v>
      </c>
      <c r="U316" s="84">
        <f>R316/'סכום נכסי הקרן'!$C$42</f>
        <v>3.8622997062435718E-4</v>
      </c>
    </row>
    <row r="317" spans="2:21">
      <c r="B317" s="76" t="s">
        <v>801</v>
      </c>
      <c r="C317" s="73" t="s">
        <v>802</v>
      </c>
      <c r="D317" s="86" t="s">
        <v>28</v>
      </c>
      <c r="E317" s="86" t="s">
        <v>28</v>
      </c>
      <c r="F317" s="73"/>
      <c r="G317" s="86" t="s">
        <v>735</v>
      </c>
      <c r="H317" s="73" t="s">
        <v>676</v>
      </c>
      <c r="I317" s="73" t="s">
        <v>666</v>
      </c>
      <c r="J317" s="73"/>
      <c r="K317" s="83">
        <v>4.2799999999984921</v>
      </c>
      <c r="L317" s="86" t="s">
        <v>135</v>
      </c>
      <c r="M317" s="87">
        <v>4.6249999999999999E-2</v>
      </c>
      <c r="N317" s="87">
        <v>7.369999999997956E-2</v>
      </c>
      <c r="O317" s="83">
        <v>188767.14810000002</v>
      </c>
      <c r="P317" s="85">
        <v>90.165480000000002</v>
      </c>
      <c r="Q317" s="73"/>
      <c r="R317" s="83">
        <v>689.84897549300013</v>
      </c>
      <c r="S317" s="84">
        <v>1.2584476540000001E-4</v>
      </c>
      <c r="T317" s="84">
        <f t="shared" si="4"/>
        <v>1.1146066474806593E-3</v>
      </c>
      <c r="U317" s="84">
        <f>R317/'סכום נכסי הקרן'!$C$42</f>
        <v>2.3872553758948E-4</v>
      </c>
    </row>
    <row r="318" spans="2:21">
      <c r="B318" s="76" t="s">
        <v>803</v>
      </c>
      <c r="C318" s="73" t="s">
        <v>804</v>
      </c>
      <c r="D318" s="86" t="s">
        <v>28</v>
      </c>
      <c r="E318" s="86" t="s">
        <v>28</v>
      </c>
      <c r="F318" s="73"/>
      <c r="G318" s="86" t="s">
        <v>761</v>
      </c>
      <c r="H318" s="73" t="s">
        <v>676</v>
      </c>
      <c r="I318" s="73" t="s">
        <v>666</v>
      </c>
      <c r="J318" s="73"/>
      <c r="K318" s="83">
        <v>6.72</v>
      </c>
      <c r="L318" s="86" t="s">
        <v>135</v>
      </c>
      <c r="M318" s="87">
        <v>7.8750000000000001E-2</v>
      </c>
      <c r="N318" s="87">
        <v>7.6199999999996659E-2</v>
      </c>
      <c r="O318" s="83">
        <v>361469.00700000004</v>
      </c>
      <c r="P318" s="85">
        <v>101.75939</v>
      </c>
      <c r="Q318" s="73"/>
      <c r="R318" s="83">
        <v>1490.8463783250002</v>
      </c>
      <c r="S318" s="84">
        <v>4.8195867600000006E-4</v>
      </c>
      <c r="T318" s="84">
        <f t="shared" si="4"/>
        <v>2.4087986540328962E-3</v>
      </c>
      <c r="U318" s="84">
        <f>R318/'סכום נכסי הקרן'!$C$42</f>
        <v>5.159145200942265E-4</v>
      </c>
    </row>
    <row r="319" spans="2:21">
      <c r="B319" s="76" t="s">
        <v>805</v>
      </c>
      <c r="C319" s="73" t="s">
        <v>806</v>
      </c>
      <c r="D319" s="86" t="s">
        <v>28</v>
      </c>
      <c r="E319" s="86" t="s">
        <v>28</v>
      </c>
      <c r="F319" s="73"/>
      <c r="G319" s="86" t="s">
        <v>807</v>
      </c>
      <c r="H319" s="73" t="s">
        <v>676</v>
      </c>
      <c r="I319" s="73" t="s">
        <v>312</v>
      </c>
      <c r="J319" s="73"/>
      <c r="K319" s="83">
        <v>7.0300000000005083</v>
      </c>
      <c r="L319" s="86" t="s">
        <v>133</v>
      </c>
      <c r="M319" s="87">
        <v>4.2790000000000002E-2</v>
      </c>
      <c r="N319" s="87">
        <v>6.6600000000007847E-2</v>
      </c>
      <c r="O319" s="83">
        <v>535509.64000000013</v>
      </c>
      <c r="P319" s="85">
        <v>84.753290000000007</v>
      </c>
      <c r="Q319" s="73"/>
      <c r="R319" s="83">
        <v>1735.5684683040001</v>
      </c>
      <c r="S319" s="84">
        <v>1.073523595844386E-4</v>
      </c>
      <c r="T319" s="84">
        <f t="shared" si="4"/>
        <v>2.804202398861276E-3</v>
      </c>
      <c r="U319" s="84">
        <f>R319/'סכום נכסי הקרן'!$C$42</f>
        <v>6.0060176986292697E-4</v>
      </c>
    </row>
    <row r="320" spans="2:21">
      <c r="B320" s="76" t="s">
        <v>808</v>
      </c>
      <c r="C320" s="73" t="s">
        <v>809</v>
      </c>
      <c r="D320" s="86" t="s">
        <v>28</v>
      </c>
      <c r="E320" s="86" t="s">
        <v>28</v>
      </c>
      <c r="F320" s="73"/>
      <c r="G320" s="86" t="s">
        <v>727</v>
      </c>
      <c r="H320" s="73" t="s">
        <v>810</v>
      </c>
      <c r="I320" s="73" t="s">
        <v>312</v>
      </c>
      <c r="J320" s="73"/>
      <c r="K320" s="83">
        <v>1.609999999998226</v>
      </c>
      <c r="L320" s="86" t="s">
        <v>133</v>
      </c>
      <c r="M320" s="87">
        <v>6.5000000000000002E-2</v>
      </c>
      <c r="N320" s="87">
        <v>7.849999999995072E-2</v>
      </c>
      <c r="O320" s="83">
        <v>133877.41000000003</v>
      </c>
      <c r="P320" s="85">
        <v>99.104830000000007</v>
      </c>
      <c r="Q320" s="73"/>
      <c r="R320" s="83">
        <v>507.36443479000008</v>
      </c>
      <c r="S320" s="84">
        <v>2.6775482000000007E-4</v>
      </c>
      <c r="T320" s="84">
        <f t="shared" si="4"/>
        <v>8.1976170408611386E-4</v>
      </c>
      <c r="U320" s="84">
        <f>R320/'סכום נכסי הקרן'!$C$42</f>
        <v>1.7557588943647632E-4</v>
      </c>
    </row>
    <row r="321" spans="2:21">
      <c r="B321" s="76" t="s">
        <v>811</v>
      </c>
      <c r="C321" s="73" t="s">
        <v>812</v>
      </c>
      <c r="D321" s="86" t="s">
        <v>28</v>
      </c>
      <c r="E321" s="86" t="s">
        <v>28</v>
      </c>
      <c r="F321" s="73"/>
      <c r="G321" s="86" t="s">
        <v>761</v>
      </c>
      <c r="H321" s="73" t="s">
        <v>810</v>
      </c>
      <c r="I321" s="73" t="s">
        <v>312</v>
      </c>
      <c r="J321" s="73"/>
      <c r="K321" s="83">
        <v>4.2300000000002118</v>
      </c>
      <c r="L321" s="86" t="s">
        <v>133</v>
      </c>
      <c r="M321" s="87">
        <v>4.1250000000000002E-2</v>
      </c>
      <c r="N321" s="87">
        <v>7.5300000000004599E-2</v>
      </c>
      <c r="O321" s="83">
        <v>479281.12780000007</v>
      </c>
      <c r="P321" s="85">
        <v>87.540130000000005</v>
      </c>
      <c r="Q321" s="73"/>
      <c r="R321" s="83">
        <v>1604.4100529420002</v>
      </c>
      <c r="S321" s="84">
        <v>1.1982028195000002E-3</v>
      </c>
      <c r="T321" s="84">
        <f t="shared" si="4"/>
        <v>2.5922863899536163E-3</v>
      </c>
      <c r="U321" s="84">
        <f>R321/'סכום נכסי הקרן'!$C$42</f>
        <v>5.5521377288242639E-4</v>
      </c>
    </row>
    <row r="322" spans="2:21">
      <c r="B322" s="76" t="s">
        <v>813</v>
      </c>
      <c r="C322" s="73" t="s">
        <v>814</v>
      </c>
      <c r="D322" s="86" t="s">
        <v>28</v>
      </c>
      <c r="E322" s="86" t="s">
        <v>28</v>
      </c>
      <c r="F322" s="73"/>
      <c r="G322" s="86" t="s">
        <v>815</v>
      </c>
      <c r="H322" s="73" t="s">
        <v>810</v>
      </c>
      <c r="I322" s="73" t="s">
        <v>666</v>
      </c>
      <c r="J322" s="73"/>
      <c r="K322" s="83">
        <v>3.7900000000006999</v>
      </c>
      <c r="L322" s="86" t="s">
        <v>135</v>
      </c>
      <c r="M322" s="87">
        <v>3.125E-2</v>
      </c>
      <c r="N322" s="87">
        <v>6.7600000000006044E-2</v>
      </c>
      <c r="O322" s="83">
        <v>200816.11500000005</v>
      </c>
      <c r="P322" s="85">
        <v>89.575850000000003</v>
      </c>
      <c r="Q322" s="73"/>
      <c r="R322" s="83">
        <v>729.08273583100004</v>
      </c>
      <c r="S322" s="84">
        <v>2.6775482000000007E-4</v>
      </c>
      <c r="T322" s="84">
        <f t="shared" si="4"/>
        <v>1.1779976383089722E-3</v>
      </c>
      <c r="U322" s="84">
        <f>R322/'סכום נכסי הקרן'!$C$42</f>
        <v>2.5230256801364262E-4</v>
      </c>
    </row>
    <row r="323" spans="2:21">
      <c r="B323" s="76" t="s">
        <v>816</v>
      </c>
      <c r="C323" s="73" t="s">
        <v>817</v>
      </c>
      <c r="D323" s="86" t="s">
        <v>28</v>
      </c>
      <c r="E323" s="86" t="s">
        <v>28</v>
      </c>
      <c r="F323" s="73"/>
      <c r="G323" s="86" t="s">
        <v>818</v>
      </c>
      <c r="H323" s="73" t="s">
        <v>810</v>
      </c>
      <c r="I323" s="73" t="s">
        <v>666</v>
      </c>
      <c r="J323" s="73"/>
      <c r="K323" s="83">
        <v>4.570000000000296</v>
      </c>
      <c r="L323" s="86" t="s">
        <v>135</v>
      </c>
      <c r="M323" s="87">
        <v>6.6250000000000003E-2</v>
      </c>
      <c r="N323" s="87">
        <v>6.8400000000002625E-2</v>
      </c>
      <c r="O323" s="83">
        <v>227591.59700000004</v>
      </c>
      <c r="P323" s="85">
        <v>98.946749999999994</v>
      </c>
      <c r="Q323" s="73"/>
      <c r="R323" s="83">
        <v>912.73581278900008</v>
      </c>
      <c r="S323" s="84">
        <v>3.034554626666667E-4</v>
      </c>
      <c r="T323" s="84">
        <f t="shared" si="4"/>
        <v>1.4747306156412566E-3</v>
      </c>
      <c r="U323" s="84">
        <f>R323/'סכום נכסי הקרן'!$C$42</f>
        <v>3.158565937269207E-4</v>
      </c>
    </row>
    <row r="324" spans="2:21">
      <c r="B324" s="76" t="s">
        <v>819</v>
      </c>
      <c r="C324" s="73" t="s">
        <v>820</v>
      </c>
      <c r="D324" s="86" t="s">
        <v>28</v>
      </c>
      <c r="E324" s="86" t="s">
        <v>28</v>
      </c>
      <c r="F324" s="73"/>
      <c r="G324" s="86" t="s">
        <v>715</v>
      </c>
      <c r="H324" s="73" t="s">
        <v>821</v>
      </c>
      <c r="I324" s="73" t="s">
        <v>701</v>
      </c>
      <c r="J324" s="73"/>
      <c r="K324" s="83">
        <v>4.7500000000004938</v>
      </c>
      <c r="L324" s="86" t="s">
        <v>133</v>
      </c>
      <c r="M324" s="87">
        <v>7.7499999999999999E-2</v>
      </c>
      <c r="N324" s="87">
        <v>8.7700000000009701E-2</v>
      </c>
      <c r="O324" s="83">
        <v>276416.68842700007</v>
      </c>
      <c r="P324" s="85">
        <v>95.854219999999998</v>
      </c>
      <c r="Q324" s="73"/>
      <c r="R324" s="83">
        <v>1013.1958234260001</v>
      </c>
      <c r="S324" s="84">
        <v>1.3820834421350003E-4</v>
      </c>
      <c r="T324" s="84">
        <f t="shared" si="4"/>
        <v>1.6370464262604667E-3</v>
      </c>
      <c r="U324" s="84">
        <f>R324/'סכום נכסי הקרן'!$C$42</f>
        <v>3.5062126091864006E-4</v>
      </c>
    </row>
    <row r="325" spans="2:21">
      <c r="B325" s="76" t="s">
        <v>822</v>
      </c>
      <c r="C325" s="73" t="s">
        <v>823</v>
      </c>
      <c r="D325" s="86" t="s">
        <v>28</v>
      </c>
      <c r="E325" s="86" t="s">
        <v>28</v>
      </c>
      <c r="F325" s="73"/>
      <c r="G325" s="86" t="s">
        <v>800</v>
      </c>
      <c r="H325" s="73" t="s">
        <v>810</v>
      </c>
      <c r="I325" s="73" t="s">
        <v>312</v>
      </c>
      <c r="J325" s="73"/>
      <c r="K325" s="83">
        <v>4.3299999999994059</v>
      </c>
      <c r="L325" s="86" t="s">
        <v>136</v>
      </c>
      <c r="M325" s="87">
        <v>8.3750000000000005E-2</v>
      </c>
      <c r="N325" s="87">
        <v>8.359999999999021E-2</v>
      </c>
      <c r="O325" s="83">
        <v>401632.2300000001</v>
      </c>
      <c r="P325" s="85">
        <v>102.05441</v>
      </c>
      <c r="Q325" s="73"/>
      <c r="R325" s="83">
        <v>1917.3935876580001</v>
      </c>
      <c r="S325" s="84">
        <v>5.7376032857142873E-4</v>
      </c>
      <c r="T325" s="84">
        <f t="shared" si="4"/>
        <v>3.097981898303309E-3</v>
      </c>
      <c r="U325" s="84">
        <f>R325/'סכום נכסי הקרן'!$C$42</f>
        <v>6.6352322210402762E-4</v>
      </c>
    </row>
    <row r="326" spans="2:21">
      <c r="B326" s="76" t="s">
        <v>824</v>
      </c>
      <c r="C326" s="73" t="s">
        <v>825</v>
      </c>
      <c r="D326" s="86" t="s">
        <v>28</v>
      </c>
      <c r="E326" s="86" t="s">
        <v>28</v>
      </c>
      <c r="F326" s="73"/>
      <c r="G326" s="86" t="s">
        <v>735</v>
      </c>
      <c r="H326" s="73" t="s">
        <v>810</v>
      </c>
      <c r="I326" s="73" t="s">
        <v>666</v>
      </c>
      <c r="J326" s="73"/>
      <c r="K326" s="83">
        <v>6.8599999999902401</v>
      </c>
      <c r="L326" s="86" t="s">
        <v>133</v>
      </c>
      <c r="M326" s="87">
        <v>6.0999999999999999E-2</v>
      </c>
      <c r="N326" s="87">
        <v>6.9999999999875939E-2</v>
      </c>
      <c r="O326" s="83">
        <v>66938.705000000016</v>
      </c>
      <c r="P326" s="85">
        <v>94.474720000000005</v>
      </c>
      <c r="Q326" s="73"/>
      <c r="R326" s="83">
        <v>241.83035492600007</v>
      </c>
      <c r="S326" s="84">
        <v>3.8250688571428582E-5</v>
      </c>
      <c r="T326" s="84">
        <f t="shared" si="4"/>
        <v>3.9073149448471127E-4</v>
      </c>
      <c r="U326" s="84">
        <f>R326/'סכום נכסי הקרן'!$C$42</f>
        <v>8.368655102213734E-5</v>
      </c>
    </row>
    <row r="327" spans="2:21">
      <c r="B327" s="76" t="s">
        <v>826</v>
      </c>
      <c r="C327" s="73" t="s">
        <v>827</v>
      </c>
      <c r="D327" s="86" t="s">
        <v>28</v>
      </c>
      <c r="E327" s="86" t="s">
        <v>28</v>
      </c>
      <c r="F327" s="73"/>
      <c r="G327" s="86" t="s">
        <v>735</v>
      </c>
      <c r="H327" s="73" t="s">
        <v>810</v>
      </c>
      <c r="I327" s="73" t="s">
        <v>666</v>
      </c>
      <c r="J327" s="73"/>
      <c r="K327" s="83">
        <v>4.0800000000000347</v>
      </c>
      <c r="L327" s="86" t="s">
        <v>135</v>
      </c>
      <c r="M327" s="87">
        <v>6.1249999999999999E-2</v>
      </c>
      <c r="N327" s="87">
        <v>5.3700000000000518E-2</v>
      </c>
      <c r="O327" s="83">
        <v>267754.82000000007</v>
      </c>
      <c r="P327" s="85">
        <v>104.98788</v>
      </c>
      <c r="Q327" s="73"/>
      <c r="R327" s="83">
        <v>1139.3673289620003</v>
      </c>
      <c r="S327" s="84">
        <v>4.4625803333333343E-4</v>
      </c>
      <c r="T327" s="84">
        <f t="shared" si="4"/>
        <v>1.840904957314407E-3</v>
      </c>
      <c r="U327" s="84">
        <f>R327/'סכום נכסי הקרן'!$C$42</f>
        <v>3.9428351390093986E-4</v>
      </c>
    </row>
    <row r="328" spans="2:21">
      <c r="B328" s="76" t="s">
        <v>828</v>
      </c>
      <c r="C328" s="73" t="s">
        <v>829</v>
      </c>
      <c r="D328" s="86" t="s">
        <v>28</v>
      </c>
      <c r="E328" s="86" t="s">
        <v>28</v>
      </c>
      <c r="F328" s="73"/>
      <c r="G328" s="86" t="s">
        <v>735</v>
      </c>
      <c r="H328" s="73" t="s">
        <v>810</v>
      </c>
      <c r="I328" s="73" t="s">
        <v>666</v>
      </c>
      <c r="J328" s="73"/>
      <c r="K328" s="83">
        <v>3.4399999999994852</v>
      </c>
      <c r="L328" s="86" t="s">
        <v>133</v>
      </c>
      <c r="M328" s="87">
        <v>7.3499999999999996E-2</v>
      </c>
      <c r="N328" s="87">
        <v>6.8699999999989811E-2</v>
      </c>
      <c r="O328" s="83">
        <v>214203.85600000003</v>
      </c>
      <c r="P328" s="85">
        <v>104.29483</v>
      </c>
      <c r="Q328" s="73"/>
      <c r="R328" s="83">
        <v>854.29519260100005</v>
      </c>
      <c r="S328" s="84">
        <v>1.4280257066666668E-4</v>
      </c>
      <c r="T328" s="84">
        <f t="shared" si="4"/>
        <v>1.3803066097233146E-3</v>
      </c>
      <c r="U328" s="84">
        <f>R328/'סכום נכסי הקרן'!$C$42</f>
        <v>2.9563293758323701E-4</v>
      </c>
    </row>
    <row r="329" spans="2:21">
      <c r="B329" s="76" t="s">
        <v>830</v>
      </c>
      <c r="C329" s="73" t="s">
        <v>831</v>
      </c>
      <c r="D329" s="86" t="s">
        <v>28</v>
      </c>
      <c r="E329" s="86" t="s">
        <v>28</v>
      </c>
      <c r="F329" s="73"/>
      <c r="G329" s="86" t="s">
        <v>715</v>
      </c>
      <c r="H329" s="73" t="s">
        <v>821</v>
      </c>
      <c r="I329" s="73" t="s">
        <v>701</v>
      </c>
      <c r="J329" s="73"/>
      <c r="K329" s="83">
        <v>4.1800000000011401</v>
      </c>
      <c r="L329" s="86" t="s">
        <v>133</v>
      </c>
      <c r="M329" s="87">
        <v>7.4999999999999997E-2</v>
      </c>
      <c r="N329" s="87">
        <v>9.5200000000030052E-2</v>
      </c>
      <c r="O329" s="83">
        <v>321305.78400000004</v>
      </c>
      <c r="P329" s="85">
        <v>94.310670000000002</v>
      </c>
      <c r="Q329" s="73"/>
      <c r="R329" s="83">
        <v>1158.769997376</v>
      </c>
      <c r="S329" s="84">
        <v>3.2130578400000004E-4</v>
      </c>
      <c r="T329" s="84">
        <f t="shared" si="4"/>
        <v>1.8722543453129205E-3</v>
      </c>
      <c r="U329" s="84">
        <f>R329/'סכום נכסי הקרן'!$C$42</f>
        <v>4.00997900110606E-4</v>
      </c>
    </row>
    <row r="330" spans="2:21">
      <c r="B330" s="76" t="s">
        <v>832</v>
      </c>
      <c r="C330" s="73" t="s">
        <v>833</v>
      </c>
      <c r="D330" s="86" t="s">
        <v>28</v>
      </c>
      <c r="E330" s="86" t="s">
        <v>28</v>
      </c>
      <c r="F330" s="73"/>
      <c r="G330" s="86" t="s">
        <v>776</v>
      </c>
      <c r="H330" s="73" t="s">
        <v>810</v>
      </c>
      <c r="I330" s="73" t="s">
        <v>312</v>
      </c>
      <c r="J330" s="73"/>
      <c r="K330" s="83">
        <v>4.9700000000017841</v>
      </c>
      <c r="L330" s="86" t="s">
        <v>133</v>
      </c>
      <c r="M330" s="87">
        <v>3.7499999999999999E-2</v>
      </c>
      <c r="N330" s="87">
        <v>6.5900000000023565E-2</v>
      </c>
      <c r="O330" s="83">
        <v>133877.41000000003</v>
      </c>
      <c r="P330" s="85">
        <v>88.659580000000005</v>
      </c>
      <c r="Q330" s="73"/>
      <c r="R330" s="83">
        <v>453.89026822700009</v>
      </c>
      <c r="S330" s="84">
        <v>2.2312901666666672E-4</v>
      </c>
      <c r="T330" s="84">
        <f t="shared" si="4"/>
        <v>7.3336212441432735E-4</v>
      </c>
      <c r="U330" s="84">
        <f>R330/'סכום נכסי הקרן'!$C$42</f>
        <v>1.5707089832479334E-4</v>
      </c>
    </row>
    <row r="331" spans="2:21">
      <c r="B331" s="76" t="s">
        <v>834</v>
      </c>
      <c r="C331" s="73" t="s">
        <v>835</v>
      </c>
      <c r="D331" s="86" t="s">
        <v>28</v>
      </c>
      <c r="E331" s="86" t="s">
        <v>28</v>
      </c>
      <c r="F331" s="73"/>
      <c r="G331" s="86" t="s">
        <v>807</v>
      </c>
      <c r="H331" s="73" t="s">
        <v>810</v>
      </c>
      <c r="I331" s="73" t="s">
        <v>666</v>
      </c>
      <c r="J331" s="73"/>
      <c r="K331" s="83">
        <v>6.7400000000012028</v>
      </c>
      <c r="L331" s="86" t="s">
        <v>133</v>
      </c>
      <c r="M331" s="87">
        <v>5.1249999999999997E-2</v>
      </c>
      <c r="N331" s="87">
        <v>7.1100000000018038E-2</v>
      </c>
      <c r="O331" s="83">
        <v>287836.43150000006</v>
      </c>
      <c r="P331" s="85">
        <v>87.669629999999998</v>
      </c>
      <c r="Q331" s="73"/>
      <c r="R331" s="83">
        <v>964.96773956600009</v>
      </c>
      <c r="S331" s="84">
        <v>5.7567286300000008E-4</v>
      </c>
      <c r="T331" s="84">
        <f t="shared" ref="T331:T361" si="5">IFERROR(R331/$R$11,0)</f>
        <v>1.559123076693709E-3</v>
      </c>
      <c r="U331" s="84">
        <f>R331/'סכום נכסי הקרן'!$C$42</f>
        <v>3.3393170181889498E-4</v>
      </c>
    </row>
    <row r="332" spans="2:21">
      <c r="B332" s="76" t="s">
        <v>836</v>
      </c>
      <c r="C332" s="73" t="s">
        <v>837</v>
      </c>
      <c r="D332" s="86" t="s">
        <v>28</v>
      </c>
      <c r="E332" s="86" t="s">
        <v>28</v>
      </c>
      <c r="F332" s="73"/>
      <c r="G332" s="86" t="s">
        <v>727</v>
      </c>
      <c r="H332" s="73" t="s">
        <v>810</v>
      </c>
      <c r="I332" s="73" t="s">
        <v>666</v>
      </c>
      <c r="J332" s="73"/>
      <c r="K332" s="83">
        <v>7.01000000000007</v>
      </c>
      <c r="L332" s="86" t="s">
        <v>133</v>
      </c>
      <c r="M332" s="87">
        <v>6.4000000000000001E-2</v>
      </c>
      <c r="N332" s="87">
        <v>6.9400000000003639E-2</v>
      </c>
      <c r="O332" s="83">
        <v>334693.52500000008</v>
      </c>
      <c r="P332" s="85">
        <v>98.756330000000005</v>
      </c>
      <c r="Q332" s="73"/>
      <c r="R332" s="83">
        <v>1263.9507471910003</v>
      </c>
      <c r="S332" s="84">
        <v>2.6775482000000007E-4</v>
      </c>
      <c r="T332" s="84">
        <f t="shared" si="5"/>
        <v>2.0421975750568185E-3</v>
      </c>
      <c r="U332" s="84">
        <f>R332/'סכום נכסי הקרן'!$C$42</f>
        <v>4.3739620167466384E-4</v>
      </c>
    </row>
    <row r="333" spans="2:21">
      <c r="B333" s="76" t="s">
        <v>838</v>
      </c>
      <c r="C333" s="73" t="s">
        <v>839</v>
      </c>
      <c r="D333" s="86" t="s">
        <v>28</v>
      </c>
      <c r="E333" s="86" t="s">
        <v>28</v>
      </c>
      <c r="F333" s="73"/>
      <c r="G333" s="86" t="s">
        <v>715</v>
      </c>
      <c r="H333" s="73" t="s">
        <v>821</v>
      </c>
      <c r="I333" s="73" t="s">
        <v>701</v>
      </c>
      <c r="J333" s="73"/>
      <c r="K333" s="83">
        <v>4.1699999999999164</v>
      </c>
      <c r="L333" s="86" t="s">
        <v>133</v>
      </c>
      <c r="M333" s="87">
        <v>7.6249999999999998E-2</v>
      </c>
      <c r="N333" s="87">
        <v>9.34999999999888E-2</v>
      </c>
      <c r="O333" s="83">
        <v>401632.2300000001</v>
      </c>
      <c r="P333" s="85">
        <v>93.07535</v>
      </c>
      <c r="Q333" s="73"/>
      <c r="R333" s="83">
        <v>1429.4899464360001</v>
      </c>
      <c r="S333" s="84">
        <v>8.0326446000000015E-4</v>
      </c>
      <c r="T333" s="84">
        <f t="shared" si="5"/>
        <v>2.3096634965148323E-3</v>
      </c>
      <c r="U333" s="84">
        <f>R333/'סכום נכסי הקרן'!$C$42</f>
        <v>4.9468183336477797E-4</v>
      </c>
    </row>
    <row r="334" spans="2:21">
      <c r="B334" s="76" t="s">
        <v>840</v>
      </c>
      <c r="C334" s="73" t="s">
        <v>841</v>
      </c>
      <c r="D334" s="86" t="s">
        <v>28</v>
      </c>
      <c r="E334" s="86" t="s">
        <v>28</v>
      </c>
      <c r="F334" s="73"/>
      <c r="G334" s="86" t="s">
        <v>682</v>
      </c>
      <c r="H334" s="73" t="s">
        <v>821</v>
      </c>
      <c r="I334" s="73" t="s">
        <v>701</v>
      </c>
      <c r="J334" s="73"/>
      <c r="K334" s="83">
        <v>3.1699999999991344</v>
      </c>
      <c r="L334" s="86" t="s">
        <v>133</v>
      </c>
      <c r="M334" s="87">
        <v>5.2999999999999999E-2</v>
      </c>
      <c r="N334" s="87">
        <v>0.1009999999999824</v>
      </c>
      <c r="O334" s="83">
        <v>414350.58395000006</v>
      </c>
      <c r="P334" s="85">
        <v>85.987830000000002</v>
      </c>
      <c r="Q334" s="73"/>
      <c r="R334" s="83">
        <v>1362.4571265540003</v>
      </c>
      <c r="S334" s="84">
        <v>2.7623372263333335E-4</v>
      </c>
      <c r="T334" s="84">
        <f t="shared" si="5"/>
        <v>2.2013568536203413E-3</v>
      </c>
      <c r="U334" s="84">
        <f>R334/'סכום נכסי הקרן'!$C$42</f>
        <v>4.7148480541959179E-4</v>
      </c>
    </row>
    <row r="335" spans="2:21">
      <c r="B335" s="76" t="s">
        <v>842</v>
      </c>
      <c r="C335" s="73" t="s">
        <v>843</v>
      </c>
      <c r="D335" s="86" t="s">
        <v>28</v>
      </c>
      <c r="E335" s="86" t="s">
        <v>28</v>
      </c>
      <c r="F335" s="73"/>
      <c r="G335" s="86" t="s">
        <v>800</v>
      </c>
      <c r="H335" s="73" t="s">
        <v>810</v>
      </c>
      <c r="I335" s="73" t="s">
        <v>312</v>
      </c>
      <c r="J335" s="73"/>
      <c r="K335" s="83">
        <v>6.1900000000080633</v>
      </c>
      <c r="L335" s="86" t="s">
        <v>133</v>
      </c>
      <c r="M335" s="87">
        <v>4.1250000000000002E-2</v>
      </c>
      <c r="N335" s="87">
        <v>8.4200000000099459E-2</v>
      </c>
      <c r="O335" s="83">
        <v>140571.28049999999</v>
      </c>
      <c r="P335" s="85">
        <v>77.059169999999995</v>
      </c>
      <c r="Q335" s="73"/>
      <c r="R335" s="83">
        <v>414.22737121400002</v>
      </c>
      <c r="S335" s="84">
        <v>1.405712805E-4</v>
      </c>
      <c r="T335" s="84">
        <f t="shared" si="5"/>
        <v>6.6927776647578423E-4</v>
      </c>
      <c r="U335" s="84">
        <f>R335/'סכום נכסי הקרן'!$C$42</f>
        <v>1.4334536310164114E-4</v>
      </c>
    </row>
    <row r="336" spans="2:21">
      <c r="B336" s="76" t="s">
        <v>844</v>
      </c>
      <c r="C336" s="73" t="s">
        <v>845</v>
      </c>
      <c r="D336" s="86" t="s">
        <v>28</v>
      </c>
      <c r="E336" s="86" t="s">
        <v>28</v>
      </c>
      <c r="F336" s="73"/>
      <c r="G336" s="86" t="s">
        <v>800</v>
      </c>
      <c r="H336" s="73" t="s">
        <v>810</v>
      </c>
      <c r="I336" s="73" t="s">
        <v>312</v>
      </c>
      <c r="J336" s="73"/>
      <c r="K336" s="83">
        <v>0.7499999999998247</v>
      </c>
      <c r="L336" s="86" t="s">
        <v>133</v>
      </c>
      <c r="M336" s="87">
        <v>6.25E-2</v>
      </c>
      <c r="N336" s="87">
        <v>8.2099999999977621E-2</v>
      </c>
      <c r="O336" s="83">
        <v>357372.35825400008</v>
      </c>
      <c r="P336" s="85">
        <v>104.31292000000001</v>
      </c>
      <c r="Q336" s="73"/>
      <c r="R336" s="83">
        <v>1425.5318680390003</v>
      </c>
      <c r="S336" s="84">
        <v>3.6616320446683997E-4</v>
      </c>
      <c r="T336" s="84">
        <f t="shared" si="5"/>
        <v>2.3032683279355171E-3</v>
      </c>
      <c r="U336" s="84">
        <f>R336/'סכום נכסי הקרן'!$C$42</f>
        <v>4.9331212140359137E-4</v>
      </c>
    </row>
    <row r="337" spans="2:21">
      <c r="B337" s="76" t="s">
        <v>846</v>
      </c>
      <c r="C337" s="73" t="s">
        <v>847</v>
      </c>
      <c r="D337" s="86" t="s">
        <v>28</v>
      </c>
      <c r="E337" s="86" t="s">
        <v>28</v>
      </c>
      <c r="F337" s="73"/>
      <c r="G337" s="86" t="s">
        <v>800</v>
      </c>
      <c r="H337" s="73" t="s">
        <v>810</v>
      </c>
      <c r="I337" s="73" t="s">
        <v>312</v>
      </c>
      <c r="J337" s="73"/>
      <c r="K337" s="83">
        <v>4.880000000002914</v>
      </c>
      <c r="L337" s="86" t="s">
        <v>135</v>
      </c>
      <c r="M337" s="87">
        <v>6.5000000000000002E-2</v>
      </c>
      <c r="N337" s="87">
        <v>6.2800000000038242E-2</v>
      </c>
      <c r="O337" s="83">
        <v>160652.89200000002</v>
      </c>
      <c r="P337" s="85">
        <v>101.17655000000001</v>
      </c>
      <c r="Q337" s="73"/>
      <c r="R337" s="83">
        <v>658.80322716600017</v>
      </c>
      <c r="S337" s="84">
        <v>2.1420385600000002E-4</v>
      </c>
      <c r="T337" s="84">
        <f t="shared" si="5"/>
        <v>1.064445237243649E-3</v>
      </c>
      <c r="U337" s="84">
        <f>R337/'סכום נכסי הקרן'!$C$42</f>
        <v>2.2798200788584568E-4</v>
      </c>
    </row>
    <row r="338" spans="2:21">
      <c r="B338" s="76" t="s">
        <v>848</v>
      </c>
      <c r="C338" s="73" t="s">
        <v>849</v>
      </c>
      <c r="D338" s="86" t="s">
        <v>28</v>
      </c>
      <c r="E338" s="86" t="s">
        <v>28</v>
      </c>
      <c r="F338" s="73"/>
      <c r="G338" s="86" t="s">
        <v>727</v>
      </c>
      <c r="H338" s="73" t="s">
        <v>810</v>
      </c>
      <c r="I338" s="73" t="s">
        <v>666</v>
      </c>
      <c r="J338" s="73"/>
      <c r="K338" s="83">
        <v>2.6700000000011079</v>
      </c>
      <c r="L338" s="86" t="s">
        <v>135</v>
      </c>
      <c r="M338" s="87">
        <v>5.7500000000000002E-2</v>
      </c>
      <c r="N338" s="87">
        <v>5.7400000000022142E-2</v>
      </c>
      <c r="O338" s="83">
        <v>121828.44310000002</v>
      </c>
      <c r="P338" s="85">
        <v>100.5562</v>
      </c>
      <c r="Q338" s="73"/>
      <c r="R338" s="83">
        <v>496.52929393500006</v>
      </c>
      <c r="S338" s="84">
        <v>1.8742837400000003E-4</v>
      </c>
      <c r="T338" s="84">
        <f t="shared" si="5"/>
        <v>8.0225508966410718E-4</v>
      </c>
      <c r="U338" s="84">
        <f>R338/'סכום נכסי הקרן'!$C$42</f>
        <v>1.7182633711798647E-4</v>
      </c>
    </row>
    <row r="339" spans="2:21">
      <c r="B339" s="76" t="s">
        <v>850</v>
      </c>
      <c r="C339" s="73" t="s">
        <v>851</v>
      </c>
      <c r="D339" s="86" t="s">
        <v>28</v>
      </c>
      <c r="E339" s="86" t="s">
        <v>28</v>
      </c>
      <c r="F339" s="73"/>
      <c r="G339" s="86" t="s">
        <v>727</v>
      </c>
      <c r="H339" s="73" t="s">
        <v>810</v>
      </c>
      <c r="I339" s="73" t="s">
        <v>666</v>
      </c>
      <c r="J339" s="73"/>
      <c r="K339" s="83">
        <v>4.769999999998519</v>
      </c>
      <c r="L339" s="86" t="s">
        <v>135</v>
      </c>
      <c r="M339" s="87">
        <v>6.1249999999999999E-2</v>
      </c>
      <c r="N339" s="87">
        <v>6.0899999999978194E-2</v>
      </c>
      <c r="O339" s="83">
        <v>267754.82000000007</v>
      </c>
      <c r="P339" s="85">
        <v>100.17949</v>
      </c>
      <c r="Q339" s="73"/>
      <c r="R339" s="83">
        <v>1087.1850022930003</v>
      </c>
      <c r="S339" s="84">
        <v>4.1193049230769241E-4</v>
      </c>
      <c r="T339" s="84">
        <f t="shared" si="5"/>
        <v>1.7565926364260433E-3</v>
      </c>
      <c r="U339" s="84">
        <f>R339/'סכום נכסי הקרן'!$C$42</f>
        <v>3.7622557016358149E-4</v>
      </c>
    </row>
    <row r="340" spans="2:21">
      <c r="B340" s="76" t="s">
        <v>852</v>
      </c>
      <c r="C340" s="73" t="s">
        <v>853</v>
      </c>
      <c r="D340" s="86" t="s">
        <v>28</v>
      </c>
      <c r="E340" s="86" t="s">
        <v>28</v>
      </c>
      <c r="F340" s="73"/>
      <c r="G340" s="86" t="s">
        <v>727</v>
      </c>
      <c r="H340" s="73" t="s">
        <v>854</v>
      </c>
      <c r="I340" s="73" t="s">
        <v>701</v>
      </c>
      <c r="J340" s="73"/>
      <c r="K340" s="83">
        <v>6.3100000000002625</v>
      </c>
      <c r="L340" s="86" t="s">
        <v>133</v>
      </c>
      <c r="M340" s="87">
        <v>3.7499999999999999E-2</v>
      </c>
      <c r="N340" s="87">
        <v>7.1100000000002619E-2</v>
      </c>
      <c r="O340" s="83">
        <v>428407.71200000006</v>
      </c>
      <c r="P340" s="85">
        <v>81.206999999999994</v>
      </c>
      <c r="Q340" s="73"/>
      <c r="R340" s="83">
        <v>1330.3583218150002</v>
      </c>
      <c r="S340" s="84">
        <v>4.2840771200000003E-4</v>
      </c>
      <c r="T340" s="84">
        <f t="shared" si="5"/>
        <v>2.1494939931838166E-3</v>
      </c>
      <c r="U340" s="84">
        <f>R340/'סכום נכסי הקרן'!$C$42</f>
        <v>4.6037686050770537E-4</v>
      </c>
    </row>
    <row r="341" spans="2:21">
      <c r="B341" s="76" t="s">
        <v>855</v>
      </c>
      <c r="C341" s="73" t="s">
        <v>856</v>
      </c>
      <c r="D341" s="86" t="s">
        <v>28</v>
      </c>
      <c r="E341" s="86" t="s">
        <v>28</v>
      </c>
      <c r="F341" s="73"/>
      <c r="G341" s="86" t="s">
        <v>727</v>
      </c>
      <c r="H341" s="73" t="s">
        <v>854</v>
      </c>
      <c r="I341" s="73" t="s">
        <v>701</v>
      </c>
      <c r="J341" s="73"/>
      <c r="K341" s="83">
        <v>4.769999999997756</v>
      </c>
      <c r="L341" s="86" t="s">
        <v>133</v>
      </c>
      <c r="M341" s="87">
        <v>5.8749999999999997E-2</v>
      </c>
      <c r="N341" s="87">
        <v>7.1000000000006794E-2</v>
      </c>
      <c r="O341" s="83">
        <v>40163.223000000005</v>
      </c>
      <c r="P341" s="85">
        <v>95.765010000000004</v>
      </c>
      <c r="Q341" s="73"/>
      <c r="R341" s="83">
        <v>147.07989692900003</v>
      </c>
      <c r="S341" s="84">
        <v>8.032644600000001E-5</v>
      </c>
      <c r="T341" s="84">
        <f t="shared" si="5"/>
        <v>2.3764075421098759E-4</v>
      </c>
      <c r="U341" s="84">
        <f>R341/'סכום נכסי הקרן'!$C$42</f>
        <v>5.0897701830880112E-5</v>
      </c>
    </row>
    <row r="342" spans="2:21">
      <c r="B342" s="76" t="s">
        <v>857</v>
      </c>
      <c r="C342" s="73" t="s">
        <v>858</v>
      </c>
      <c r="D342" s="86" t="s">
        <v>28</v>
      </c>
      <c r="E342" s="86" t="s">
        <v>28</v>
      </c>
      <c r="F342" s="73"/>
      <c r="G342" s="86" t="s">
        <v>815</v>
      </c>
      <c r="H342" s="73" t="s">
        <v>859</v>
      </c>
      <c r="I342" s="73" t="s">
        <v>666</v>
      </c>
      <c r="J342" s="73"/>
      <c r="K342" s="83">
        <v>6.3999999999992241</v>
      </c>
      <c r="L342" s="86" t="s">
        <v>133</v>
      </c>
      <c r="M342" s="87">
        <v>0.04</v>
      </c>
      <c r="N342" s="87">
        <v>6.6799999999996904E-2</v>
      </c>
      <c r="O342" s="83">
        <v>401632.2300000001</v>
      </c>
      <c r="P342" s="85">
        <v>83.989670000000004</v>
      </c>
      <c r="Q342" s="73"/>
      <c r="R342" s="83">
        <v>1289.9482802800003</v>
      </c>
      <c r="S342" s="84">
        <v>8.0326446000000015E-4</v>
      </c>
      <c r="T342" s="84">
        <f t="shared" si="5"/>
        <v>2.0842024547167311E-3</v>
      </c>
      <c r="U342" s="84">
        <f>R342/'סכום נכסי הקרן'!$C$42</f>
        <v>4.4639277234904441E-4</v>
      </c>
    </row>
    <row r="343" spans="2:21">
      <c r="B343" s="76" t="s">
        <v>860</v>
      </c>
      <c r="C343" s="73" t="s">
        <v>861</v>
      </c>
      <c r="D343" s="86" t="s">
        <v>28</v>
      </c>
      <c r="E343" s="86" t="s">
        <v>28</v>
      </c>
      <c r="F343" s="73"/>
      <c r="G343" s="86" t="s">
        <v>735</v>
      </c>
      <c r="H343" s="73" t="s">
        <v>859</v>
      </c>
      <c r="I343" s="73" t="s">
        <v>666</v>
      </c>
      <c r="J343" s="73"/>
      <c r="K343" s="83">
        <v>5.5799999999999512</v>
      </c>
      <c r="L343" s="86" t="s">
        <v>133</v>
      </c>
      <c r="M343" s="87">
        <v>3.7499999999999999E-2</v>
      </c>
      <c r="N343" s="87">
        <v>7.0500000000001242E-2</v>
      </c>
      <c r="O343" s="83">
        <v>254367.07900000003</v>
      </c>
      <c r="P343" s="85">
        <v>83.414580000000001</v>
      </c>
      <c r="Q343" s="73"/>
      <c r="R343" s="83">
        <v>811.37341003800009</v>
      </c>
      <c r="S343" s="84">
        <v>6.3591769750000009E-4</v>
      </c>
      <c r="T343" s="84">
        <f t="shared" si="5"/>
        <v>1.3109567869853019E-3</v>
      </c>
      <c r="U343" s="84">
        <f>R343/'סכום נכסי הקרן'!$C$42</f>
        <v>2.8077964942791541E-4</v>
      </c>
    </row>
    <row r="344" spans="2:21">
      <c r="B344" s="76" t="s">
        <v>862</v>
      </c>
      <c r="C344" s="73" t="s">
        <v>863</v>
      </c>
      <c r="D344" s="86" t="s">
        <v>28</v>
      </c>
      <c r="E344" s="86" t="s">
        <v>28</v>
      </c>
      <c r="F344" s="73"/>
      <c r="G344" s="86" t="s">
        <v>682</v>
      </c>
      <c r="H344" s="73" t="s">
        <v>854</v>
      </c>
      <c r="I344" s="73" t="s">
        <v>701</v>
      </c>
      <c r="J344" s="73"/>
      <c r="K344" s="83">
        <v>4.1500000000006212</v>
      </c>
      <c r="L344" s="86" t="s">
        <v>133</v>
      </c>
      <c r="M344" s="87">
        <v>5.1249999999999997E-2</v>
      </c>
      <c r="N344" s="87">
        <v>7.1000000000006586E-2</v>
      </c>
      <c r="O344" s="83">
        <v>383786.371247</v>
      </c>
      <c r="P344" s="85">
        <v>93.291790000000006</v>
      </c>
      <c r="Q344" s="73"/>
      <c r="R344" s="83">
        <v>1369.1494798210001</v>
      </c>
      <c r="S344" s="84">
        <v>6.9779340226727271E-4</v>
      </c>
      <c r="T344" s="84">
        <f t="shared" si="5"/>
        <v>2.2121698600952094E-3</v>
      </c>
      <c r="U344" s="84">
        <f>R344/'סכום נכסי הקרן'!$C$42</f>
        <v>4.7380072627786589E-4</v>
      </c>
    </row>
    <row r="345" spans="2:21">
      <c r="B345" s="76" t="s">
        <v>864</v>
      </c>
      <c r="C345" s="73" t="s">
        <v>865</v>
      </c>
      <c r="D345" s="86" t="s">
        <v>28</v>
      </c>
      <c r="E345" s="86" t="s">
        <v>28</v>
      </c>
      <c r="F345" s="73"/>
      <c r="G345" s="86" t="s">
        <v>866</v>
      </c>
      <c r="H345" s="73" t="s">
        <v>854</v>
      </c>
      <c r="I345" s="73" t="s">
        <v>701</v>
      </c>
      <c r="J345" s="73"/>
      <c r="K345" s="83">
        <v>6.3799999999992432</v>
      </c>
      <c r="L345" s="86" t="s">
        <v>133</v>
      </c>
      <c r="M345" s="87">
        <v>0.04</v>
      </c>
      <c r="N345" s="87">
        <v>6.7199999999985674E-2</v>
      </c>
      <c r="O345" s="83">
        <v>153959.02150000003</v>
      </c>
      <c r="P345" s="85">
        <v>85.367559999999997</v>
      </c>
      <c r="Q345" s="73"/>
      <c r="R345" s="83">
        <v>502.59234760100003</v>
      </c>
      <c r="S345" s="84">
        <v>1.3996274681818185E-4</v>
      </c>
      <c r="T345" s="84">
        <f t="shared" si="5"/>
        <v>8.1205132066572026E-4</v>
      </c>
      <c r="U345" s="84">
        <f>R345/'סכום נכסי הקרן'!$C$42</f>
        <v>1.7392448583932845E-4</v>
      </c>
    </row>
    <row r="346" spans="2:21">
      <c r="B346" s="76" t="s">
        <v>867</v>
      </c>
      <c r="C346" s="73" t="s">
        <v>868</v>
      </c>
      <c r="D346" s="86" t="s">
        <v>28</v>
      </c>
      <c r="E346" s="86" t="s">
        <v>28</v>
      </c>
      <c r="F346" s="73"/>
      <c r="G346" s="86" t="s">
        <v>715</v>
      </c>
      <c r="H346" s="73" t="s">
        <v>859</v>
      </c>
      <c r="I346" s="73" t="s">
        <v>666</v>
      </c>
      <c r="J346" s="73"/>
      <c r="K346" s="83">
        <v>4.6599999999984965</v>
      </c>
      <c r="L346" s="86" t="s">
        <v>135</v>
      </c>
      <c r="M346" s="87">
        <v>7.8750000000000001E-2</v>
      </c>
      <c r="N346" s="87">
        <v>8.7999999999975778E-2</v>
      </c>
      <c r="O346" s="83">
        <v>398954.68180000008</v>
      </c>
      <c r="P346" s="85">
        <v>97.086560000000006</v>
      </c>
      <c r="Q346" s="73"/>
      <c r="R346" s="83">
        <v>1569.8927988460002</v>
      </c>
      <c r="S346" s="84">
        <v>3.9895468180000006E-4</v>
      </c>
      <c r="T346" s="84">
        <f t="shared" si="5"/>
        <v>2.5365159789869467E-3</v>
      </c>
      <c r="U346" s="84">
        <f>R346/'סכום נכסי הקרן'!$C$42</f>
        <v>5.4326891200285276E-4</v>
      </c>
    </row>
    <row r="347" spans="2:21">
      <c r="B347" s="76" t="s">
        <v>869</v>
      </c>
      <c r="C347" s="73" t="s">
        <v>870</v>
      </c>
      <c r="D347" s="86" t="s">
        <v>28</v>
      </c>
      <c r="E347" s="86" t="s">
        <v>28</v>
      </c>
      <c r="F347" s="73"/>
      <c r="G347" s="86" t="s">
        <v>800</v>
      </c>
      <c r="H347" s="73" t="s">
        <v>859</v>
      </c>
      <c r="I347" s="73" t="s">
        <v>666</v>
      </c>
      <c r="J347" s="73"/>
      <c r="K347" s="83">
        <v>5.7299999999965001</v>
      </c>
      <c r="L347" s="86" t="s">
        <v>135</v>
      </c>
      <c r="M347" s="87">
        <v>6.1349999999999995E-2</v>
      </c>
      <c r="N347" s="87">
        <v>6.4199999999970531E-2</v>
      </c>
      <c r="O347" s="83">
        <v>133877.41000000003</v>
      </c>
      <c r="P347" s="85">
        <v>100.02007999999999</v>
      </c>
      <c r="Q347" s="73"/>
      <c r="R347" s="83">
        <v>542.72751002999996</v>
      </c>
      <c r="S347" s="84">
        <v>1.3387741000000003E-4</v>
      </c>
      <c r="T347" s="84">
        <f t="shared" si="5"/>
        <v>8.7689872992527537E-4</v>
      </c>
      <c r="U347" s="84">
        <f>R347/'סכום נכסי הקרן'!$C$42</f>
        <v>1.8781345076858248E-4</v>
      </c>
    </row>
    <row r="348" spans="2:21">
      <c r="B348" s="76" t="s">
        <v>871</v>
      </c>
      <c r="C348" s="73" t="s">
        <v>872</v>
      </c>
      <c r="D348" s="86" t="s">
        <v>28</v>
      </c>
      <c r="E348" s="86" t="s">
        <v>28</v>
      </c>
      <c r="F348" s="73"/>
      <c r="G348" s="86" t="s">
        <v>800</v>
      </c>
      <c r="H348" s="73" t="s">
        <v>859</v>
      </c>
      <c r="I348" s="73" t="s">
        <v>666</v>
      </c>
      <c r="J348" s="73"/>
      <c r="K348" s="83">
        <v>4.0600000000010752</v>
      </c>
      <c r="L348" s="86" t="s">
        <v>135</v>
      </c>
      <c r="M348" s="87">
        <v>7.1249999999999994E-2</v>
      </c>
      <c r="N348" s="87">
        <v>6.4000000000016974E-2</v>
      </c>
      <c r="O348" s="83">
        <v>401632.2300000001</v>
      </c>
      <c r="P348" s="85">
        <v>108.63289</v>
      </c>
      <c r="Q348" s="73"/>
      <c r="R348" s="83">
        <v>1768.386580435</v>
      </c>
      <c r="S348" s="84">
        <v>5.3550964000000014E-4</v>
      </c>
      <c r="T348" s="84">
        <f t="shared" si="5"/>
        <v>2.8572274626628667E-3</v>
      </c>
      <c r="U348" s="84">
        <f>R348/'סכום נכסי הקרן'!$C$42</f>
        <v>6.1195863453833779E-4</v>
      </c>
    </row>
    <row r="349" spans="2:21">
      <c r="B349" s="76" t="s">
        <v>873</v>
      </c>
      <c r="C349" s="73" t="s">
        <v>874</v>
      </c>
      <c r="D349" s="86" t="s">
        <v>28</v>
      </c>
      <c r="E349" s="86" t="s">
        <v>28</v>
      </c>
      <c r="F349" s="73"/>
      <c r="G349" s="86" t="s">
        <v>770</v>
      </c>
      <c r="H349" s="73" t="s">
        <v>683</v>
      </c>
      <c r="I349" s="73" t="s">
        <v>666</v>
      </c>
      <c r="J349" s="73"/>
      <c r="K349" s="83">
        <v>4.1000000000013754</v>
      </c>
      <c r="L349" s="86" t="s">
        <v>133</v>
      </c>
      <c r="M349" s="87">
        <v>4.6249999999999999E-2</v>
      </c>
      <c r="N349" s="87">
        <v>7.3200000000021678E-2</v>
      </c>
      <c r="O349" s="83">
        <v>334733.68822300003</v>
      </c>
      <c r="P349" s="85">
        <v>90.838380000000001</v>
      </c>
      <c r="Q349" s="73"/>
      <c r="R349" s="83">
        <v>1162.7508425640003</v>
      </c>
      <c r="S349" s="84">
        <v>6.0860670586000004E-4</v>
      </c>
      <c r="T349" s="84">
        <f t="shared" si="5"/>
        <v>1.8786862987792072E-3</v>
      </c>
      <c r="U349" s="84">
        <f>R349/'סכום נכסי הקרן'!$C$42</f>
        <v>4.0237549062871426E-4</v>
      </c>
    </row>
    <row r="350" spans="2:21">
      <c r="B350" s="76" t="s">
        <v>875</v>
      </c>
      <c r="C350" s="73" t="s">
        <v>876</v>
      </c>
      <c r="D350" s="86" t="s">
        <v>28</v>
      </c>
      <c r="E350" s="86" t="s">
        <v>28</v>
      </c>
      <c r="F350" s="73"/>
      <c r="G350" s="86" t="s">
        <v>715</v>
      </c>
      <c r="H350" s="73" t="s">
        <v>683</v>
      </c>
      <c r="I350" s="73" t="s">
        <v>666</v>
      </c>
      <c r="J350" s="73"/>
      <c r="K350" s="83">
        <v>3.669999999999221</v>
      </c>
      <c r="L350" s="86" t="s">
        <v>136</v>
      </c>
      <c r="M350" s="87">
        <v>8.8749999999999996E-2</v>
      </c>
      <c r="N350" s="87">
        <v>0.10889999999997764</v>
      </c>
      <c r="O350" s="83">
        <v>271771.14230000007</v>
      </c>
      <c r="P350" s="85">
        <v>92.862729999999999</v>
      </c>
      <c r="Q350" s="73"/>
      <c r="R350" s="83">
        <v>1180.5807871760003</v>
      </c>
      <c r="S350" s="84">
        <v>2.1741691384000004E-4</v>
      </c>
      <c r="T350" s="84">
        <f t="shared" si="5"/>
        <v>1.9074945966744742E-3</v>
      </c>
      <c r="U350" s="84">
        <f>R350/'סכום נכסי הקרן'!$C$42</f>
        <v>4.0854562824419518E-4</v>
      </c>
    </row>
    <row r="351" spans="2:21">
      <c r="B351" s="76" t="s">
        <v>877</v>
      </c>
      <c r="C351" s="73" t="s">
        <v>878</v>
      </c>
      <c r="D351" s="86" t="s">
        <v>28</v>
      </c>
      <c r="E351" s="86" t="s">
        <v>28</v>
      </c>
      <c r="F351" s="73"/>
      <c r="G351" s="86" t="s">
        <v>815</v>
      </c>
      <c r="H351" s="73" t="s">
        <v>879</v>
      </c>
      <c r="I351" s="73" t="s">
        <v>701</v>
      </c>
      <c r="J351" s="73"/>
      <c r="K351" s="83">
        <v>5.8799999999983763</v>
      </c>
      <c r="L351" s="86" t="s">
        <v>133</v>
      </c>
      <c r="M351" s="87">
        <v>6.3750000000000001E-2</v>
      </c>
      <c r="N351" s="87">
        <v>6.8699999999984204E-2</v>
      </c>
      <c r="O351" s="83">
        <v>374856.74800000002</v>
      </c>
      <c r="P351" s="85">
        <v>98.00779</v>
      </c>
      <c r="Q351" s="73"/>
      <c r="R351" s="83">
        <v>1404.8948503060003</v>
      </c>
      <c r="S351" s="84">
        <v>7.4971349600000002E-4</v>
      </c>
      <c r="T351" s="84">
        <f t="shared" si="5"/>
        <v>2.2699245701471699E-3</v>
      </c>
      <c r="U351" s="84">
        <f>R351/'סכום נכסי הקרן'!$C$42</f>
        <v>4.8617058270806275E-4</v>
      </c>
    </row>
    <row r="352" spans="2:21">
      <c r="B352" s="76" t="s">
        <v>880</v>
      </c>
      <c r="C352" s="73" t="s">
        <v>881</v>
      </c>
      <c r="D352" s="86" t="s">
        <v>28</v>
      </c>
      <c r="E352" s="86" t="s">
        <v>28</v>
      </c>
      <c r="F352" s="73"/>
      <c r="G352" s="86" t="s">
        <v>715</v>
      </c>
      <c r="H352" s="73" t="s">
        <v>683</v>
      </c>
      <c r="I352" s="73" t="s">
        <v>666</v>
      </c>
      <c r="J352" s="73"/>
      <c r="K352" s="83">
        <v>3.7400000000008902</v>
      </c>
      <c r="L352" s="86" t="s">
        <v>136</v>
      </c>
      <c r="M352" s="87">
        <v>8.5000000000000006E-2</v>
      </c>
      <c r="N352" s="87">
        <v>0.10270000000003353</v>
      </c>
      <c r="O352" s="83">
        <v>133877.41000000003</v>
      </c>
      <c r="P352" s="85">
        <v>93.369050000000001</v>
      </c>
      <c r="Q352" s="73"/>
      <c r="R352" s="83">
        <v>584.73783885199998</v>
      </c>
      <c r="S352" s="84">
        <v>1.7850321333333339E-4</v>
      </c>
      <c r="T352" s="84">
        <f t="shared" si="5"/>
        <v>9.4477589352385302E-4</v>
      </c>
      <c r="U352" s="84">
        <f>R352/'סכום נכסי הקרן'!$C$42</f>
        <v>2.0235132599725209E-4</v>
      </c>
    </row>
    <row r="353" spans="2:21">
      <c r="B353" s="76" t="s">
        <v>882</v>
      </c>
      <c r="C353" s="73" t="s">
        <v>883</v>
      </c>
      <c r="D353" s="86" t="s">
        <v>28</v>
      </c>
      <c r="E353" s="86" t="s">
        <v>28</v>
      </c>
      <c r="F353" s="73"/>
      <c r="G353" s="86" t="s">
        <v>715</v>
      </c>
      <c r="H353" s="73" t="s">
        <v>683</v>
      </c>
      <c r="I353" s="73" t="s">
        <v>666</v>
      </c>
      <c r="J353" s="73"/>
      <c r="K353" s="83">
        <v>4.0700000000040397</v>
      </c>
      <c r="L353" s="86" t="s">
        <v>136</v>
      </c>
      <c r="M353" s="87">
        <v>8.5000000000000006E-2</v>
      </c>
      <c r="N353" s="87">
        <v>0.10460000000008218</v>
      </c>
      <c r="O353" s="83">
        <v>133877.41000000003</v>
      </c>
      <c r="P353" s="85">
        <v>92.106049999999996</v>
      </c>
      <c r="Q353" s="73"/>
      <c r="R353" s="83">
        <v>576.82811018100006</v>
      </c>
      <c r="S353" s="84">
        <v>1.7850321333333339E-4</v>
      </c>
      <c r="T353" s="84">
        <f t="shared" si="5"/>
        <v>9.3199594244809127E-4</v>
      </c>
      <c r="U353" s="84">
        <f>R353/'סכום נכסי הקרן'!$C$42</f>
        <v>1.9961412655758931E-4</v>
      </c>
    </row>
    <row r="354" spans="2:21">
      <c r="B354" s="76" t="s">
        <v>884</v>
      </c>
      <c r="C354" s="73" t="s">
        <v>885</v>
      </c>
      <c r="D354" s="86" t="s">
        <v>28</v>
      </c>
      <c r="E354" s="86" t="s">
        <v>28</v>
      </c>
      <c r="F354" s="73"/>
      <c r="G354" s="86" t="s">
        <v>807</v>
      </c>
      <c r="H354" s="73" t="s">
        <v>879</v>
      </c>
      <c r="I354" s="73" t="s">
        <v>701</v>
      </c>
      <c r="J354" s="73"/>
      <c r="K354" s="83">
        <v>5.8700000000046373</v>
      </c>
      <c r="L354" s="86" t="s">
        <v>133</v>
      </c>
      <c r="M354" s="87">
        <v>4.1250000000000002E-2</v>
      </c>
      <c r="N354" s="87">
        <v>7.3500000000046944E-2</v>
      </c>
      <c r="O354" s="83">
        <v>221245.80776600004</v>
      </c>
      <c r="P354" s="85">
        <v>83.088040000000007</v>
      </c>
      <c r="Q354" s="73"/>
      <c r="R354" s="83">
        <v>702.96136560200011</v>
      </c>
      <c r="S354" s="84">
        <v>4.4249161553200009E-4</v>
      </c>
      <c r="T354" s="84">
        <f t="shared" si="5"/>
        <v>1.1357926718121535E-3</v>
      </c>
      <c r="U354" s="84">
        <f>R354/'סכום נכסי הקרן'!$C$42</f>
        <v>2.4326314290463899E-4</v>
      </c>
    </row>
    <row r="355" spans="2:21">
      <c r="B355" s="76" t="s">
        <v>886</v>
      </c>
      <c r="C355" s="73" t="s">
        <v>887</v>
      </c>
      <c r="D355" s="86" t="s">
        <v>28</v>
      </c>
      <c r="E355" s="86" t="s">
        <v>28</v>
      </c>
      <c r="F355" s="73"/>
      <c r="G355" s="86" t="s">
        <v>722</v>
      </c>
      <c r="H355" s="73" t="s">
        <v>888</v>
      </c>
      <c r="I355" s="73" t="s">
        <v>701</v>
      </c>
      <c r="J355" s="73"/>
      <c r="K355" s="83">
        <v>3.7499999999996576</v>
      </c>
      <c r="L355" s="86" t="s">
        <v>135</v>
      </c>
      <c r="M355" s="87">
        <v>2.6249999999999999E-2</v>
      </c>
      <c r="N355" s="87">
        <v>0.10709999999999495</v>
      </c>
      <c r="O355" s="83">
        <v>241648.72505000004</v>
      </c>
      <c r="P355" s="85">
        <v>74.637299999999996</v>
      </c>
      <c r="Q355" s="73"/>
      <c r="R355" s="83">
        <v>731.01748784699998</v>
      </c>
      <c r="S355" s="84">
        <v>9.4563952825389382E-4</v>
      </c>
      <c r="T355" s="84">
        <f t="shared" si="5"/>
        <v>1.181123666664264E-3</v>
      </c>
      <c r="U355" s="84">
        <f>R355/'סכום נכסי הקרן'!$C$42</f>
        <v>2.5297209820290156E-4</v>
      </c>
    </row>
    <row r="356" spans="2:21">
      <c r="B356" s="76" t="s">
        <v>889</v>
      </c>
      <c r="C356" s="73" t="s">
        <v>890</v>
      </c>
      <c r="D356" s="86" t="s">
        <v>28</v>
      </c>
      <c r="E356" s="86" t="s">
        <v>28</v>
      </c>
      <c r="F356" s="73"/>
      <c r="G356" s="86" t="s">
        <v>807</v>
      </c>
      <c r="H356" s="73" t="s">
        <v>888</v>
      </c>
      <c r="I356" s="73" t="s">
        <v>701</v>
      </c>
      <c r="J356" s="73"/>
      <c r="K356" s="83">
        <v>5.4899999999849918</v>
      </c>
      <c r="L356" s="86" t="s">
        <v>133</v>
      </c>
      <c r="M356" s="87">
        <v>4.7500000000000001E-2</v>
      </c>
      <c r="N356" s="87">
        <v>7.9799999999699833E-2</v>
      </c>
      <c r="O356" s="83">
        <v>26775.482000000004</v>
      </c>
      <c r="P356" s="85">
        <v>83.946640000000002</v>
      </c>
      <c r="Q356" s="73"/>
      <c r="R356" s="83">
        <v>85.952496221000004</v>
      </c>
      <c r="S356" s="84">
        <v>8.7788465573770499E-6</v>
      </c>
      <c r="T356" s="84">
        <f t="shared" si="5"/>
        <v>1.3887564823448082E-4</v>
      </c>
      <c r="U356" s="84">
        <f>R356/'סכום נכסי הקרן'!$C$42</f>
        <v>2.9744272437096894E-5</v>
      </c>
    </row>
    <row r="357" spans="2:21">
      <c r="B357" s="76" t="s">
        <v>891</v>
      </c>
      <c r="C357" s="73" t="s">
        <v>892</v>
      </c>
      <c r="D357" s="86" t="s">
        <v>28</v>
      </c>
      <c r="E357" s="86" t="s">
        <v>28</v>
      </c>
      <c r="F357" s="73"/>
      <c r="G357" s="86" t="s">
        <v>807</v>
      </c>
      <c r="H357" s="73" t="s">
        <v>888</v>
      </c>
      <c r="I357" s="73" t="s">
        <v>701</v>
      </c>
      <c r="J357" s="73"/>
      <c r="K357" s="83">
        <v>5.7700000000015947</v>
      </c>
      <c r="L357" s="86" t="s">
        <v>133</v>
      </c>
      <c r="M357" s="87">
        <v>7.3749999999999996E-2</v>
      </c>
      <c r="N357" s="87">
        <v>7.9800000000029472E-2</v>
      </c>
      <c r="O357" s="83">
        <v>401632.2300000001</v>
      </c>
      <c r="P357" s="85">
        <v>96.795100000000005</v>
      </c>
      <c r="Q357" s="73"/>
      <c r="R357" s="83">
        <v>1486.6194161189999</v>
      </c>
      <c r="S357" s="84">
        <v>3.6512020909090917E-4</v>
      </c>
      <c r="T357" s="84">
        <f t="shared" si="5"/>
        <v>2.4019690430008723E-3</v>
      </c>
      <c r="U357" s="84">
        <f>R357/'סכום נכסי הקרן'!$C$42</f>
        <v>5.1445175960483571E-4</v>
      </c>
    </row>
    <row r="358" spans="2:21">
      <c r="B358" s="76" t="s">
        <v>893</v>
      </c>
      <c r="C358" s="73" t="s">
        <v>894</v>
      </c>
      <c r="D358" s="86" t="s">
        <v>28</v>
      </c>
      <c r="E358" s="86" t="s">
        <v>28</v>
      </c>
      <c r="F358" s="73"/>
      <c r="G358" s="86" t="s">
        <v>761</v>
      </c>
      <c r="H358" s="73" t="s">
        <v>895</v>
      </c>
      <c r="I358" s="73" t="s">
        <v>666</v>
      </c>
      <c r="J358" s="73"/>
      <c r="K358" s="83">
        <v>2.1700000000001367</v>
      </c>
      <c r="L358" s="86" t="s">
        <v>136</v>
      </c>
      <c r="M358" s="87">
        <v>0.06</v>
      </c>
      <c r="N358" s="87">
        <v>9.5200000000004614E-2</v>
      </c>
      <c r="O358" s="83">
        <v>317289.46170000004</v>
      </c>
      <c r="P358" s="85">
        <v>93.164330000000007</v>
      </c>
      <c r="Q358" s="73"/>
      <c r="R358" s="83">
        <v>1382.7901015930004</v>
      </c>
      <c r="S358" s="84">
        <v>2.5383156936000005E-4</v>
      </c>
      <c r="T358" s="84">
        <f t="shared" si="5"/>
        <v>2.2342093618455388E-3</v>
      </c>
      <c r="U358" s="84">
        <f>R358/'סכום נכסי הקרן'!$C$42</f>
        <v>4.7852112868659364E-4</v>
      </c>
    </row>
    <row r="359" spans="2:21">
      <c r="B359" s="76" t="s">
        <v>896</v>
      </c>
      <c r="C359" s="73" t="s">
        <v>897</v>
      </c>
      <c r="D359" s="86" t="s">
        <v>28</v>
      </c>
      <c r="E359" s="86" t="s">
        <v>28</v>
      </c>
      <c r="F359" s="73"/>
      <c r="G359" s="86" t="s">
        <v>761</v>
      </c>
      <c r="H359" s="73" t="s">
        <v>895</v>
      </c>
      <c r="I359" s="73" t="s">
        <v>666</v>
      </c>
      <c r="J359" s="73"/>
      <c r="K359" s="83">
        <v>2.1599999999980599</v>
      </c>
      <c r="L359" s="86" t="s">
        <v>135</v>
      </c>
      <c r="M359" s="87">
        <v>0.05</v>
      </c>
      <c r="N359" s="87">
        <v>7.0099999999945165E-2</v>
      </c>
      <c r="O359" s="83">
        <v>133877.41000000003</v>
      </c>
      <c r="P359" s="85">
        <v>98.800359999999998</v>
      </c>
      <c r="Q359" s="73"/>
      <c r="R359" s="83">
        <v>536.10904089400015</v>
      </c>
      <c r="S359" s="84">
        <v>1.3387741000000003E-4</v>
      </c>
      <c r="T359" s="84">
        <f t="shared" si="5"/>
        <v>8.6620509993204527E-4</v>
      </c>
      <c r="U359" s="84">
        <f>R359/'סכום נכסי הקרן'!$C$42</f>
        <v>1.8552309786723652E-4</v>
      </c>
    </row>
    <row r="360" spans="2:21">
      <c r="B360" s="76" t="s">
        <v>898</v>
      </c>
      <c r="C360" s="73" t="s">
        <v>899</v>
      </c>
      <c r="D360" s="86" t="s">
        <v>28</v>
      </c>
      <c r="E360" s="86" t="s">
        <v>28</v>
      </c>
      <c r="F360" s="73"/>
      <c r="G360" s="86" t="s">
        <v>815</v>
      </c>
      <c r="H360" s="73" t="s">
        <v>888</v>
      </c>
      <c r="I360" s="73" t="s">
        <v>701</v>
      </c>
      <c r="J360" s="73"/>
      <c r="K360" s="83">
        <v>6.0400000000015925</v>
      </c>
      <c r="L360" s="86" t="s">
        <v>133</v>
      </c>
      <c r="M360" s="87">
        <v>5.1249999999999997E-2</v>
      </c>
      <c r="N360" s="87">
        <v>8.8000000000023892E-2</v>
      </c>
      <c r="O360" s="83">
        <v>401632.2300000001</v>
      </c>
      <c r="P360" s="85">
        <v>81.72842</v>
      </c>
      <c r="Q360" s="73"/>
      <c r="R360" s="83">
        <v>1255.2190610250002</v>
      </c>
      <c r="S360" s="84">
        <v>2.0081611500000004E-4</v>
      </c>
      <c r="T360" s="84">
        <f t="shared" si="5"/>
        <v>2.0280895662170813E-3</v>
      </c>
      <c r="U360" s="84">
        <f>R360/'סכום נכסי הקרן'!$C$42</f>
        <v>4.3437455991234718E-4</v>
      </c>
    </row>
    <row r="361" spans="2:21">
      <c r="B361" s="76" t="s">
        <v>900</v>
      </c>
      <c r="C361" s="73" t="s">
        <v>901</v>
      </c>
      <c r="D361" s="86" t="s">
        <v>28</v>
      </c>
      <c r="E361" s="86" t="s">
        <v>28</v>
      </c>
      <c r="F361" s="73"/>
      <c r="G361" s="86" t="s">
        <v>722</v>
      </c>
      <c r="H361" s="73" t="s">
        <v>902</v>
      </c>
      <c r="I361" s="73" t="s">
        <v>701</v>
      </c>
      <c r="J361" s="73"/>
      <c r="K361" s="83">
        <v>2.6599999999991595</v>
      </c>
      <c r="L361" s="86" t="s">
        <v>135</v>
      </c>
      <c r="M361" s="87">
        <v>3.6249999999999998E-2</v>
      </c>
      <c r="N361" s="87">
        <v>0.46459999999992624</v>
      </c>
      <c r="O361" s="83">
        <v>415019.97100000008</v>
      </c>
      <c r="P361" s="85">
        <v>38.2044</v>
      </c>
      <c r="Q361" s="73"/>
      <c r="R361" s="83">
        <v>642.64283091900006</v>
      </c>
      <c r="S361" s="84">
        <v>1.1857713457142859E-3</v>
      </c>
      <c r="T361" s="84">
        <f t="shared" si="5"/>
        <v>1.0383344713764456E-3</v>
      </c>
      <c r="U361" s="84">
        <f>R361/'סכום נכסי הקרן'!$C$42</f>
        <v>2.2238962546769817E-4</v>
      </c>
    </row>
    <row r="362" spans="2:21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</row>
    <row r="363" spans="2:21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</row>
    <row r="364" spans="2:21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</row>
    <row r="365" spans="2:21">
      <c r="B365" s="111" t="s">
        <v>224</v>
      </c>
      <c r="C365" s="113"/>
      <c r="D365" s="113"/>
      <c r="E365" s="113"/>
      <c r="F365" s="113"/>
      <c r="G365" s="113"/>
      <c r="H365" s="113"/>
      <c r="I365" s="113"/>
      <c r="J365" s="113"/>
      <c r="K365" s="113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</row>
    <row r="366" spans="2:21">
      <c r="B366" s="111" t="s">
        <v>113</v>
      </c>
      <c r="C366" s="113"/>
      <c r="D366" s="113"/>
      <c r="E366" s="113"/>
      <c r="F366" s="113"/>
      <c r="G366" s="113"/>
      <c r="H366" s="113"/>
      <c r="I366" s="113"/>
      <c r="J366" s="113"/>
      <c r="K366" s="113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</row>
    <row r="367" spans="2:21">
      <c r="B367" s="111" t="s">
        <v>207</v>
      </c>
      <c r="C367" s="113"/>
      <c r="D367" s="113"/>
      <c r="E367" s="113"/>
      <c r="F367" s="113"/>
      <c r="G367" s="113"/>
      <c r="H367" s="113"/>
      <c r="I367" s="113"/>
      <c r="J367" s="113"/>
      <c r="K367" s="113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2:21">
      <c r="B368" s="111" t="s">
        <v>215</v>
      </c>
      <c r="C368" s="113"/>
      <c r="D368" s="113"/>
      <c r="E368" s="113"/>
      <c r="F368" s="113"/>
      <c r="G368" s="113"/>
      <c r="H368" s="113"/>
      <c r="I368" s="113"/>
      <c r="J368" s="113"/>
      <c r="K368" s="113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</row>
    <row r="369" spans="2:21">
      <c r="B369" s="167" t="s">
        <v>220</v>
      </c>
      <c r="C369" s="167"/>
      <c r="D369" s="167"/>
      <c r="E369" s="167"/>
      <c r="F369" s="167"/>
      <c r="G369" s="167"/>
      <c r="H369" s="167"/>
      <c r="I369" s="167"/>
      <c r="J369" s="167"/>
      <c r="K369" s="167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</row>
    <row r="370" spans="2:21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</row>
    <row r="371" spans="2:21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</row>
    <row r="372" spans="2:21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</row>
    <row r="373" spans="2:2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</row>
    <row r="374" spans="2:21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</row>
    <row r="375" spans="2:21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</row>
    <row r="376" spans="2:21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</row>
    <row r="377" spans="2:21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</row>
    <row r="378" spans="2:21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</row>
    <row r="379" spans="2:21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</row>
    <row r="380" spans="2:21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</row>
    <row r="381" spans="2:21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</row>
    <row r="382" spans="2:21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</row>
    <row r="383" spans="2:21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</row>
    <row r="384" spans="2:21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</row>
    <row r="385" spans="2:21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</row>
    <row r="386" spans="2:21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</row>
    <row r="387" spans="2:21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</row>
    <row r="388" spans="2:21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</row>
    <row r="389" spans="2:21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</row>
    <row r="390" spans="2:21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</row>
    <row r="391" spans="2:21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</row>
    <row r="392" spans="2:21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</row>
    <row r="393" spans="2:21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</row>
    <row r="394" spans="2:21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</row>
    <row r="395" spans="2:21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</row>
    <row r="396" spans="2:21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</row>
    <row r="397" spans="2:21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</row>
    <row r="398" spans="2:21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</row>
    <row r="399" spans="2:21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</row>
    <row r="400" spans="2:21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</row>
    <row r="401" spans="2:21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</row>
    <row r="402" spans="2:21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</row>
    <row r="403" spans="2:21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</row>
    <row r="404" spans="2:21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</row>
    <row r="405" spans="2:21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</row>
    <row r="406" spans="2:21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</row>
    <row r="407" spans="2:21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</row>
    <row r="408" spans="2:21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</row>
    <row r="409" spans="2:21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</row>
    <row r="410" spans="2:21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</row>
    <row r="411" spans="2:21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</row>
    <row r="412" spans="2:2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</row>
    <row r="413" spans="2:2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</row>
    <row r="414" spans="2:2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</row>
    <row r="415" spans="2:21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</row>
    <row r="416" spans="2:21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</row>
    <row r="417" spans="2:21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</row>
    <row r="418" spans="2:21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</row>
    <row r="419" spans="2:2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</row>
    <row r="420" spans="2:2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</row>
    <row r="421" spans="2:2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</row>
    <row r="422" spans="2:2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</row>
    <row r="423" spans="2:2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</row>
    <row r="424" spans="2:2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</row>
    <row r="425" spans="2:2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</row>
    <row r="426" spans="2:2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</row>
    <row r="427" spans="2:2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</row>
    <row r="428" spans="2:2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</row>
    <row r="429" spans="2:2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</row>
    <row r="430" spans="2:2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</row>
    <row r="431" spans="2:2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</row>
    <row r="432" spans="2:2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</row>
    <row r="433" spans="2:2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</row>
    <row r="434" spans="2:2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</row>
    <row r="435" spans="2:2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</row>
    <row r="436" spans="2:2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</row>
    <row r="437" spans="2:2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</row>
    <row r="438" spans="2:2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</row>
    <row r="439" spans="2:2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</row>
    <row r="440" spans="2:2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</row>
    <row r="441" spans="2:2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</row>
    <row r="442" spans="2:2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</row>
    <row r="443" spans="2:2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</row>
    <row r="444" spans="2:2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</row>
    <row r="445" spans="2:2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</row>
    <row r="446" spans="2:2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</row>
    <row r="447" spans="2:2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</row>
    <row r="448" spans="2:2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</row>
    <row r="449" spans="2:2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</row>
    <row r="450" spans="2:2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</row>
    <row r="451" spans="2:21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</row>
    <row r="452" spans="2:21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</row>
    <row r="453" spans="2:21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</row>
    <row r="454" spans="2:21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</row>
    <row r="455" spans="2:21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</row>
    <row r="456" spans="2:21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</row>
    <row r="457" spans="2:21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</row>
    <row r="458" spans="2:21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</row>
    <row r="459" spans="2:21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</row>
    <row r="460" spans="2:21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</row>
    <row r="461" spans="2:21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</row>
    <row r="462" spans="2:21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</row>
    <row r="463" spans="2:21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</row>
    <row r="464" spans="2:21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</row>
    <row r="465" spans="2:21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</row>
    <row r="466" spans="2:21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</row>
    <row r="467" spans="2:21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</row>
    <row r="468" spans="2:21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</row>
    <row r="469" spans="2:21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</row>
    <row r="470" spans="2:21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</row>
    <row r="471" spans="2:21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</row>
    <row r="472" spans="2:21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</row>
    <row r="473" spans="2:21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</row>
    <row r="474" spans="2:21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</row>
    <row r="475" spans="2:21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</row>
    <row r="476" spans="2:21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</row>
    <row r="477" spans="2:21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</row>
    <row r="478" spans="2:21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</row>
    <row r="479" spans="2:21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</row>
    <row r="480" spans="2:21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</row>
    <row r="481" spans="2:21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</row>
    <row r="482" spans="2:21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</row>
    <row r="483" spans="2:21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</row>
    <row r="484" spans="2:21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</row>
    <row r="485" spans="2:21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</row>
    <row r="486" spans="2:21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</row>
    <row r="487" spans="2:21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</row>
    <row r="488" spans="2:21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</row>
    <row r="489" spans="2:21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</row>
    <row r="490" spans="2:21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</row>
    <row r="491" spans="2:21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</row>
    <row r="492" spans="2:21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</row>
    <row r="493" spans="2:21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</row>
    <row r="494" spans="2:21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</row>
    <row r="495" spans="2:21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</row>
    <row r="496" spans="2:21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</row>
    <row r="497" spans="2:21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</row>
    <row r="498" spans="2:21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</row>
    <row r="499" spans="2:21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</row>
    <row r="500" spans="2:21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</row>
    <row r="501" spans="2:21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</row>
    <row r="502" spans="2:21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</row>
    <row r="503" spans="2:21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</row>
    <row r="504" spans="2:21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</row>
    <row r="505" spans="2:21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</row>
    <row r="506" spans="2:21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</row>
    <row r="507" spans="2:21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</row>
    <row r="508" spans="2:21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</row>
    <row r="509" spans="2:21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</row>
    <row r="510" spans="2:21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</row>
    <row r="511" spans="2:21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</row>
    <row r="512" spans="2:21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</row>
    <row r="513" spans="2:21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</row>
    <row r="514" spans="2:21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</row>
    <row r="515" spans="2:21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</row>
    <row r="516" spans="2:21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</row>
    <row r="517" spans="2:21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</row>
    <row r="518" spans="2:21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</row>
    <row r="519" spans="2:21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</row>
    <row r="520" spans="2:21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</row>
    <row r="521" spans="2:21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</row>
    <row r="522" spans="2:21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</row>
    <row r="523" spans="2:21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</row>
    <row r="524" spans="2:21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</row>
    <row r="525" spans="2:21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</row>
    <row r="526" spans="2:21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</row>
    <row r="527" spans="2:21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</row>
    <row r="528" spans="2:21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</row>
    <row r="529" spans="2:21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</row>
    <row r="530" spans="2:21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</row>
    <row r="531" spans="2:21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</row>
    <row r="532" spans="2:21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</row>
    <row r="533" spans="2:21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</row>
    <row r="534" spans="2:21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</row>
    <row r="535" spans="2:21">
      <c r="B535" s="109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</row>
    <row r="536" spans="2:21">
      <c r="B536" s="109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</row>
    <row r="537" spans="2:21">
      <c r="B537" s="109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</row>
    <row r="538" spans="2:21">
      <c r="B538" s="109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</row>
    <row r="539" spans="2:21">
      <c r="B539" s="109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</row>
    <row r="540" spans="2:21">
      <c r="B540" s="109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</row>
    <row r="541" spans="2:21">
      <c r="B541" s="109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</row>
    <row r="542" spans="2:21">
      <c r="B542" s="109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</row>
    <row r="543" spans="2:21">
      <c r="B543" s="109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</row>
    <row r="544" spans="2:21">
      <c r="B544" s="109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</row>
    <row r="545" spans="2:21">
      <c r="B545" s="109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</row>
    <row r="546" spans="2:21">
      <c r="B546" s="109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</row>
    <row r="547" spans="2:21">
      <c r="B547" s="109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</row>
    <row r="548" spans="2:21">
      <c r="B548" s="109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</row>
    <row r="549" spans="2:21">
      <c r="B549" s="109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</row>
    <row r="550" spans="2:21">
      <c r="B550" s="109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</row>
    <row r="551" spans="2:21">
      <c r="B551" s="109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</row>
    <row r="552" spans="2:21">
      <c r="B552" s="109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</row>
    <row r="553" spans="2:21">
      <c r="B553" s="109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</row>
    <row r="554" spans="2:21">
      <c r="B554" s="109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</row>
    <row r="555" spans="2:21">
      <c r="B555" s="109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</row>
    <row r="556" spans="2:21">
      <c r="B556" s="109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</row>
    <row r="557" spans="2:21">
      <c r="B557" s="109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</row>
    <row r="558" spans="2:21">
      <c r="B558" s="109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</row>
    <row r="559" spans="2:21">
      <c r="B559" s="109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</row>
    <row r="560" spans="2:21">
      <c r="B560" s="109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</row>
    <row r="561" spans="2:21">
      <c r="B561" s="109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</row>
    <row r="562" spans="2:21">
      <c r="B562" s="109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</row>
    <row r="563" spans="2:21">
      <c r="B563" s="109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</row>
    <row r="564" spans="2:21">
      <c r="B564" s="109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</row>
    <row r="565" spans="2:21">
      <c r="B565" s="109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</row>
    <row r="566" spans="2:21">
      <c r="B566" s="109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</row>
    <row r="567" spans="2:21">
      <c r="B567" s="109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</row>
    <row r="568" spans="2:21">
      <c r="B568" s="109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</row>
    <row r="569" spans="2:21">
      <c r="B569" s="109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</row>
    <row r="570" spans="2:21">
      <c r="B570" s="109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</row>
    <row r="571" spans="2:21">
      <c r="B571" s="109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</row>
    <row r="572" spans="2:21">
      <c r="B572" s="109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</row>
    <row r="573" spans="2:21">
      <c r="B573" s="109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</row>
    <row r="574" spans="2:21">
      <c r="B574" s="109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</row>
    <row r="575" spans="2:21">
      <c r="B575" s="109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</row>
    <row r="576" spans="2:21">
      <c r="B576" s="109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</row>
    <row r="577" spans="2:21">
      <c r="B577" s="109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</row>
    <row r="578" spans="2:21">
      <c r="B578" s="109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</row>
    <row r="579" spans="2:21">
      <c r="B579" s="109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</row>
    <row r="580" spans="2:21">
      <c r="B580" s="109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</row>
    <row r="581" spans="2:21">
      <c r="B581" s="109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</row>
    <row r="582" spans="2:21">
      <c r="B582" s="109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</row>
    <row r="583" spans="2:21">
      <c r="B583" s="109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</row>
    <row r="584" spans="2:21">
      <c r="B584" s="109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</row>
    <row r="585" spans="2:21">
      <c r="B585" s="109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</row>
    <row r="586" spans="2:21">
      <c r="B586" s="109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</row>
    <row r="587" spans="2:21">
      <c r="B587" s="109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</row>
    <row r="588" spans="2:21">
      <c r="B588" s="109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</row>
    <row r="589" spans="2:21">
      <c r="B589" s="109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</row>
    <row r="590" spans="2:21">
      <c r="B590" s="109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</row>
    <row r="591" spans="2:21">
      <c r="B591" s="109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</row>
    <row r="592" spans="2:21">
      <c r="B592" s="109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</row>
    <row r="593" spans="2:21">
      <c r="B593" s="109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</row>
    <row r="594" spans="2:21">
      <c r="B594" s="109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</row>
    <row r="595" spans="2:21">
      <c r="B595" s="109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</row>
    <row r="596" spans="2:21">
      <c r="B596" s="109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</row>
    <row r="597" spans="2:21">
      <c r="B597" s="109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</row>
    <row r="598" spans="2:21">
      <c r="B598" s="109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</row>
    <row r="599" spans="2:21">
      <c r="B599" s="109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</row>
    <row r="600" spans="2:21">
      <c r="B600" s="109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</row>
    <row r="601" spans="2:21">
      <c r="B601" s="109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</row>
    <row r="602" spans="2:21">
      <c r="B602" s="109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</row>
    <row r="603" spans="2:21">
      <c r="B603" s="109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</row>
    <row r="604" spans="2:21">
      <c r="B604" s="109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</row>
    <row r="605" spans="2:21">
      <c r="B605" s="109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</row>
    <row r="606" spans="2:21">
      <c r="B606" s="109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</row>
    <row r="607" spans="2:21">
      <c r="B607" s="109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</row>
    <row r="608" spans="2:21">
      <c r="B608" s="109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</row>
    <row r="609" spans="2:21">
      <c r="B609" s="109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</row>
    <row r="610" spans="2:21">
      <c r="B610" s="109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</row>
    <row r="611" spans="2:21">
      <c r="B611" s="109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</row>
    <row r="612" spans="2:21">
      <c r="B612" s="109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</row>
    <row r="613" spans="2:21">
      <c r="B613" s="109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</row>
    <row r="614" spans="2:21">
      <c r="B614" s="109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</row>
    <row r="615" spans="2:21">
      <c r="B615" s="109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</row>
    <row r="616" spans="2:21">
      <c r="B616" s="109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</row>
    <row r="617" spans="2:21">
      <c r="B617" s="109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</row>
    <row r="618" spans="2:21">
      <c r="B618" s="109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</row>
    <row r="619" spans="2:21">
      <c r="B619" s="109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</row>
    <row r="620" spans="2:21">
      <c r="B620" s="109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</row>
    <row r="621" spans="2:21">
      <c r="B621" s="109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</row>
    <row r="622" spans="2:21">
      <c r="B622" s="109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</row>
    <row r="623" spans="2:21">
      <c r="B623" s="109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</row>
    <row r="624" spans="2:21">
      <c r="B624" s="109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</row>
    <row r="625" spans="2:21">
      <c r="B625" s="109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</row>
    <row r="626" spans="2:21">
      <c r="B626" s="109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</row>
    <row r="627" spans="2:21">
      <c r="B627" s="109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</row>
    <row r="628" spans="2:21">
      <c r="B628" s="109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</row>
    <row r="629" spans="2:21">
      <c r="B629" s="109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</row>
    <row r="630" spans="2:21">
      <c r="B630" s="109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</row>
    <row r="631" spans="2:21">
      <c r="B631" s="109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</row>
    <row r="632" spans="2:21">
      <c r="B632" s="109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</row>
    <row r="633" spans="2:21">
      <c r="B633" s="109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</row>
    <row r="634" spans="2:21">
      <c r="B634" s="109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</row>
    <row r="635" spans="2:21">
      <c r="B635" s="109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</row>
    <row r="636" spans="2:21">
      <c r="B636" s="109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</row>
    <row r="637" spans="2:21">
      <c r="B637" s="109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</row>
    <row r="638" spans="2:21">
      <c r="B638" s="109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</row>
    <row r="639" spans="2:21">
      <c r="B639" s="109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</row>
    <row r="640" spans="2:21">
      <c r="B640" s="109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</row>
    <row r="641" spans="2:21">
      <c r="B641" s="109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</row>
    <row r="642" spans="2:21">
      <c r="B642" s="109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</row>
    <row r="643" spans="2:21">
      <c r="B643" s="109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</row>
    <row r="644" spans="2:21">
      <c r="B644" s="109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</row>
    <row r="645" spans="2:21">
      <c r="B645" s="109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</row>
    <row r="646" spans="2:21">
      <c r="B646" s="109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</row>
    <row r="647" spans="2:21">
      <c r="B647" s="109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</row>
    <row r="648" spans="2:21">
      <c r="B648" s="109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</row>
    <row r="649" spans="2:21">
      <c r="B649" s="109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</row>
    <row r="650" spans="2:21">
      <c r="B650" s="109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</row>
    <row r="651" spans="2:21">
      <c r="B651" s="109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</row>
    <row r="652" spans="2:21">
      <c r="B652" s="109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</row>
    <row r="653" spans="2:21">
      <c r="B653" s="109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</row>
    <row r="654" spans="2:21">
      <c r="B654" s="109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</row>
    <row r="655" spans="2:21">
      <c r="B655" s="109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</row>
    <row r="656" spans="2:21">
      <c r="B656" s="109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</row>
    <row r="657" spans="2:21">
      <c r="B657" s="109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</row>
    <row r="658" spans="2:21">
      <c r="B658" s="109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</row>
    <row r="659" spans="2:21">
      <c r="B659" s="109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</row>
    <row r="660" spans="2:21">
      <c r="B660" s="109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</row>
    <row r="661" spans="2:21">
      <c r="B661" s="109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</row>
    <row r="662" spans="2:21">
      <c r="B662" s="109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</row>
    <row r="663" spans="2:21">
      <c r="B663" s="109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</row>
    <row r="664" spans="2:21">
      <c r="B664" s="109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</row>
    <row r="665" spans="2:21">
      <c r="B665" s="109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</row>
    <row r="666" spans="2:21">
      <c r="B666" s="109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</row>
    <row r="667" spans="2:21">
      <c r="B667" s="109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</row>
    <row r="668" spans="2:21">
      <c r="B668" s="109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</row>
    <row r="669" spans="2:21">
      <c r="B669" s="109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</row>
    <row r="670" spans="2:21">
      <c r="B670" s="109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</row>
    <row r="671" spans="2:21">
      <c r="B671" s="109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</row>
    <row r="672" spans="2:21">
      <c r="B672" s="109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</row>
    <row r="673" spans="2:21">
      <c r="B673" s="109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</row>
    <row r="674" spans="2:21">
      <c r="B674" s="109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</row>
    <row r="675" spans="2:21">
      <c r="B675" s="109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</row>
    <row r="676" spans="2:21">
      <c r="B676" s="109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</row>
    <row r="677" spans="2:21">
      <c r="B677" s="109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</row>
    <row r="678" spans="2:21">
      <c r="B678" s="109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</row>
    <row r="679" spans="2:21">
      <c r="B679" s="109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</row>
    <row r="680" spans="2:21">
      <c r="B680" s="109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</row>
    <row r="681" spans="2:21">
      <c r="B681" s="109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</row>
    <row r="682" spans="2:21">
      <c r="B682" s="109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</row>
    <row r="683" spans="2:21">
      <c r="B683" s="109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</row>
    <row r="684" spans="2:21">
      <c r="B684" s="109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</row>
    <row r="685" spans="2:21">
      <c r="B685" s="109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</row>
    <row r="686" spans="2:21">
      <c r="B686" s="109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</row>
    <row r="687" spans="2:21">
      <c r="B687" s="109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</row>
    <row r="688" spans="2:21">
      <c r="B688" s="109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</row>
    <row r="689" spans="2:21">
      <c r="B689" s="109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</row>
    <row r="690" spans="2:21">
      <c r="B690" s="109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</row>
    <row r="691" spans="2:21">
      <c r="B691" s="109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</row>
    <row r="692" spans="2:21">
      <c r="B692" s="109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</row>
    <row r="693" spans="2:21">
      <c r="B693" s="109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</row>
    <row r="694" spans="2:21">
      <c r="B694" s="109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</row>
    <row r="695" spans="2:21">
      <c r="B695" s="109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</row>
    <row r="696" spans="2:21">
      <c r="B696" s="109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</row>
    <row r="697" spans="2:21">
      <c r="B697" s="109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</row>
    <row r="698" spans="2:21">
      <c r="B698" s="109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</row>
    <row r="699" spans="2:21">
      <c r="B699" s="109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</row>
    <row r="700" spans="2:21">
      <c r="B700" s="109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</row>
    <row r="701" spans="2:21">
      <c r="B701" s="109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</row>
    <row r="702" spans="2:21">
      <c r="B702" s="109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</row>
    <row r="703" spans="2:21">
      <c r="B703" s="109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</row>
    <row r="704" spans="2:21">
      <c r="B704" s="109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</row>
    <row r="705" spans="2:21">
      <c r="B705" s="109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</row>
    <row r="706" spans="2:21">
      <c r="B706" s="109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</row>
    <row r="707" spans="2:21">
      <c r="B707" s="109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</row>
    <row r="708" spans="2:21">
      <c r="B708" s="109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</row>
    <row r="709" spans="2:21">
      <c r="B709" s="109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</row>
    <row r="710" spans="2:21">
      <c r="B710" s="109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</row>
    <row r="711" spans="2:21">
      <c r="B711" s="109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</row>
    <row r="712" spans="2:21">
      <c r="B712" s="109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</row>
    <row r="713" spans="2:21">
      <c r="B713" s="109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</row>
    <row r="714" spans="2:21">
      <c r="B714" s="109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</row>
    <row r="715" spans="2:21">
      <c r="B715" s="109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</row>
    <row r="716" spans="2:21">
      <c r="B716" s="109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</row>
    <row r="717" spans="2:21">
      <c r="B717" s="109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</row>
    <row r="718" spans="2:21">
      <c r="B718" s="109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</row>
    <row r="719" spans="2:21">
      <c r="B719" s="109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</row>
    <row r="720" spans="2:21">
      <c r="B720" s="109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</row>
    <row r="721" spans="2:21">
      <c r="B721" s="109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</row>
    <row r="722" spans="2:21">
      <c r="B722" s="109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</row>
    <row r="723" spans="2:21">
      <c r="B723" s="109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</row>
    <row r="724" spans="2:21">
      <c r="B724" s="109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</row>
    <row r="725" spans="2:21">
      <c r="B725" s="109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</row>
    <row r="726" spans="2:21">
      <c r="B726" s="109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</row>
    <row r="727" spans="2:21">
      <c r="B727" s="109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</row>
    <row r="728" spans="2:21">
      <c r="B728" s="109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</row>
    <row r="729" spans="2:21">
      <c r="B729" s="109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</row>
    <row r="730" spans="2:21">
      <c r="B730" s="109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</row>
    <row r="731" spans="2:21">
      <c r="B731" s="109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</row>
    <row r="732" spans="2:21">
      <c r="B732" s="109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</row>
    <row r="733" spans="2:21">
      <c r="B733" s="109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4" type="noConversion"/>
  <conditionalFormatting sqref="B12:B361">
    <cfRule type="cellIs" dxfId="8" priority="2" operator="equal">
      <formula>"NR3"</formula>
    </cfRule>
  </conditionalFormatting>
  <conditionalFormatting sqref="B12:B361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68 I370:I827 L12:L827 G12:G35 G37:G368 G370:G554 E12:E35 E37:E368 E370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47.71093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67" t="s" vm="1">
        <v>233</v>
      </c>
    </row>
    <row r="2" spans="2:15">
      <c r="B2" s="46" t="s">
        <v>146</v>
      </c>
      <c r="C2" s="67" t="s">
        <v>234</v>
      </c>
    </row>
    <row r="3" spans="2:15">
      <c r="B3" s="46" t="s">
        <v>148</v>
      </c>
      <c r="C3" s="67" t="s">
        <v>235</v>
      </c>
    </row>
    <row r="4" spans="2:15">
      <c r="B4" s="46" t="s">
        <v>149</v>
      </c>
      <c r="C4" s="67">
        <v>8803</v>
      </c>
    </row>
    <row r="6" spans="2:15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2:15" ht="26.25" customHeight="1">
      <c r="B7" s="158" t="s">
        <v>93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</row>
    <row r="8" spans="2:15" s="3" customFormat="1" ht="78.75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209</v>
      </c>
      <c r="J8" s="12" t="s">
        <v>208</v>
      </c>
      <c r="K8" s="29" t="s">
        <v>223</v>
      </c>
      <c r="L8" s="12" t="s">
        <v>63</v>
      </c>
      <c r="M8" s="12" t="s">
        <v>60</v>
      </c>
      <c r="N8" s="12" t="s">
        <v>150</v>
      </c>
      <c r="O8" s="13" t="s">
        <v>152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216</v>
      </c>
      <c r="J9" s="15"/>
      <c r="K9" s="15" t="s">
        <v>212</v>
      </c>
      <c r="L9" s="15" t="s">
        <v>212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67.694802824999996</v>
      </c>
      <c r="L11" s="77">
        <f>L12+L188</f>
        <v>238510.02182594105</v>
      </c>
      <c r="M11" s="69"/>
      <c r="N11" s="78">
        <f>IFERROR(L11/$L$11,0)</f>
        <v>1</v>
      </c>
      <c r="O11" s="78">
        <f>L11/'סכום נכסי הקרן'!$C$42</f>
        <v>8.2537533871359842E-2</v>
      </c>
    </row>
    <row r="12" spans="2:15">
      <c r="B12" s="70" t="s">
        <v>201</v>
      </c>
      <c r="C12" s="71"/>
      <c r="D12" s="71"/>
      <c r="E12" s="71"/>
      <c r="F12" s="71"/>
      <c r="G12" s="71"/>
      <c r="H12" s="71"/>
      <c r="I12" s="80"/>
      <c r="J12" s="82"/>
      <c r="K12" s="80">
        <v>59.86889458000001</v>
      </c>
      <c r="L12" s="80">
        <f>L13+L49+L118</f>
        <v>171190.59790472104</v>
      </c>
      <c r="M12" s="71"/>
      <c r="N12" s="81">
        <f t="shared" ref="N12:N75" si="0">IFERROR(L12/$L$11,0)</f>
        <v>0.71775012468722121</v>
      </c>
      <c r="O12" s="81">
        <f>L12/'סכום נכסי הקרן'!$C$42</f>
        <v>5.9241325227544273E-2</v>
      </c>
    </row>
    <row r="13" spans="2:15">
      <c r="B13" s="92" t="s">
        <v>903</v>
      </c>
      <c r="C13" s="71"/>
      <c r="D13" s="71"/>
      <c r="E13" s="71"/>
      <c r="F13" s="71"/>
      <c r="G13" s="71"/>
      <c r="H13" s="71"/>
      <c r="I13" s="80"/>
      <c r="J13" s="82"/>
      <c r="K13" s="80">
        <v>47.248587216000004</v>
      </c>
      <c r="L13" s="80">
        <v>105000.01168644303</v>
      </c>
      <c r="M13" s="71"/>
      <c r="N13" s="81">
        <f t="shared" si="0"/>
        <v>0.44023312262773406</v>
      </c>
      <c r="O13" s="81">
        <f>L13/'סכום נכסי הקרן'!$C$42</f>
        <v>3.633575627018111E-2</v>
      </c>
    </row>
    <row r="14" spans="2:15">
      <c r="B14" s="76" t="s">
        <v>904</v>
      </c>
      <c r="C14" s="73" t="s">
        <v>905</v>
      </c>
      <c r="D14" s="86" t="s">
        <v>121</v>
      </c>
      <c r="E14" s="86" t="s">
        <v>28</v>
      </c>
      <c r="F14" s="73" t="s">
        <v>516</v>
      </c>
      <c r="G14" s="86" t="s">
        <v>334</v>
      </c>
      <c r="H14" s="86" t="s">
        <v>134</v>
      </c>
      <c r="I14" s="83">
        <v>92192.931477999999</v>
      </c>
      <c r="J14" s="85">
        <v>2464</v>
      </c>
      <c r="K14" s="73"/>
      <c r="L14" s="83">
        <v>2271.6338316310002</v>
      </c>
      <c r="M14" s="84">
        <v>4.1077281767215633E-4</v>
      </c>
      <c r="N14" s="84">
        <f t="shared" si="0"/>
        <v>9.5242699415322048E-3</v>
      </c>
      <c r="O14" s="84">
        <f>L14/'סכום נכסי הקרן'!$C$42</f>
        <v>7.8610975289918875E-4</v>
      </c>
    </row>
    <row r="15" spans="2:15">
      <c r="B15" s="76" t="s">
        <v>906</v>
      </c>
      <c r="C15" s="73" t="s">
        <v>907</v>
      </c>
      <c r="D15" s="86" t="s">
        <v>121</v>
      </c>
      <c r="E15" s="86" t="s">
        <v>28</v>
      </c>
      <c r="F15" s="73" t="s">
        <v>908</v>
      </c>
      <c r="G15" s="86" t="s">
        <v>542</v>
      </c>
      <c r="H15" s="86" t="s">
        <v>134</v>
      </c>
      <c r="I15" s="83">
        <v>11116.080787999999</v>
      </c>
      <c r="J15" s="85">
        <v>26940</v>
      </c>
      <c r="K15" s="73"/>
      <c r="L15" s="83">
        <v>2994.6721676030006</v>
      </c>
      <c r="M15" s="84">
        <v>1.981620264775772E-4</v>
      </c>
      <c r="N15" s="84">
        <f t="shared" si="0"/>
        <v>1.2555749836744559E-2</v>
      </c>
      <c r="O15" s="84">
        <f>L15/'סכום נכסי הקרן'!$C$42</f>
        <v>1.0363206274306249E-3</v>
      </c>
    </row>
    <row r="16" spans="2:15">
      <c r="B16" s="76" t="s">
        <v>909</v>
      </c>
      <c r="C16" s="73" t="s">
        <v>910</v>
      </c>
      <c r="D16" s="86" t="s">
        <v>121</v>
      </c>
      <c r="E16" s="86" t="s">
        <v>28</v>
      </c>
      <c r="F16" s="73" t="s">
        <v>551</v>
      </c>
      <c r="G16" s="86" t="s">
        <v>414</v>
      </c>
      <c r="H16" s="86" t="s">
        <v>134</v>
      </c>
      <c r="I16" s="83">
        <v>355463.93042900006</v>
      </c>
      <c r="J16" s="85">
        <v>2107</v>
      </c>
      <c r="K16" s="73"/>
      <c r="L16" s="83">
        <v>7489.6250141320006</v>
      </c>
      <c r="M16" s="84">
        <v>2.7567946376555339E-4</v>
      </c>
      <c r="N16" s="84">
        <f t="shared" si="0"/>
        <v>3.1401720383882871E-2</v>
      </c>
      <c r="O16" s="84">
        <f>L16/'סכום נכסי הקרן'!$C$42</f>
        <v>2.5918205598037033E-3</v>
      </c>
    </row>
    <row r="17" spans="2:15">
      <c r="B17" s="76" t="s">
        <v>911</v>
      </c>
      <c r="C17" s="73" t="s">
        <v>912</v>
      </c>
      <c r="D17" s="86" t="s">
        <v>121</v>
      </c>
      <c r="E17" s="86" t="s">
        <v>28</v>
      </c>
      <c r="F17" s="73" t="s">
        <v>659</v>
      </c>
      <c r="G17" s="86" t="s">
        <v>549</v>
      </c>
      <c r="H17" s="86" t="s">
        <v>134</v>
      </c>
      <c r="I17" s="83">
        <v>8665.7780340000027</v>
      </c>
      <c r="J17" s="85">
        <v>75810</v>
      </c>
      <c r="K17" s="73"/>
      <c r="L17" s="83">
        <v>6569.5263272520006</v>
      </c>
      <c r="M17" s="84">
        <v>1.9516326455832849E-4</v>
      </c>
      <c r="N17" s="84">
        <f t="shared" si="0"/>
        <v>2.7544026355614881E-2</v>
      </c>
      <c r="O17" s="84">
        <f>L17/'סכום נכסי הקרן'!$C$42</f>
        <v>2.2734160082801915E-3</v>
      </c>
    </row>
    <row r="18" spans="2:15">
      <c r="B18" s="76" t="s">
        <v>913</v>
      </c>
      <c r="C18" s="73" t="s">
        <v>914</v>
      </c>
      <c r="D18" s="86" t="s">
        <v>121</v>
      </c>
      <c r="E18" s="86" t="s">
        <v>28</v>
      </c>
      <c r="F18" s="73" t="s">
        <v>915</v>
      </c>
      <c r="G18" s="86" t="s">
        <v>327</v>
      </c>
      <c r="H18" s="86" t="s">
        <v>134</v>
      </c>
      <c r="I18" s="83">
        <v>18025.168226000002</v>
      </c>
      <c r="J18" s="85">
        <v>2610</v>
      </c>
      <c r="K18" s="73"/>
      <c r="L18" s="83">
        <v>470.45689070700007</v>
      </c>
      <c r="M18" s="84">
        <v>1.0029446137867158E-4</v>
      </c>
      <c r="N18" s="84">
        <f t="shared" si="0"/>
        <v>1.9724826952987676E-3</v>
      </c>
      <c r="O18" s="84">
        <f>L18/'סכום נכסי הקרן'!$C$42</f>
        <v>1.628038572738932E-4</v>
      </c>
    </row>
    <row r="19" spans="2:15">
      <c r="B19" s="76" t="s">
        <v>916</v>
      </c>
      <c r="C19" s="73" t="s">
        <v>917</v>
      </c>
      <c r="D19" s="86" t="s">
        <v>121</v>
      </c>
      <c r="E19" s="86" t="s">
        <v>28</v>
      </c>
      <c r="F19" s="73" t="s">
        <v>597</v>
      </c>
      <c r="G19" s="86" t="s">
        <v>467</v>
      </c>
      <c r="H19" s="86" t="s">
        <v>134</v>
      </c>
      <c r="I19" s="83">
        <v>2173.2166080000006</v>
      </c>
      <c r="J19" s="85">
        <v>146100</v>
      </c>
      <c r="K19" s="83">
        <v>25.822805106000001</v>
      </c>
      <c r="L19" s="83">
        <v>3200.8922689550009</v>
      </c>
      <c r="M19" s="84">
        <v>5.6564927826389803E-4</v>
      </c>
      <c r="N19" s="84">
        <f t="shared" si="0"/>
        <v>1.3420368018292063E-2</v>
      </c>
      <c r="O19" s="84">
        <f>L19/'סכום נכסי הקרן'!$C$42</f>
        <v>1.1076840798758955E-3</v>
      </c>
    </row>
    <row r="20" spans="2:15">
      <c r="B20" s="76" t="s">
        <v>918</v>
      </c>
      <c r="C20" s="73" t="s">
        <v>919</v>
      </c>
      <c r="D20" s="86" t="s">
        <v>121</v>
      </c>
      <c r="E20" s="86" t="s">
        <v>28</v>
      </c>
      <c r="F20" s="73" t="s">
        <v>353</v>
      </c>
      <c r="G20" s="86" t="s">
        <v>327</v>
      </c>
      <c r="H20" s="86" t="s">
        <v>134</v>
      </c>
      <c r="I20" s="83">
        <v>96960.091508000012</v>
      </c>
      <c r="J20" s="85">
        <v>1845</v>
      </c>
      <c r="K20" s="73"/>
      <c r="L20" s="83">
        <v>1788.9136883270003</v>
      </c>
      <c r="M20" s="84">
        <v>2.062392388312454E-4</v>
      </c>
      <c r="N20" s="84">
        <f t="shared" si="0"/>
        <v>7.5003711568669721E-3</v>
      </c>
      <c r="O20" s="84">
        <f>L20/'סכום נכסי הקרן'!$C$42</f>
        <v>6.190621384076782E-4</v>
      </c>
    </row>
    <row r="21" spans="2:15">
      <c r="B21" s="76" t="s">
        <v>920</v>
      </c>
      <c r="C21" s="73" t="s">
        <v>921</v>
      </c>
      <c r="D21" s="86" t="s">
        <v>121</v>
      </c>
      <c r="E21" s="86" t="s">
        <v>28</v>
      </c>
      <c r="F21" s="73" t="s">
        <v>628</v>
      </c>
      <c r="G21" s="86" t="s">
        <v>542</v>
      </c>
      <c r="H21" s="86" t="s">
        <v>134</v>
      </c>
      <c r="I21" s="83">
        <v>34860.016904999997</v>
      </c>
      <c r="J21" s="85">
        <v>6008</v>
      </c>
      <c r="K21" s="73"/>
      <c r="L21" s="83">
        <v>2094.3898156320001</v>
      </c>
      <c r="M21" s="84">
        <v>2.9578159735866308E-4</v>
      </c>
      <c r="N21" s="84">
        <f t="shared" si="0"/>
        <v>8.781139675382011E-3</v>
      </c>
      <c r="O21" s="84">
        <f>L21/'סכום נכסי הקרן'!$C$42</f>
        <v>7.2477361338598454E-4</v>
      </c>
    </row>
    <row r="22" spans="2:15">
      <c r="B22" s="76" t="s">
        <v>922</v>
      </c>
      <c r="C22" s="73" t="s">
        <v>923</v>
      </c>
      <c r="D22" s="86" t="s">
        <v>121</v>
      </c>
      <c r="E22" s="86" t="s">
        <v>28</v>
      </c>
      <c r="F22" s="73" t="s">
        <v>924</v>
      </c>
      <c r="G22" s="86" t="s">
        <v>128</v>
      </c>
      <c r="H22" s="86" t="s">
        <v>134</v>
      </c>
      <c r="I22" s="83">
        <v>18159.245021000002</v>
      </c>
      <c r="J22" s="85">
        <v>5439</v>
      </c>
      <c r="K22" s="73"/>
      <c r="L22" s="83">
        <v>987.68133670400016</v>
      </c>
      <c r="M22" s="84">
        <v>1.0254280835410336E-4</v>
      </c>
      <c r="N22" s="84">
        <f t="shared" si="0"/>
        <v>4.1410475297544791E-3</v>
      </c>
      <c r="O22" s="84">
        <f>L22/'סכום נכסי הקרן'!$C$42</f>
        <v>3.4179185075002136E-4</v>
      </c>
    </row>
    <row r="23" spans="2:15">
      <c r="B23" s="76" t="s">
        <v>925</v>
      </c>
      <c r="C23" s="73" t="s">
        <v>926</v>
      </c>
      <c r="D23" s="86" t="s">
        <v>121</v>
      </c>
      <c r="E23" s="86" t="s">
        <v>28</v>
      </c>
      <c r="F23" s="73" t="s">
        <v>631</v>
      </c>
      <c r="G23" s="86" t="s">
        <v>542</v>
      </c>
      <c r="H23" s="86" t="s">
        <v>134</v>
      </c>
      <c r="I23" s="83">
        <v>191718.73808099999</v>
      </c>
      <c r="J23" s="85">
        <v>1124</v>
      </c>
      <c r="K23" s="73"/>
      <c r="L23" s="83">
        <v>2154.9186160160002</v>
      </c>
      <c r="M23" s="84">
        <v>3.4992218155649007E-4</v>
      </c>
      <c r="N23" s="84">
        <f t="shared" si="0"/>
        <v>9.0349185309647438E-3</v>
      </c>
      <c r="O23" s="84">
        <f>L23/'סכום נכסי הקרן'!$C$42</f>
        <v>7.4571989427447928E-4</v>
      </c>
    </row>
    <row r="24" spans="2:15">
      <c r="B24" s="76" t="s">
        <v>927</v>
      </c>
      <c r="C24" s="73" t="s">
        <v>928</v>
      </c>
      <c r="D24" s="86" t="s">
        <v>121</v>
      </c>
      <c r="E24" s="86" t="s">
        <v>28</v>
      </c>
      <c r="F24" s="73" t="s">
        <v>358</v>
      </c>
      <c r="G24" s="86" t="s">
        <v>327</v>
      </c>
      <c r="H24" s="86" t="s">
        <v>134</v>
      </c>
      <c r="I24" s="83">
        <v>25258.335974000001</v>
      </c>
      <c r="J24" s="85">
        <v>5860</v>
      </c>
      <c r="K24" s="73"/>
      <c r="L24" s="83">
        <v>1480.1384880780004</v>
      </c>
      <c r="M24" s="84">
        <v>2.0331294736423541E-4</v>
      </c>
      <c r="N24" s="84">
        <f t="shared" si="0"/>
        <v>6.2057706286160596E-3</v>
      </c>
      <c r="O24" s="84">
        <f>L24/'סכום נכסי הקרן'!$C$42</f>
        <v>5.1220900345728818E-4</v>
      </c>
    </row>
    <row r="25" spans="2:15">
      <c r="B25" s="76" t="s">
        <v>929</v>
      </c>
      <c r="C25" s="73" t="s">
        <v>930</v>
      </c>
      <c r="D25" s="86" t="s">
        <v>121</v>
      </c>
      <c r="E25" s="86" t="s">
        <v>28</v>
      </c>
      <c r="F25" s="73" t="s">
        <v>505</v>
      </c>
      <c r="G25" s="86" t="s">
        <v>506</v>
      </c>
      <c r="H25" s="86" t="s">
        <v>134</v>
      </c>
      <c r="I25" s="83">
        <v>5610.6125739999998</v>
      </c>
      <c r="J25" s="85">
        <v>5193</v>
      </c>
      <c r="K25" s="73"/>
      <c r="L25" s="83">
        <v>291.35911097500008</v>
      </c>
      <c r="M25" s="84">
        <v>5.5425299649454974E-5</v>
      </c>
      <c r="N25" s="84">
        <f t="shared" si="0"/>
        <v>1.2215801614727411E-3</v>
      </c>
      <c r="O25" s="84">
        <f>L25/'סכום נכסי הקרן'!$C$42</f>
        <v>1.0082621395413761E-4</v>
      </c>
    </row>
    <row r="26" spans="2:15">
      <c r="B26" s="76" t="s">
        <v>931</v>
      </c>
      <c r="C26" s="73" t="s">
        <v>932</v>
      </c>
      <c r="D26" s="86" t="s">
        <v>121</v>
      </c>
      <c r="E26" s="86" t="s">
        <v>28</v>
      </c>
      <c r="F26" s="73" t="s">
        <v>417</v>
      </c>
      <c r="G26" s="86" t="s">
        <v>158</v>
      </c>
      <c r="H26" s="86" t="s">
        <v>134</v>
      </c>
      <c r="I26" s="83">
        <v>574228.62685300002</v>
      </c>
      <c r="J26" s="85">
        <v>537</v>
      </c>
      <c r="K26" s="73"/>
      <c r="L26" s="83">
        <v>3083.6077262230001</v>
      </c>
      <c r="M26" s="84">
        <v>2.0754142601645323E-4</v>
      </c>
      <c r="N26" s="84">
        <f t="shared" si="0"/>
        <v>1.2928629592232999E-2</v>
      </c>
      <c r="O26" s="84">
        <f>L26/'סכום נכסי הקרן'!$C$42</f>
        <v>1.0670972028791964E-3</v>
      </c>
    </row>
    <row r="27" spans="2:15">
      <c r="B27" s="76" t="s">
        <v>933</v>
      </c>
      <c r="C27" s="73" t="s">
        <v>934</v>
      </c>
      <c r="D27" s="86" t="s">
        <v>121</v>
      </c>
      <c r="E27" s="86" t="s">
        <v>28</v>
      </c>
      <c r="F27" s="73" t="s">
        <v>363</v>
      </c>
      <c r="G27" s="86" t="s">
        <v>327</v>
      </c>
      <c r="H27" s="86" t="s">
        <v>134</v>
      </c>
      <c r="I27" s="83">
        <v>6856.2473510000009</v>
      </c>
      <c r="J27" s="85">
        <v>31500</v>
      </c>
      <c r="K27" s="73"/>
      <c r="L27" s="83">
        <v>2159.7179154640003</v>
      </c>
      <c r="M27" s="84">
        <v>2.7918189913557723E-4</v>
      </c>
      <c r="N27" s="84">
        <f t="shared" si="0"/>
        <v>9.0550405342720193E-3</v>
      </c>
      <c r="O27" s="84">
        <f>L27/'סכום נכסי הקרן'!$C$42</f>
        <v>7.4738071480401314E-4</v>
      </c>
    </row>
    <row r="28" spans="2:15">
      <c r="B28" s="76" t="s">
        <v>935</v>
      </c>
      <c r="C28" s="73" t="s">
        <v>936</v>
      </c>
      <c r="D28" s="86" t="s">
        <v>121</v>
      </c>
      <c r="E28" s="86" t="s">
        <v>28</v>
      </c>
      <c r="F28" s="73" t="s">
        <v>937</v>
      </c>
      <c r="G28" s="86" t="s">
        <v>315</v>
      </c>
      <c r="H28" s="86" t="s">
        <v>134</v>
      </c>
      <c r="I28" s="83">
        <v>9386.3001990000012</v>
      </c>
      <c r="J28" s="85">
        <v>16360</v>
      </c>
      <c r="K28" s="73"/>
      <c r="L28" s="83">
        <v>1535.5987124880003</v>
      </c>
      <c r="M28" s="84">
        <v>9.3554235590855952E-5</v>
      </c>
      <c r="N28" s="84">
        <f t="shared" si="0"/>
        <v>6.4382984862943991E-3</v>
      </c>
      <c r="O28" s="84">
        <f>L28/'סכום נכסי הקרן'!$C$42</f>
        <v>5.3140127938644879E-4</v>
      </c>
    </row>
    <row r="29" spans="2:15">
      <c r="B29" s="76" t="s">
        <v>938</v>
      </c>
      <c r="C29" s="73" t="s">
        <v>939</v>
      </c>
      <c r="D29" s="86" t="s">
        <v>121</v>
      </c>
      <c r="E29" s="86" t="s">
        <v>28</v>
      </c>
      <c r="F29" s="73" t="s">
        <v>940</v>
      </c>
      <c r="G29" s="86" t="s">
        <v>315</v>
      </c>
      <c r="H29" s="86" t="s">
        <v>134</v>
      </c>
      <c r="I29" s="83">
        <v>252910.64307600004</v>
      </c>
      <c r="J29" s="85">
        <v>2059</v>
      </c>
      <c r="K29" s="73"/>
      <c r="L29" s="83">
        <v>5207.4301409520012</v>
      </c>
      <c r="M29" s="84">
        <v>2.0445297832539678E-4</v>
      </c>
      <c r="N29" s="84">
        <f t="shared" si="0"/>
        <v>2.1833171206333039E-2</v>
      </c>
      <c r="O29" s="84">
        <f>L29/'סכום נכסי הקרן'!$C$42</f>
        <v>1.802056107961912E-3</v>
      </c>
    </row>
    <row r="30" spans="2:15">
      <c r="B30" s="76" t="s">
        <v>941</v>
      </c>
      <c r="C30" s="73" t="s">
        <v>942</v>
      </c>
      <c r="D30" s="86" t="s">
        <v>121</v>
      </c>
      <c r="E30" s="86" t="s">
        <v>28</v>
      </c>
      <c r="F30" s="73" t="s">
        <v>943</v>
      </c>
      <c r="G30" s="86" t="s">
        <v>128</v>
      </c>
      <c r="H30" s="86" t="s">
        <v>134</v>
      </c>
      <c r="I30" s="83">
        <v>971.20168100000012</v>
      </c>
      <c r="J30" s="85">
        <v>56570</v>
      </c>
      <c r="K30" s="73"/>
      <c r="L30" s="83">
        <v>549.40879110000014</v>
      </c>
      <c r="M30" s="84">
        <v>5.2477361666304651E-5</v>
      </c>
      <c r="N30" s="84">
        <f t="shared" si="0"/>
        <v>2.3035040074791727E-3</v>
      </c>
      <c r="O30" s="84">
        <f>L30/'סכום נכסי הקרן'!$C$42</f>
        <v>1.9012554004012536E-4</v>
      </c>
    </row>
    <row r="31" spans="2:15">
      <c r="B31" s="76" t="s">
        <v>944</v>
      </c>
      <c r="C31" s="73" t="s">
        <v>945</v>
      </c>
      <c r="D31" s="86" t="s">
        <v>121</v>
      </c>
      <c r="E31" s="86" t="s">
        <v>28</v>
      </c>
      <c r="F31" s="73" t="s">
        <v>371</v>
      </c>
      <c r="G31" s="86" t="s">
        <v>372</v>
      </c>
      <c r="H31" s="86" t="s">
        <v>134</v>
      </c>
      <c r="I31" s="83">
        <v>54624.491222000004</v>
      </c>
      <c r="J31" s="85">
        <v>3962</v>
      </c>
      <c r="K31" s="73"/>
      <c r="L31" s="83">
        <v>2164.2223422140005</v>
      </c>
      <c r="M31" s="84">
        <v>2.1546517363234887E-4</v>
      </c>
      <c r="N31" s="84">
        <f t="shared" si="0"/>
        <v>9.0739262260157716E-3</v>
      </c>
      <c r="O31" s="84">
        <f>L31/'סכום נכסי הקרן'!$C$42</f>
        <v>7.4893949322599716E-4</v>
      </c>
    </row>
    <row r="32" spans="2:15">
      <c r="B32" s="76" t="s">
        <v>946</v>
      </c>
      <c r="C32" s="73" t="s">
        <v>947</v>
      </c>
      <c r="D32" s="86" t="s">
        <v>121</v>
      </c>
      <c r="E32" s="86" t="s">
        <v>28</v>
      </c>
      <c r="F32" s="73" t="s">
        <v>556</v>
      </c>
      <c r="G32" s="86" t="s">
        <v>372</v>
      </c>
      <c r="H32" s="86" t="s">
        <v>134</v>
      </c>
      <c r="I32" s="83">
        <v>45167.451619000007</v>
      </c>
      <c r="J32" s="85">
        <v>3012</v>
      </c>
      <c r="K32" s="73"/>
      <c r="L32" s="83">
        <v>1360.443642774</v>
      </c>
      <c r="M32" s="84">
        <v>2.1530822204765136E-4</v>
      </c>
      <c r="N32" s="84">
        <f t="shared" si="0"/>
        <v>5.7039265367508094E-3</v>
      </c>
      <c r="O32" s="84">
        <f>L32/'סכום נכסי הקרן'!$C$42</f>
        <v>4.7078802972681821E-4</v>
      </c>
    </row>
    <row r="33" spans="2:15">
      <c r="B33" s="76" t="s">
        <v>948</v>
      </c>
      <c r="C33" s="73" t="s">
        <v>949</v>
      </c>
      <c r="D33" s="86" t="s">
        <v>121</v>
      </c>
      <c r="E33" s="86" t="s">
        <v>28</v>
      </c>
      <c r="F33" s="73" t="s">
        <v>950</v>
      </c>
      <c r="G33" s="86" t="s">
        <v>467</v>
      </c>
      <c r="H33" s="86" t="s">
        <v>134</v>
      </c>
      <c r="I33" s="83">
        <v>1028.887624</v>
      </c>
      <c r="J33" s="85">
        <v>97080</v>
      </c>
      <c r="K33" s="73"/>
      <c r="L33" s="83">
        <v>998.84410510700025</v>
      </c>
      <c r="M33" s="84">
        <v>1.3358030741107631E-4</v>
      </c>
      <c r="N33" s="84">
        <f t="shared" si="0"/>
        <v>4.1878496235094598E-3</v>
      </c>
      <c r="O33" s="84">
        <f>L33/'סכום נכסי הקרן'!$C$42</f>
        <v>3.456547801485736E-4</v>
      </c>
    </row>
    <row r="34" spans="2:15">
      <c r="B34" s="76" t="s">
        <v>951</v>
      </c>
      <c r="C34" s="73" t="s">
        <v>952</v>
      </c>
      <c r="D34" s="86" t="s">
        <v>121</v>
      </c>
      <c r="E34" s="86" t="s">
        <v>28</v>
      </c>
      <c r="F34" s="73" t="s">
        <v>953</v>
      </c>
      <c r="G34" s="86" t="s">
        <v>954</v>
      </c>
      <c r="H34" s="86" t="s">
        <v>134</v>
      </c>
      <c r="I34" s="83">
        <v>12653.144742000002</v>
      </c>
      <c r="J34" s="85">
        <v>9321</v>
      </c>
      <c r="K34" s="73"/>
      <c r="L34" s="83">
        <v>1179.3996207370001</v>
      </c>
      <c r="M34" s="84">
        <v>1.1453724253561646E-4</v>
      </c>
      <c r="N34" s="84">
        <f t="shared" si="0"/>
        <v>4.9448640007156508E-3</v>
      </c>
      <c r="O34" s="84">
        <f>L34/'סכום נכסי הקרן'!$C$42</f>
        <v>4.0813687994833601E-4</v>
      </c>
    </row>
    <row r="35" spans="2:15">
      <c r="B35" s="76" t="s">
        <v>955</v>
      </c>
      <c r="C35" s="73" t="s">
        <v>956</v>
      </c>
      <c r="D35" s="86" t="s">
        <v>121</v>
      </c>
      <c r="E35" s="86" t="s">
        <v>28</v>
      </c>
      <c r="F35" s="73" t="s">
        <v>686</v>
      </c>
      <c r="G35" s="86" t="s">
        <v>687</v>
      </c>
      <c r="H35" s="86" t="s">
        <v>134</v>
      </c>
      <c r="I35" s="83">
        <v>56959.107047000005</v>
      </c>
      <c r="J35" s="85">
        <v>3863</v>
      </c>
      <c r="K35" s="73"/>
      <c r="L35" s="83">
        <v>2200.3303052340007</v>
      </c>
      <c r="M35" s="84">
        <v>5.0816763085120391E-5</v>
      </c>
      <c r="N35" s="84">
        <f t="shared" si="0"/>
        <v>9.2253159359473348E-3</v>
      </c>
      <c r="O35" s="84">
        <f>L35/'סכום נכסי הקרן'!$C$42</f>
        <v>7.6143482653724898E-4</v>
      </c>
    </row>
    <row r="36" spans="2:15">
      <c r="B36" s="76" t="s">
        <v>957</v>
      </c>
      <c r="C36" s="73" t="s">
        <v>958</v>
      </c>
      <c r="D36" s="86" t="s">
        <v>121</v>
      </c>
      <c r="E36" s="86" t="s">
        <v>28</v>
      </c>
      <c r="F36" s="73" t="s">
        <v>314</v>
      </c>
      <c r="G36" s="86" t="s">
        <v>315</v>
      </c>
      <c r="H36" s="86" t="s">
        <v>134</v>
      </c>
      <c r="I36" s="83">
        <v>352758.72480400006</v>
      </c>
      <c r="J36" s="85">
        <v>3151</v>
      </c>
      <c r="K36" s="73"/>
      <c r="L36" s="83">
        <v>11115.427418560002</v>
      </c>
      <c r="M36" s="84">
        <v>2.3099621818350866E-4</v>
      </c>
      <c r="N36" s="84">
        <f t="shared" si="0"/>
        <v>4.6603607401754288E-2</v>
      </c>
      <c r="O36" s="84">
        <f>L36/'סכום נכסי הקרן'!$C$42</f>
        <v>3.846546824449851E-3</v>
      </c>
    </row>
    <row r="37" spans="2:15">
      <c r="B37" s="76" t="s">
        <v>959</v>
      </c>
      <c r="C37" s="73" t="s">
        <v>960</v>
      </c>
      <c r="D37" s="86" t="s">
        <v>121</v>
      </c>
      <c r="E37" s="86" t="s">
        <v>28</v>
      </c>
      <c r="F37" s="73" t="s">
        <v>381</v>
      </c>
      <c r="G37" s="86" t="s">
        <v>327</v>
      </c>
      <c r="H37" s="86" t="s">
        <v>134</v>
      </c>
      <c r="I37" s="83">
        <v>386959.62664100004</v>
      </c>
      <c r="J37" s="85">
        <v>916.2</v>
      </c>
      <c r="K37" s="73"/>
      <c r="L37" s="83">
        <v>3545.3240992600004</v>
      </c>
      <c r="M37" s="84">
        <v>5.1260346661251809E-4</v>
      </c>
      <c r="N37" s="84">
        <f t="shared" si="0"/>
        <v>1.4864465954589085E-2</v>
      </c>
      <c r="O37" s="84">
        <f>L37/'סכום נכסי הקרן'!$C$42</f>
        <v>1.2268763622065718E-3</v>
      </c>
    </row>
    <row r="38" spans="2:15">
      <c r="B38" s="76" t="s">
        <v>961</v>
      </c>
      <c r="C38" s="73" t="s">
        <v>962</v>
      </c>
      <c r="D38" s="86" t="s">
        <v>121</v>
      </c>
      <c r="E38" s="86" t="s">
        <v>28</v>
      </c>
      <c r="F38" s="73" t="s">
        <v>679</v>
      </c>
      <c r="G38" s="86" t="s">
        <v>315</v>
      </c>
      <c r="H38" s="86" t="s">
        <v>134</v>
      </c>
      <c r="I38" s="83">
        <v>58186.75838900001</v>
      </c>
      <c r="J38" s="85">
        <v>13810</v>
      </c>
      <c r="K38" s="73"/>
      <c r="L38" s="83">
        <v>8035.5913335020023</v>
      </c>
      <c r="M38" s="84">
        <v>2.2606540378981556E-4</v>
      </c>
      <c r="N38" s="84">
        <f t="shared" si="0"/>
        <v>3.3690791154118403E-2</v>
      </c>
      <c r="O38" s="84">
        <f>L38/'סכום נכסי הקרן'!$C$42</f>
        <v>2.7807548160359587E-3</v>
      </c>
    </row>
    <row r="39" spans="2:15">
      <c r="B39" s="76" t="s">
        <v>963</v>
      </c>
      <c r="C39" s="73" t="s">
        <v>964</v>
      </c>
      <c r="D39" s="86" t="s">
        <v>121</v>
      </c>
      <c r="E39" s="86" t="s">
        <v>28</v>
      </c>
      <c r="F39" s="73" t="s">
        <v>387</v>
      </c>
      <c r="G39" s="86" t="s">
        <v>327</v>
      </c>
      <c r="H39" s="86" t="s">
        <v>134</v>
      </c>
      <c r="I39" s="83">
        <v>16962.331244000005</v>
      </c>
      <c r="J39" s="85">
        <v>23790</v>
      </c>
      <c r="K39" s="83">
        <v>21.42578211</v>
      </c>
      <c r="L39" s="83">
        <v>4056.7643851610005</v>
      </c>
      <c r="M39" s="84">
        <v>3.5709111794978555E-4</v>
      </c>
      <c r="N39" s="84">
        <f t="shared" si="0"/>
        <v>1.7008779564497842E-2</v>
      </c>
      <c r="O39" s="84">
        <f>L39/'סכום נכסי הקרן'!$C$42</f>
        <v>1.4038627194152338E-3</v>
      </c>
    </row>
    <row r="40" spans="2:15">
      <c r="B40" s="76" t="s">
        <v>965</v>
      </c>
      <c r="C40" s="73" t="s">
        <v>966</v>
      </c>
      <c r="D40" s="86" t="s">
        <v>121</v>
      </c>
      <c r="E40" s="86" t="s">
        <v>28</v>
      </c>
      <c r="F40" s="73" t="s">
        <v>967</v>
      </c>
      <c r="G40" s="86" t="s">
        <v>954</v>
      </c>
      <c r="H40" s="86" t="s">
        <v>134</v>
      </c>
      <c r="I40" s="83">
        <v>2433.4232830000005</v>
      </c>
      <c r="J40" s="85">
        <v>42120</v>
      </c>
      <c r="K40" s="73"/>
      <c r="L40" s="83">
        <v>1024.9578867320004</v>
      </c>
      <c r="M40" s="84">
        <v>8.447894817876776E-5</v>
      </c>
      <c r="N40" s="84">
        <f t="shared" si="0"/>
        <v>4.2973367696892435E-3</v>
      </c>
      <c r="O40" s="84">
        <f>L40/'סכום נכסי הקרן'!$C$42</f>
        <v>3.54691579184866E-4</v>
      </c>
    </row>
    <row r="41" spans="2:15">
      <c r="B41" s="76" t="s">
        <v>968</v>
      </c>
      <c r="C41" s="73" t="s">
        <v>969</v>
      </c>
      <c r="D41" s="86" t="s">
        <v>121</v>
      </c>
      <c r="E41" s="86" t="s">
        <v>28</v>
      </c>
      <c r="F41" s="73" t="s">
        <v>970</v>
      </c>
      <c r="G41" s="86" t="s">
        <v>128</v>
      </c>
      <c r="H41" s="86" t="s">
        <v>134</v>
      </c>
      <c r="I41" s="83">
        <v>168482.49982300002</v>
      </c>
      <c r="J41" s="85">
        <v>1147</v>
      </c>
      <c r="K41" s="73"/>
      <c r="L41" s="83">
        <v>1932.4942732200004</v>
      </c>
      <c r="M41" s="84">
        <v>1.4353415502021521E-4</v>
      </c>
      <c r="N41" s="84">
        <f t="shared" si="0"/>
        <v>8.1023608921150028E-3</v>
      </c>
      <c r="O41" s="84">
        <f>L41/'סכום נכסי הקרן'!$C$42</f>
        <v>6.6874888657092338E-4</v>
      </c>
    </row>
    <row r="42" spans="2:15">
      <c r="B42" s="76" t="s">
        <v>971</v>
      </c>
      <c r="C42" s="73" t="s">
        <v>972</v>
      </c>
      <c r="D42" s="86" t="s">
        <v>121</v>
      </c>
      <c r="E42" s="86" t="s">
        <v>28</v>
      </c>
      <c r="F42" s="73" t="s">
        <v>973</v>
      </c>
      <c r="G42" s="86" t="s">
        <v>159</v>
      </c>
      <c r="H42" s="86" t="s">
        <v>134</v>
      </c>
      <c r="I42" s="83">
        <v>2240.805464</v>
      </c>
      <c r="J42" s="85">
        <v>64510</v>
      </c>
      <c r="K42" s="73"/>
      <c r="L42" s="83">
        <v>1445.5436047750002</v>
      </c>
      <c r="M42" s="84">
        <v>3.5382754779806446E-5</v>
      </c>
      <c r="N42" s="84">
        <f t="shared" si="0"/>
        <v>6.06072480186985E-3</v>
      </c>
      <c r="O42" s="84">
        <f>L42/'סכום נכסי הקרן'!$C$42</f>
        <v>5.0023727861932342E-4</v>
      </c>
    </row>
    <row r="43" spans="2:15">
      <c r="B43" s="76" t="s">
        <v>974</v>
      </c>
      <c r="C43" s="73" t="s">
        <v>975</v>
      </c>
      <c r="D43" s="86" t="s">
        <v>121</v>
      </c>
      <c r="E43" s="86" t="s">
        <v>28</v>
      </c>
      <c r="F43" s="73" t="s">
        <v>345</v>
      </c>
      <c r="G43" s="86" t="s">
        <v>327</v>
      </c>
      <c r="H43" s="86" t="s">
        <v>134</v>
      </c>
      <c r="I43" s="83">
        <v>20580.226867000005</v>
      </c>
      <c r="J43" s="85">
        <v>19540</v>
      </c>
      <c r="K43" s="73"/>
      <c r="L43" s="83">
        <v>4021.3763297690002</v>
      </c>
      <c r="M43" s="84">
        <v>1.6970197484579393E-4</v>
      </c>
      <c r="N43" s="84">
        <f t="shared" si="0"/>
        <v>1.6860408208354889E-2</v>
      </c>
      <c r="O43" s="84">
        <f>L43/'סכום נכסי הקרן'!$C$42</f>
        <v>1.3916165135820452E-3</v>
      </c>
    </row>
    <row r="44" spans="2:15">
      <c r="B44" s="76" t="s">
        <v>976</v>
      </c>
      <c r="C44" s="73" t="s">
        <v>977</v>
      </c>
      <c r="D44" s="86" t="s">
        <v>121</v>
      </c>
      <c r="E44" s="86" t="s">
        <v>28</v>
      </c>
      <c r="F44" s="73" t="s">
        <v>329</v>
      </c>
      <c r="G44" s="86" t="s">
        <v>315</v>
      </c>
      <c r="H44" s="86" t="s">
        <v>134</v>
      </c>
      <c r="I44" s="83">
        <v>301545.73083600006</v>
      </c>
      <c r="J44" s="85">
        <v>3389</v>
      </c>
      <c r="K44" s="73"/>
      <c r="L44" s="83">
        <v>10219.384818060002</v>
      </c>
      <c r="M44" s="84">
        <v>2.2549399759233464E-4</v>
      </c>
      <c r="N44" s="84">
        <f t="shared" si="0"/>
        <v>4.2846773229167981E-2</v>
      </c>
      <c r="O44" s="84">
        <f>L44/'סכום נכסי הקרן'!$C$42</f>
        <v>3.5364669966809264E-3</v>
      </c>
    </row>
    <row r="45" spans="2:15">
      <c r="B45" s="76" t="s">
        <v>978</v>
      </c>
      <c r="C45" s="73" t="s">
        <v>979</v>
      </c>
      <c r="D45" s="86" t="s">
        <v>121</v>
      </c>
      <c r="E45" s="86" t="s">
        <v>28</v>
      </c>
      <c r="F45" s="73" t="s">
        <v>980</v>
      </c>
      <c r="G45" s="86" t="s">
        <v>981</v>
      </c>
      <c r="H45" s="86" t="s">
        <v>134</v>
      </c>
      <c r="I45" s="83">
        <v>28818.872348000008</v>
      </c>
      <c r="J45" s="85">
        <v>8007</v>
      </c>
      <c r="K45" s="73"/>
      <c r="L45" s="83">
        <v>2307.5271089400007</v>
      </c>
      <c r="M45" s="84">
        <v>2.4730455036810396E-4</v>
      </c>
      <c r="N45" s="84">
        <f t="shared" si="0"/>
        <v>9.6747595395550272E-3</v>
      </c>
      <c r="O45" s="84">
        <f>L45/'סכום נכסי הקרן'!$C$42</f>
        <v>7.985307931932848E-4</v>
      </c>
    </row>
    <row r="46" spans="2:15">
      <c r="B46" s="76" t="s">
        <v>982</v>
      </c>
      <c r="C46" s="73" t="s">
        <v>983</v>
      </c>
      <c r="D46" s="86" t="s">
        <v>121</v>
      </c>
      <c r="E46" s="86" t="s">
        <v>28</v>
      </c>
      <c r="F46" s="73" t="s">
        <v>984</v>
      </c>
      <c r="G46" s="86" t="s">
        <v>506</v>
      </c>
      <c r="H46" s="86" t="s">
        <v>134</v>
      </c>
      <c r="I46" s="83">
        <v>179849.68702600003</v>
      </c>
      <c r="J46" s="85">
        <v>1022</v>
      </c>
      <c r="K46" s="73"/>
      <c r="L46" s="83">
        <v>1838.0638014080002</v>
      </c>
      <c r="M46" s="84">
        <v>3.2883628954380971E-4</v>
      </c>
      <c r="N46" s="84">
        <f t="shared" si="0"/>
        <v>7.7064426363994696E-3</v>
      </c>
      <c r="O46" s="84">
        <f>L46/'סכום נכסי הקרן'!$C$42</f>
        <v>6.3607077012951298E-4</v>
      </c>
    </row>
    <row r="47" spans="2:15">
      <c r="B47" s="76" t="s">
        <v>985</v>
      </c>
      <c r="C47" s="73" t="s">
        <v>986</v>
      </c>
      <c r="D47" s="86" t="s">
        <v>121</v>
      </c>
      <c r="E47" s="86" t="s">
        <v>28</v>
      </c>
      <c r="F47" s="73" t="s">
        <v>618</v>
      </c>
      <c r="G47" s="86" t="s">
        <v>619</v>
      </c>
      <c r="H47" s="86" t="s">
        <v>134</v>
      </c>
      <c r="I47" s="83">
        <v>125852.68418200001</v>
      </c>
      <c r="J47" s="85">
        <v>2562</v>
      </c>
      <c r="K47" s="73"/>
      <c r="L47" s="83">
        <v>3224.3457687510008</v>
      </c>
      <c r="M47" s="84">
        <v>3.5226746338080082E-4</v>
      </c>
      <c r="N47" s="84">
        <f t="shared" si="0"/>
        <v>1.3518701411649913E-2</v>
      </c>
      <c r="O47" s="84">
        <f>L47/'סכום נכסי הקרן'!$C$42</f>
        <v>1.1158002756608549E-3</v>
      </c>
    </row>
    <row r="48" spans="2:15">
      <c r="B48" s="72"/>
      <c r="C48" s="73"/>
      <c r="D48" s="73"/>
      <c r="E48" s="73"/>
      <c r="F48" s="73"/>
      <c r="G48" s="73"/>
      <c r="H48" s="73"/>
      <c r="I48" s="83"/>
      <c r="J48" s="85"/>
      <c r="K48" s="73"/>
      <c r="L48" s="73"/>
      <c r="M48" s="73"/>
      <c r="N48" s="84"/>
      <c r="O48" s="73"/>
    </row>
    <row r="49" spans="2:15">
      <c r="B49" s="92" t="s">
        <v>987</v>
      </c>
      <c r="C49" s="71"/>
      <c r="D49" s="71"/>
      <c r="E49" s="71"/>
      <c r="F49" s="71"/>
      <c r="G49" s="71"/>
      <c r="H49" s="71"/>
      <c r="I49" s="80"/>
      <c r="J49" s="82"/>
      <c r="K49" s="71"/>
      <c r="L49" s="80">
        <v>55780.39015286701</v>
      </c>
      <c r="M49" s="71"/>
      <c r="N49" s="81">
        <f t="shared" si="0"/>
        <v>0.23387021528837146</v>
      </c>
      <c r="O49" s="81">
        <f>L49/'סכום נכסי הקרן'!$C$42</f>
        <v>1.9303070815866179E-2</v>
      </c>
    </row>
    <row r="50" spans="2:15">
      <c r="B50" s="76" t="s">
        <v>988</v>
      </c>
      <c r="C50" s="73" t="s">
        <v>989</v>
      </c>
      <c r="D50" s="86" t="s">
        <v>121</v>
      </c>
      <c r="E50" s="86" t="s">
        <v>28</v>
      </c>
      <c r="F50" s="73" t="s">
        <v>990</v>
      </c>
      <c r="G50" s="86" t="s">
        <v>506</v>
      </c>
      <c r="H50" s="86" t="s">
        <v>134</v>
      </c>
      <c r="I50" s="83">
        <v>29927.856000000007</v>
      </c>
      <c r="J50" s="85">
        <v>887.7</v>
      </c>
      <c r="K50" s="73"/>
      <c r="L50" s="83">
        <v>265.66957771200003</v>
      </c>
      <c r="M50" s="84">
        <v>1.1215571257197689E-4</v>
      </c>
      <c r="N50" s="84">
        <f t="shared" si="0"/>
        <v>1.1138717596775845E-3</v>
      </c>
      <c r="O50" s="84">
        <f>L50/'סכום נכסי הקרן'!$C$42</f>
        <v>9.1936228092739827E-5</v>
      </c>
    </row>
    <row r="51" spans="2:15">
      <c r="B51" s="76" t="s">
        <v>991</v>
      </c>
      <c r="C51" s="73" t="s">
        <v>992</v>
      </c>
      <c r="D51" s="86" t="s">
        <v>121</v>
      </c>
      <c r="E51" s="86" t="s">
        <v>28</v>
      </c>
      <c r="F51" s="73" t="s">
        <v>623</v>
      </c>
      <c r="G51" s="86" t="s">
        <v>506</v>
      </c>
      <c r="H51" s="86" t="s">
        <v>134</v>
      </c>
      <c r="I51" s="83">
        <v>73727.580177000011</v>
      </c>
      <c r="J51" s="85">
        <v>1369</v>
      </c>
      <c r="K51" s="73"/>
      <c r="L51" s="83">
        <v>1009.3305726390001</v>
      </c>
      <c r="M51" s="84">
        <v>3.4944979107638896E-4</v>
      </c>
      <c r="N51" s="84">
        <f t="shared" si="0"/>
        <v>4.2318161933488294E-3</v>
      </c>
      <c r="O51" s="84">
        <f>L51/'סכום נכסי הקרן'!$C$42</f>
        <v>3.4928367239589811E-4</v>
      </c>
    </row>
    <row r="52" spans="2:15">
      <c r="B52" s="76" t="s">
        <v>993</v>
      </c>
      <c r="C52" s="73" t="s">
        <v>994</v>
      </c>
      <c r="D52" s="86" t="s">
        <v>121</v>
      </c>
      <c r="E52" s="86" t="s">
        <v>28</v>
      </c>
      <c r="F52" s="73" t="s">
        <v>995</v>
      </c>
      <c r="G52" s="86" t="s">
        <v>372</v>
      </c>
      <c r="H52" s="86" t="s">
        <v>134</v>
      </c>
      <c r="I52" s="83">
        <v>2723.4562729999998</v>
      </c>
      <c r="J52" s="85">
        <v>8921</v>
      </c>
      <c r="K52" s="73"/>
      <c r="L52" s="83">
        <v>242.95953411800005</v>
      </c>
      <c r="M52" s="84">
        <v>1.8558585478496532E-4</v>
      </c>
      <c r="N52" s="84">
        <f t="shared" si="0"/>
        <v>1.0186554521189309E-3</v>
      </c>
      <c r="O52" s="84">
        <f>L52/'סכום נכסי הקרן'!$C$42</f>
        <v>8.4077308882511638E-5</v>
      </c>
    </row>
    <row r="53" spans="2:15">
      <c r="B53" s="76" t="s">
        <v>996</v>
      </c>
      <c r="C53" s="73" t="s">
        <v>997</v>
      </c>
      <c r="D53" s="86" t="s">
        <v>121</v>
      </c>
      <c r="E53" s="86" t="s">
        <v>28</v>
      </c>
      <c r="F53" s="73" t="s">
        <v>998</v>
      </c>
      <c r="G53" s="86" t="s">
        <v>619</v>
      </c>
      <c r="H53" s="86" t="s">
        <v>134</v>
      </c>
      <c r="I53" s="83">
        <v>71290.17846700002</v>
      </c>
      <c r="J53" s="85">
        <v>1178</v>
      </c>
      <c r="K53" s="73"/>
      <c r="L53" s="83">
        <v>839.79830233600023</v>
      </c>
      <c r="M53" s="84">
        <v>5.6986544875744594E-4</v>
      </c>
      <c r="N53" s="84">
        <f t="shared" si="0"/>
        <v>3.5210189320634298E-3</v>
      </c>
      <c r="O53" s="84">
        <f>L53/'סכום נכסי הקרן'!$C$42</f>
        <v>2.9061621936688463E-4</v>
      </c>
    </row>
    <row r="54" spans="2:15">
      <c r="B54" s="76" t="s">
        <v>999</v>
      </c>
      <c r="C54" s="73" t="s">
        <v>1000</v>
      </c>
      <c r="D54" s="86" t="s">
        <v>121</v>
      </c>
      <c r="E54" s="86" t="s">
        <v>28</v>
      </c>
      <c r="F54" s="73" t="s">
        <v>1001</v>
      </c>
      <c r="G54" s="86" t="s">
        <v>131</v>
      </c>
      <c r="H54" s="86" t="s">
        <v>134</v>
      </c>
      <c r="I54" s="83">
        <v>10710.752122000002</v>
      </c>
      <c r="J54" s="85">
        <v>566.6</v>
      </c>
      <c r="K54" s="73"/>
      <c r="L54" s="83">
        <v>60.687121521000009</v>
      </c>
      <c r="M54" s="84">
        <v>5.4229228766523932E-5</v>
      </c>
      <c r="N54" s="84">
        <f t="shared" si="0"/>
        <v>2.5444264797094368E-4</v>
      </c>
      <c r="O54" s="84">
        <f>L54/'סכום נכסי הקרן'!$C$42</f>
        <v>2.1001068675220253E-5</v>
      </c>
    </row>
    <row r="55" spans="2:15">
      <c r="B55" s="76" t="s">
        <v>1002</v>
      </c>
      <c r="C55" s="73" t="s">
        <v>1003</v>
      </c>
      <c r="D55" s="86" t="s">
        <v>121</v>
      </c>
      <c r="E55" s="86" t="s">
        <v>28</v>
      </c>
      <c r="F55" s="73" t="s">
        <v>1004</v>
      </c>
      <c r="G55" s="86" t="s">
        <v>498</v>
      </c>
      <c r="H55" s="86" t="s">
        <v>134</v>
      </c>
      <c r="I55" s="83">
        <v>5405.0883670000012</v>
      </c>
      <c r="J55" s="85">
        <v>3661</v>
      </c>
      <c r="K55" s="73"/>
      <c r="L55" s="83">
        <v>197.88028512800003</v>
      </c>
      <c r="M55" s="84">
        <v>9.5203815301417852E-5</v>
      </c>
      <c r="N55" s="84">
        <f t="shared" si="0"/>
        <v>8.2965186793034786E-4</v>
      </c>
      <c r="O55" s="84">
        <f>L55/'סכום נכסי הקרן'!$C$42</f>
        <v>6.8477419150738059E-5</v>
      </c>
    </row>
    <row r="56" spans="2:15">
      <c r="B56" s="76" t="s">
        <v>1005</v>
      </c>
      <c r="C56" s="73" t="s">
        <v>1006</v>
      </c>
      <c r="D56" s="86" t="s">
        <v>121</v>
      </c>
      <c r="E56" s="86" t="s">
        <v>28</v>
      </c>
      <c r="F56" s="73" t="s">
        <v>1007</v>
      </c>
      <c r="G56" s="86" t="s">
        <v>563</v>
      </c>
      <c r="H56" s="86" t="s">
        <v>134</v>
      </c>
      <c r="I56" s="83">
        <v>6552.3620390000006</v>
      </c>
      <c r="J56" s="85">
        <v>8131</v>
      </c>
      <c r="K56" s="73"/>
      <c r="L56" s="83">
        <v>532.77255735500012</v>
      </c>
      <c r="M56" s="84">
        <v>3.0462194744018266E-4</v>
      </c>
      <c r="N56" s="84">
        <f t="shared" si="0"/>
        <v>2.2337533378107058E-3</v>
      </c>
      <c r="O56" s="84">
        <f>L56/'סכום נכסי הקרן'!$C$42</f>
        <v>1.8436849177981424E-4</v>
      </c>
    </row>
    <row r="57" spans="2:15">
      <c r="B57" s="76" t="s">
        <v>1008</v>
      </c>
      <c r="C57" s="73" t="s">
        <v>1009</v>
      </c>
      <c r="D57" s="86" t="s">
        <v>121</v>
      </c>
      <c r="E57" s="86" t="s">
        <v>28</v>
      </c>
      <c r="F57" s="73" t="s">
        <v>634</v>
      </c>
      <c r="G57" s="86" t="s">
        <v>506</v>
      </c>
      <c r="H57" s="86" t="s">
        <v>134</v>
      </c>
      <c r="I57" s="83">
        <v>6752.7504120000012</v>
      </c>
      <c r="J57" s="85">
        <v>19810</v>
      </c>
      <c r="K57" s="73"/>
      <c r="L57" s="83">
        <v>1337.7198565220001</v>
      </c>
      <c r="M57" s="84">
        <v>5.3408717403106228E-4</v>
      </c>
      <c r="N57" s="84">
        <f t="shared" si="0"/>
        <v>5.6086526104057646E-3</v>
      </c>
      <c r="O57" s="84">
        <f>L57/'סכום נכסי הקרן'!$C$42</f>
        <v>4.6292435480405661E-4</v>
      </c>
    </row>
    <row r="58" spans="2:15">
      <c r="B58" s="76" t="s">
        <v>1010</v>
      </c>
      <c r="C58" s="73" t="s">
        <v>1011</v>
      </c>
      <c r="D58" s="86" t="s">
        <v>121</v>
      </c>
      <c r="E58" s="86" t="s">
        <v>28</v>
      </c>
      <c r="F58" s="73" t="s">
        <v>1012</v>
      </c>
      <c r="G58" s="86" t="s">
        <v>467</v>
      </c>
      <c r="H58" s="86" t="s">
        <v>134</v>
      </c>
      <c r="I58" s="83">
        <v>5093.4029470000005</v>
      </c>
      <c r="J58" s="85">
        <v>12130</v>
      </c>
      <c r="K58" s="73"/>
      <c r="L58" s="83">
        <v>617.82977751500005</v>
      </c>
      <c r="M58" s="84">
        <v>1.401942627456519E-4</v>
      </c>
      <c r="N58" s="84">
        <f t="shared" si="0"/>
        <v>2.5903723993865447E-3</v>
      </c>
      <c r="O58" s="84">
        <f>L58/'סכום נכסי הקרן'!$C$42</f>
        <v>2.1380294965380261E-4</v>
      </c>
    </row>
    <row r="59" spans="2:15">
      <c r="B59" s="76" t="s">
        <v>1013</v>
      </c>
      <c r="C59" s="73" t="s">
        <v>1014</v>
      </c>
      <c r="D59" s="86" t="s">
        <v>121</v>
      </c>
      <c r="E59" s="86" t="s">
        <v>28</v>
      </c>
      <c r="F59" s="73" t="s">
        <v>644</v>
      </c>
      <c r="G59" s="86" t="s">
        <v>506</v>
      </c>
      <c r="H59" s="86" t="s">
        <v>134</v>
      </c>
      <c r="I59" s="83">
        <v>3297.7504530000006</v>
      </c>
      <c r="J59" s="85">
        <v>3816</v>
      </c>
      <c r="K59" s="73"/>
      <c r="L59" s="83">
        <v>125.84215727300001</v>
      </c>
      <c r="M59" s="84">
        <v>5.725252257418349E-5</v>
      </c>
      <c r="N59" s="84">
        <f t="shared" si="0"/>
        <v>5.2761790179549199E-4</v>
      </c>
      <c r="O59" s="84">
        <f>L59/'סכום נכסי הקרן'!$C$42</f>
        <v>4.3548280440581236E-5</v>
      </c>
    </row>
    <row r="60" spans="2:15">
      <c r="B60" s="76" t="s">
        <v>1015</v>
      </c>
      <c r="C60" s="73" t="s">
        <v>1016</v>
      </c>
      <c r="D60" s="86" t="s">
        <v>121</v>
      </c>
      <c r="E60" s="86" t="s">
        <v>28</v>
      </c>
      <c r="F60" s="73" t="s">
        <v>1017</v>
      </c>
      <c r="G60" s="86" t="s">
        <v>498</v>
      </c>
      <c r="H60" s="86" t="s">
        <v>134</v>
      </c>
      <c r="I60" s="83">
        <v>959.8878830000001</v>
      </c>
      <c r="J60" s="85">
        <v>5580</v>
      </c>
      <c r="K60" s="73"/>
      <c r="L60" s="83">
        <v>53.561743864</v>
      </c>
      <c r="M60" s="84">
        <v>5.302798552874028E-5</v>
      </c>
      <c r="N60" s="84">
        <f t="shared" si="0"/>
        <v>2.245681060022211E-4</v>
      </c>
      <c r="O60" s="84">
        <f>L60/'סכום נכסי הקרן'!$C$42</f>
        <v>1.8535297655585453E-5</v>
      </c>
    </row>
    <row r="61" spans="2:15">
      <c r="B61" s="76" t="s">
        <v>1018</v>
      </c>
      <c r="C61" s="73" t="s">
        <v>1019</v>
      </c>
      <c r="D61" s="86" t="s">
        <v>121</v>
      </c>
      <c r="E61" s="86" t="s">
        <v>28</v>
      </c>
      <c r="F61" s="73" t="s">
        <v>1020</v>
      </c>
      <c r="G61" s="86" t="s">
        <v>334</v>
      </c>
      <c r="H61" s="86" t="s">
        <v>134</v>
      </c>
      <c r="I61" s="83">
        <v>5388.5852920000007</v>
      </c>
      <c r="J61" s="85">
        <v>10550</v>
      </c>
      <c r="K61" s="73"/>
      <c r="L61" s="83">
        <v>568.49574835200019</v>
      </c>
      <c r="M61" s="84">
        <v>4.3130029975636748E-4</v>
      </c>
      <c r="N61" s="84">
        <f t="shared" si="0"/>
        <v>2.3835298156438681E-3</v>
      </c>
      <c r="O61" s="84">
        <f>L61/'סכום נכסי הקרן'!$C$42</f>
        <v>1.9673067289210184E-4</v>
      </c>
    </row>
    <row r="62" spans="2:15">
      <c r="B62" s="76" t="s">
        <v>1021</v>
      </c>
      <c r="C62" s="73" t="s">
        <v>1022</v>
      </c>
      <c r="D62" s="86" t="s">
        <v>121</v>
      </c>
      <c r="E62" s="86" t="s">
        <v>28</v>
      </c>
      <c r="F62" s="73" t="s">
        <v>600</v>
      </c>
      <c r="G62" s="86" t="s">
        <v>334</v>
      </c>
      <c r="H62" s="86" t="s">
        <v>134</v>
      </c>
      <c r="I62" s="83">
        <v>492747.00394200004</v>
      </c>
      <c r="J62" s="85">
        <v>125.9</v>
      </c>
      <c r="K62" s="73"/>
      <c r="L62" s="83">
        <v>620.36847796300003</v>
      </c>
      <c r="M62" s="84">
        <v>1.562163179911568E-4</v>
      </c>
      <c r="N62" s="84">
        <f t="shared" si="0"/>
        <v>2.6010163984460585E-3</v>
      </c>
      <c r="O62" s="84">
        <f>L62/'סכום נכסי הקרן'!$C$42</f>
        <v>2.1468147908670397E-4</v>
      </c>
    </row>
    <row r="63" spans="2:15">
      <c r="B63" s="76" t="s">
        <v>1023</v>
      </c>
      <c r="C63" s="73" t="s">
        <v>1024</v>
      </c>
      <c r="D63" s="86" t="s">
        <v>121</v>
      </c>
      <c r="E63" s="86" t="s">
        <v>28</v>
      </c>
      <c r="F63" s="73" t="s">
        <v>510</v>
      </c>
      <c r="G63" s="86" t="s">
        <v>498</v>
      </c>
      <c r="H63" s="86" t="s">
        <v>134</v>
      </c>
      <c r="I63" s="83">
        <v>67167.284958000018</v>
      </c>
      <c r="J63" s="85">
        <v>1167</v>
      </c>
      <c r="K63" s="73"/>
      <c r="L63" s="83">
        <v>783.84221546500009</v>
      </c>
      <c r="M63" s="84">
        <v>3.7620248071793346E-4</v>
      </c>
      <c r="N63" s="84">
        <f t="shared" si="0"/>
        <v>3.2864120738583871E-3</v>
      </c>
      <c r="O63" s="84">
        <f>L63/'סכום נכסי הקרן'!$C$42</f>
        <v>2.7125234786133261E-4</v>
      </c>
    </row>
    <row r="64" spans="2:15">
      <c r="B64" s="76" t="s">
        <v>1025</v>
      </c>
      <c r="C64" s="73" t="s">
        <v>1026</v>
      </c>
      <c r="D64" s="86" t="s">
        <v>121</v>
      </c>
      <c r="E64" s="86" t="s">
        <v>28</v>
      </c>
      <c r="F64" s="73" t="s">
        <v>474</v>
      </c>
      <c r="G64" s="86" t="s">
        <v>467</v>
      </c>
      <c r="H64" s="86" t="s">
        <v>134</v>
      </c>
      <c r="I64" s="83">
        <v>839047.24878800008</v>
      </c>
      <c r="J64" s="85">
        <v>58.3</v>
      </c>
      <c r="K64" s="73"/>
      <c r="L64" s="83">
        <v>489.16454605400003</v>
      </c>
      <c r="M64" s="84">
        <v>6.6330173340074761E-4</v>
      </c>
      <c r="N64" s="84">
        <f t="shared" si="0"/>
        <v>2.0509182059065875E-3</v>
      </c>
      <c r="O64" s="84">
        <f>L64/'סכום נכסי הקרן'!$C$42</f>
        <v>1.6927773088740354E-4</v>
      </c>
    </row>
    <row r="65" spans="2:15">
      <c r="B65" s="76" t="s">
        <v>1027</v>
      </c>
      <c r="C65" s="73" t="s">
        <v>1028</v>
      </c>
      <c r="D65" s="86" t="s">
        <v>121</v>
      </c>
      <c r="E65" s="86" t="s">
        <v>28</v>
      </c>
      <c r="F65" s="73" t="s">
        <v>1029</v>
      </c>
      <c r="G65" s="86" t="s">
        <v>542</v>
      </c>
      <c r="H65" s="86" t="s">
        <v>134</v>
      </c>
      <c r="I65" s="83">
        <v>48075.525354000005</v>
      </c>
      <c r="J65" s="85">
        <v>794.8</v>
      </c>
      <c r="K65" s="73"/>
      <c r="L65" s="83">
        <v>382.10427552500011</v>
      </c>
      <c r="M65" s="84">
        <v>2.7050838288581066E-4</v>
      </c>
      <c r="N65" s="84">
        <f t="shared" si="0"/>
        <v>1.6020470443956888E-3</v>
      </c>
      <c r="O65" s="84">
        <f>L65/'סכום נכסי הקרן'!$C$42</f>
        <v>1.3222901219032111E-4</v>
      </c>
    </row>
    <row r="66" spans="2:15">
      <c r="B66" s="76" t="s">
        <v>1030</v>
      </c>
      <c r="C66" s="73" t="s">
        <v>1031</v>
      </c>
      <c r="D66" s="86" t="s">
        <v>121</v>
      </c>
      <c r="E66" s="86" t="s">
        <v>28</v>
      </c>
      <c r="F66" s="73" t="s">
        <v>1032</v>
      </c>
      <c r="G66" s="86" t="s">
        <v>129</v>
      </c>
      <c r="H66" s="86" t="s">
        <v>134</v>
      </c>
      <c r="I66" s="83">
        <v>2056.0543960000005</v>
      </c>
      <c r="J66" s="85">
        <v>3186</v>
      </c>
      <c r="K66" s="73"/>
      <c r="L66" s="83">
        <v>65.505893048000019</v>
      </c>
      <c r="M66" s="84">
        <v>7.4936977555292454E-5</v>
      </c>
      <c r="N66" s="84">
        <f t="shared" si="0"/>
        <v>2.7464629178477318E-4</v>
      </c>
      <c r="O66" s="84">
        <f>L66/'סכום נכסי הקרן'!$C$42</f>
        <v>2.2668627610829095E-5</v>
      </c>
    </row>
    <row r="67" spans="2:15">
      <c r="B67" s="76" t="s">
        <v>1033</v>
      </c>
      <c r="C67" s="73" t="s">
        <v>1034</v>
      </c>
      <c r="D67" s="86" t="s">
        <v>121</v>
      </c>
      <c r="E67" s="86" t="s">
        <v>28</v>
      </c>
      <c r="F67" s="73" t="s">
        <v>1035</v>
      </c>
      <c r="G67" s="86" t="s">
        <v>155</v>
      </c>
      <c r="H67" s="86" t="s">
        <v>134</v>
      </c>
      <c r="I67" s="83">
        <v>4795.7679080000007</v>
      </c>
      <c r="J67" s="85">
        <v>14760</v>
      </c>
      <c r="K67" s="73"/>
      <c r="L67" s="83">
        <v>707.85534317400004</v>
      </c>
      <c r="M67" s="84">
        <v>1.8647098091554453E-4</v>
      </c>
      <c r="N67" s="84">
        <f t="shared" si="0"/>
        <v>2.9678222229612477E-3</v>
      </c>
      <c r="O67" s="84">
        <f>L67/'סכום נכסי הקרן'!$C$42</f>
        <v>2.4495672725183845E-4</v>
      </c>
    </row>
    <row r="68" spans="2:15">
      <c r="B68" s="76" t="s">
        <v>1036</v>
      </c>
      <c r="C68" s="73" t="s">
        <v>1037</v>
      </c>
      <c r="D68" s="86" t="s">
        <v>121</v>
      </c>
      <c r="E68" s="86" t="s">
        <v>28</v>
      </c>
      <c r="F68" s="73" t="s">
        <v>603</v>
      </c>
      <c r="G68" s="86" t="s">
        <v>506</v>
      </c>
      <c r="H68" s="86" t="s">
        <v>134</v>
      </c>
      <c r="I68" s="83">
        <v>5212.3476300000011</v>
      </c>
      <c r="J68" s="85">
        <v>24790</v>
      </c>
      <c r="K68" s="73"/>
      <c r="L68" s="83">
        <v>1292.1409775810002</v>
      </c>
      <c r="M68" s="84">
        <v>2.7861789457496266E-4</v>
      </c>
      <c r="N68" s="84">
        <f t="shared" si="0"/>
        <v>5.4175542297504545E-3</v>
      </c>
      <c r="O68" s="84">
        <f>L68/'סכום נכסי הקרן'!$C$42</f>
        <v>4.4715156573795698E-4</v>
      </c>
    </row>
    <row r="69" spans="2:15">
      <c r="B69" s="76" t="s">
        <v>1038</v>
      </c>
      <c r="C69" s="73" t="s">
        <v>1039</v>
      </c>
      <c r="D69" s="86" t="s">
        <v>121</v>
      </c>
      <c r="E69" s="86" t="s">
        <v>28</v>
      </c>
      <c r="F69" s="73" t="s">
        <v>1040</v>
      </c>
      <c r="G69" s="86" t="s">
        <v>130</v>
      </c>
      <c r="H69" s="86" t="s">
        <v>134</v>
      </c>
      <c r="I69" s="83">
        <v>2969.1960360000003</v>
      </c>
      <c r="J69" s="85">
        <v>31220</v>
      </c>
      <c r="K69" s="73"/>
      <c r="L69" s="83">
        <v>926.98300255200013</v>
      </c>
      <c r="M69" s="84">
        <v>5.1062552673590469E-4</v>
      </c>
      <c r="N69" s="84">
        <f t="shared" si="0"/>
        <v>3.886557870631073E-3</v>
      </c>
      <c r="O69" s="84">
        <f>L69/'סכום נכסי הקרן'!$C$42</f>
        <v>3.2078690189021235E-4</v>
      </c>
    </row>
    <row r="70" spans="2:15">
      <c r="B70" s="76" t="s">
        <v>1041</v>
      </c>
      <c r="C70" s="73" t="s">
        <v>1042</v>
      </c>
      <c r="D70" s="86" t="s">
        <v>121</v>
      </c>
      <c r="E70" s="86" t="s">
        <v>28</v>
      </c>
      <c r="F70" s="73" t="s">
        <v>1043</v>
      </c>
      <c r="G70" s="86" t="s">
        <v>506</v>
      </c>
      <c r="H70" s="86" t="s">
        <v>134</v>
      </c>
      <c r="I70" s="83">
        <v>3978.6946850000008</v>
      </c>
      <c r="J70" s="85">
        <v>9978</v>
      </c>
      <c r="K70" s="73"/>
      <c r="L70" s="83">
        <v>396.99415564900011</v>
      </c>
      <c r="M70" s="84">
        <v>1.2715046048201428E-4</v>
      </c>
      <c r="N70" s="84">
        <f t="shared" si="0"/>
        <v>1.6644757843287483E-3</v>
      </c>
      <c r="O70" s="84">
        <f>L70/'סכום נכסי הקרן'!$C$42</f>
        <v>1.3738172642709231E-4</v>
      </c>
    </row>
    <row r="71" spans="2:15">
      <c r="B71" s="76" t="s">
        <v>1044</v>
      </c>
      <c r="C71" s="73" t="s">
        <v>1045</v>
      </c>
      <c r="D71" s="86" t="s">
        <v>121</v>
      </c>
      <c r="E71" s="86" t="s">
        <v>28</v>
      </c>
      <c r="F71" s="73" t="s">
        <v>512</v>
      </c>
      <c r="G71" s="86" t="s">
        <v>327</v>
      </c>
      <c r="H71" s="86" t="s">
        <v>134</v>
      </c>
      <c r="I71" s="83">
        <v>5785.8508600000005</v>
      </c>
      <c r="J71" s="85">
        <v>3380</v>
      </c>
      <c r="K71" s="73"/>
      <c r="L71" s="83">
        <v>195.56175905200004</v>
      </c>
      <c r="M71" s="84">
        <v>1.5557928695309018E-4</v>
      </c>
      <c r="N71" s="84">
        <f t="shared" si="0"/>
        <v>8.1993099306626363E-4</v>
      </c>
      <c r="O71" s="84">
        <f>L71/'סכום נכסי הקרן'!$C$42</f>
        <v>6.7675082112384443E-5</v>
      </c>
    </row>
    <row r="72" spans="2:15">
      <c r="B72" s="76" t="s">
        <v>1046</v>
      </c>
      <c r="C72" s="73" t="s">
        <v>1047</v>
      </c>
      <c r="D72" s="86" t="s">
        <v>121</v>
      </c>
      <c r="E72" s="86" t="s">
        <v>28</v>
      </c>
      <c r="F72" s="73" t="s">
        <v>1048</v>
      </c>
      <c r="G72" s="86" t="s">
        <v>1049</v>
      </c>
      <c r="H72" s="86" t="s">
        <v>134</v>
      </c>
      <c r="I72" s="83">
        <v>45542.474376000006</v>
      </c>
      <c r="J72" s="85">
        <v>4801</v>
      </c>
      <c r="K72" s="73"/>
      <c r="L72" s="83">
        <v>2186.4941948060009</v>
      </c>
      <c r="M72" s="84">
        <v>6.3678196738158836E-4</v>
      </c>
      <c r="N72" s="84">
        <f t="shared" si="0"/>
        <v>9.1673053319396881E-3</v>
      </c>
      <c r="O72" s="84">
        <f>L72/'סכום נכסי הקרן'!$C$42</f>
        <v>7.566467743440698E-4</v>
      </c>
    </row>
    <row r="73" spans="2:15">
      <c r="B73" s="76" t="s">
        <v>1050</v>
      </c>
      <c r="C73" s="73" t="s">
        <v>1051</v>
      </c>
      <c r="D73" s="86" t="s">
        <v>121</v>
      </c>
      <c r="E73" s="86" t="s">
        <v>28</v>
      </c>
      <c r="F73" s="73" t="s">
        <v>1052</v>
      </c>
      <c r="G73" s="86" t="s">
        <v>157</v>
      </c>
      <c r="H73" s="86" t="s">
        <v>134</v>
      </c>
      <c r="I73" s="83">
        <v>22015.470644000005</v>
      </c>
      <c r="J73" s="85">
        <v>2246</v>
      </c>
      <c r="K73" s="73"/>
      <c r="L73" s="83">
        <v>494.46747066100011</v>
      </c>
      <c r="M73" s="84">
        <v>1.5165793152647835E-4</v>
      </c>
      <c r="N73" s="84">
        <f t="shared" si="0"/>
        <v>2.0731517563729492E-3</v>
      </c>
      <c r="O73" s="84">
        <f>L73/'סכום נכסי הקרן'!$C$42</f>
        <v>1.7111283331210144E-4</v>
      </c>
    </row>
    <row r="74" spans="2:15">
      <c r="B74" s="76" t="s">
        <v>1053</v>
      </c>
      <c r="C74" s="73" t="s">
        <v>1054</v>
      </c>
      <c r="D74" s="86" t="s">
        <v>121</v>
      </c>
      <c r="E74" s="86" t="s">
        <v>28</v>
      </c>
      <c r="F74" s="73" t="s">
        <v>1055</v>
      </c>
      <c r="G74" s="86" t="s">
        <v>1049</v>
      </c>
      <c r="H74" s="86" t="s">
        <v>134</v>
      </c>
      <c r="I74" s="83">
        <v>11098.072021000002</v>
      </c>
      <c r="J74" s="85">
        <v>19750</v>
      </c>
      <c r="K74" s="73"/>
      <c r="L74" s="83">
        <v>2191.8692241160002</v>
      </c>
      <c r="M74" s="84">
        <v>4.8394140906445429E-4</v>
      </c>
      <c r="N74" s="84">
        <f t="shared" si="0"/>
        <v>9.1898411955015219E-3</v>
      </c>
      <c r="O74" s="84">
        <f>L74/'סכום נכסי הקרן'!$C$42</f>
        <v>7.585068289461249E-4</v>
      </c>
    </row>
    <row r="75" spans="2:15">
      <c r="B75" s="76" t="s">
        <v>1056</v>
      </c>
      <c r="C75" s="73" t="s">
        <v>1057</v>
      </c>
      <c r="D75" s="86" t="s">
        <v>121</v>
      </c>
      <c r="E75" s="86" t="s">
        <v>28</v>
      </c>
      <c r="F75" s="73" t="s">
        <v>1058</v>
      </c>
      <c r="G75" s="86" t="s">
        <v>563</v>
      </c>
      <c r="H75" s="86" t="s">
        <v>134</v>
      </c>
      <c r="I75" s="83">
        <v>5426.4386860000013</v>
      </c>
      <c r="J75" s="85">
        <v>15550</v>
      </c>
      <c r="K75" s="73"/>
      <c r="L75" s="83">
        <v>843.81121567600007</v>
      </c>
      <c r="M75" s="84">
        <v>3.7455074013691473E-4</v>
      </c>
      <c r="N75" s="84">
        <f t="shared" si="0"/>
        <v>3.5378438575289447E-3</v>
      </c>
      <c r="O75" s="84">
        <f>L75/'סכום נכסי הקרן'!$C$42</f>
        <v>2.9200490722237768E-4</v>
      </c>
    </row>
    <row r="76" spans="2:15">
      <c r="B76" s="76" t="s">
        <v>1059</v>
      </c>
      <c r="C76" s="73" t="s">
        <v>1060</v>
      </c>
      <c r="D76" s="86" t="s">
        <v>121</v>
      </c>
      <c r="E76" s="86" t="s">
        <v>28</v>
      </c>
      <c r="F76" s="73" t="s">
        <v>1061</v>
      </c>
      <c r="G76" s="86" t="s">
        <v>131</v>
      </c>
      <c r="H76" s="86" t="s">
        <v>134</v>
      </c>
      <c r="I76" s="83">
        <v>29968.843054000004</v>
      </c>
      <c r="J76" s="85">
        <v>1575</v>
      </c>
      <c r="K76" s="73"/>
      <c r="L76" s="83">
        <v>472.00927809900008</v>
      </c>
      <c r="M76" s="84">
        <v>1.4958985417785455E-4</v>
      </c>
      <c r="N76" s="84">
        <f t="shared" ref="N76:N139" si="1">IFERROR(L76/$L$11,0)</f>
        <v>1.9789913836134789E-3</v>
      </c>
      <c r="O76" s="84">
        <f>L76/'סכום נכסי הקרן'!$C$42</f>
        <v>1.6334106835612678E-4</v>
      </c>
    </row>
    <row r="77" spans="2:15">
      <c r="B77" s="76" t="s">
        <v>1062</v>
      </c>
      <c r="C77" s="73" t="s">
        <v>1063</v>
      </c>
      <c r="D77" s="86" t="s">
        <v>121</v>
      </c>
      <c r="E77" s="86" t="s">
        <v>28</v>
      </c>
      <c r="F77" s="73" t="s">
        <v>1064</v>
      </c>
      <c r="G77" s="86" t="s">
        <v>506</v>
      </c>
      <c r="H77" s="86" t="s">
        <v>134</v>
      </c>
      <c r="I77" s="83">
        <v>80366.217651000014</v>
      </c>
      <c r="J77" s="85">
        <v>950.7</v>
      </c>
      <c r="K77" s="73"/>
      <c r="L77" s="83">
        <v>764.0416312120002</v>
      </c>
      <c r="M77" s="84">
        <v>2.6559950124497412E-4</v>
      </c>
      <c r="N77" s="84">
        <f t="shared" si="1"/>
        <v>3.2033942446644008E-3</v>
      </c>
      <c r="O77" s="84">
        <f>L77/'סכום נכסי הקרן'!$C$42</f>
        <v>2.6440026097230716E-4</v>
      </c>
    </row>
    <row r="78" spans="2:15">
      <c r="B78" s="76" t="s">
        <v>1065</v>
      </c>
      <c r="C78" s="73" t="s">
        <v>1066</v>
      </c>
      <c r="D78" s="86" t="s">
        <v>121</v>
      </c>
      <c r="E78" s="86" t="s">
        <v>28</v>
      </c>
      <c r="F78" s="73" t="s">
        <v>560</v>
      </c>
      <c r="G78" s="86" t="s">
        <v>128</v>
      </c>
      <c r="H78" s="86" t="s">
        <v>134</v>
      </c>
      <c r="I78" s="83">
        <v>1858947.9671360003</v>
      </c>
      <c r="J78" s="85">
        <v>165.6</v>
      </c>
      <c r="K78" s="73"/>
      <c r="L78" s="83">
        <v>3078.4178335690003</v>
      </c>
      <c r="M78" s="84">
        <v>7.1761389836820196E-4</v>
      </c>
      <c r="N78" s="84">
        <f t="shared" si="1"/>
        <v>1.2906869950376997E-2</v>
      </c>
      <c r="O78" s="84">
        <f>L78/'סכום נכסי הקרן'!$C$42</f>
        <v>1.0653012157024781E-3</v>
      </c>
    </row>
    <row r="79" spans="2:15">
      <c r="B79" s="76" t="s">
        <v>1067</v>
      </c>
      <c r="C79" s="73" t="s">
        <v>1068</v>
      </c>
      <c r="D79" s="86" t="s">
        <v>121</v>
      </c>
      <c r="E79" s="86" t="s">
        <v>28</v>
      </c>
      <c r="F79" s="73" t="s">
        <v>374</v>
      </c>
      <c r="G79" s="86" t="s">
        <v>327</v>
      </c>
      <c r="H79" s="86" t="s">
        <v>134</v>
      </c>
      <c r="I79" s="83">
        <v>1168.2659250000002</v>
      </c>
      <c r="J79" s="85">
        <v>71190</v>
      </c>
      <c r="K79" s="73"/>
      <c r="L79" s="83">
        <v>831.6885116660003</v>
      </c>
      <c r="M79" s="84">
        <v>2.2114156994082972E-4</v>
      </c>
      <c r="N79" s="84">
        <f t="shared" si="1"/>
        <v>3.4870170456524751E-3</v>
      </c>
      <c r="O79" s="84">
        <f>L79/'סכום נכסי הקרן'!$C$42</f>
        <v>2.8780978751555031E-4</v>
      </c>
    </row>
    <row r="80" spans="2:15">
      <c r="B80" s="76" t="s">
        <v>1069</v>
      </c>
      <c r="C80" s="73" t="s">
        <v>1070</v>
      </c>
      <c r="D80" s="86" t="s">
        <v>121</v>
      </c>
      <c r="E80" s="86" t="s">
        <v>28</v>
      </c>
      <c r="F80" s="73" t="s">
        <v>576</v>
      </c>
      <c r="G80" s="86" t="s">
        <v>372</v>
      </c>
      <c r="H80" s="86" t="s">
        <v>134</v>
      </c>
      <c r="I80" s="83">
        <v>14782.126856000003</v>
      </c>
      <c r="J80" s="85">
        <v>5901</v>
      </c>
      <c r="K80" s="73"/>
      <c r="L80" s="83">
        <v>872.29330579900011</v>
      </c>
      <c r="M80" s="84">
        <v>1.8704213117584075E-4</v>
      </c>
      <c r="N80" s="84">
        <f t="shared" si="1"/>
        <v>3.6572606011313815E-3</v>
      </c>
      <c r="O80" s="84">
        <f>L80/'סכום נכסי הקרן'!$C$42</f>
        <v>3.0186127074227127E-4</v>
      </c>
    </row>
    <row r="81" spans="2:15">
      <c r="B81" s="76" t="s">
        <v>1071</v>
      </c>
      <c r="C81" s="73" t="s">
        <v>1072</v>
      </c>
      <c r="D81" s="86" t="s">
        <v>121</v>
      </c>
      <c r="E81" s="86" t="s">
        <v>28</v>
      </c>
      <c r="F81" s="73" t="s">
        <v>1073</v>
      </c>
      <c r="G81" s="86" t="s">
        <v>327</v>
      </c>
      <c r="H81" s="86" t="s">
        <v>134</v>
      </c>
      <c r="I81" s="83">
        <v>29579.939330000008</v>
      </c>
      <c r="J81" s="85">
        <v>858.7</v>
      </c>
      <c r="K81" s="73"/>
      <c r="L81" s="83">
        <v>254.00293900800003</v>
      </c>
      <c r="M81" s="84">
        <v>1.966798297472603E-4</v>
      </c>
      <c r="N81" s="84">
        <f t="shared" si="1"/>
        <v>1.064957090957651E-3</v>
      </c>
      <c r="O81" s="84">
        <f>L81/'סכום נכסי הקרן'!$C$42</f>
        <v>8.7898931966461975E-5</v>
      </c>
    </row>
    <row r="82" spans="2:15">
      <c r="B82" s="76" t="s">
        <v>1074</v>
      </c>
      <c r="C82" s="73" t="s">
        <v>1075</v>
      </c>
      <c r="D82" s="86" t="s">
        <v>121</v>
      </c>
      <c r="E82" s="86" t="s">
        <v>28</v>
      </c>
      <c r="F82" s="73" t="s">
        <v>444</v>
      </c>
      <c r="G82" s="86" t="s">
        <v>327</v>
      </c>
      <c r="H82" s="86" t="s">
        <v>134</v>
      </c>
      <c r="I82" s="83">
        <v>14540.347297000002</v>
      </c>
      <c r="J82" s="85">
        <v>6819</v>
      </c>
      <c r="K82" s="73"/>
      <c r="L82" s="83">
        <v>991.50628215900019</v>
      </c>
      <c r="M82" s="84">
        <v>3.9826478198797151E-4</v>
      </c>
      <c r="N82" s="84">
        <f t="shared" si="1"/>
        <v>4.1570843630318304E-3</v>
      </c>
      <c r="O82" s="84">
        <f>L82/'סכום נכסי הקרן'!$C$42</f>
        <v>3.4311549141984011E-4</v>
      </c>
    </row>
    <row r="83" spans="2:15">
      <c r="B83" s="76" t="s">
        <v>1076</v>
      </c>
      <c r="C83" s="73" t="s">
        <v>1077</v>
      </c>
      <c r="D83" s="86" t="s">
        <v>121</v>
      </c>
      <c r="E83" s="86" t="s">
        <v>28</v>
      </c>
      <c r="F83" s="73" t="s">
        <v>1078</v>
      </c>
      <c r="G83" s="86" t="s">
        <v>1049</v>
      </c>
      <c r="H83" s="86" t="s">
        <v>134</v>
      </c>
      <c r="I83" s="83">
        <v>30813.004407000008</v>
      </c>
      <c r="J83" s="85">
        <v>7800</v>
      </c>
      <c r="K83" s="73"/>
      <c r="L83" s="83">
        <v>2403.4143437270004</v>
      </c>
      <c r="M83" s="84">
        <v>4.8507552566449507E-4</v>
      </c>
      <c r="N83" s="84">
        <f t="shared" si="1"/>
        <v>1.0076785559480411E-2</v>
      </c>
      <c r="O83" s="84">
        <f>L83/'סכום נכסי הקרן'!$C$42</f>
        <v>8.3171302943004421E-4</v>
      </c>
    </row>
    <row r="84" spans="2:15">
      <c r="B84" s="76" t="s">
        <v>1079</v>
      </c>
      <c r="C84" s="73" t="s">
        <v>1080</v>
      </c>
      <c r="D84" s="86" t="s">
        <v>121</v>
      </c>
      <c r="E84" s="86" t="s">
        <v>28</v>
      </c>
      <c r="F84" s="73" t="s">
        <v>1081</v>
      </c>
      <c r="G84" s="86" t="s">
        <v>1082</v>
      </c>
      <c r="H84" s="86" t="s">
        <v>134</v>
      </c>
      <c r="I84" s="83">
        <v>33719.248427000006</v>
      </c>
      <c r="J84" s="85">
        <v>4003</v>
      </c>
      <c r="K84" s="73"/>
      <c r="L84" s="83">
        <v>1349.7815145470001</v>
      </c>
      <c r="M84" s="84">
        <v>3.0737703484121602E-4</v>
      </c>
      <c r="N84" s="84">
        <f t="shared" si="1"/>
        <v>5.6592234750288128E-3</v>
      </c>
      <c r="O84" s="84">
        <f>L84/'סכום נכסי הקרן'!$C$42</f>
        <v>4.6709834925578542E-4</v>
      </c>
    </row>
    <row r="85" spans="2:15">
      <c r="B85" s="76" t="s">
        <v>1083</v>
      </c>
      <c r="C85" s="73" t="s">
        <v>1084</v>
      </c>
      <c r="D85" s="86" t="s">
        <v>121</v>
      </c>
      <c r="E85" s="86" t="s">
        <v>28</v>
      </c>
      <c r="F85" s="73" t="s">
        <v>482</v>
      </c>
      <c r="G85" s="86" t="s">
        <v>483</v>
      </c>
      <c r="H85" s="86" t="s">
        <v>134</v>
      </c>
      <c r="I85" s="83">
        <v>945.52251200000012</v>
      </c>
      <c r="J85" s="85">
        <v>41100</v>
      </c>
      <c r="K85" s="73"/>
      <c r="L85" s="83">
        <v>388.60975242400008</v>
      </c>
      <c r="M85" s="84">
        <v>3.1977422955015557E-4</v>
      </c>
      <c r="N85" s="84">
        <f t="shared" si="1"/>
        <v>1.6293225309735549E-3</v>
      </c>
      <c r="O85" s="84">
        <f>L85/'סכום נכסי הקרן'!$C$42</f>
        <v>1.3448026358759953E-4</v>
      </c>
    </row>
    <row r="86" spans="2:15">
      <c r="B86" s="76" t="s">
        <v>1085</v>
      </c>
      <c r="C86" s="73" t="s">
        <v>1086</v>
      </c>
      <c r="D86" s="86" t="s">
        <v>121</v>
      </c>
      <c r="E86" s="86" t="s">
        <v>28</v>
      </c>
      <c r="F86" s="73" t="s">
        <v>1087</v>
      </c>
      <c r="G86" s="86" t="s">
        <v>372</v>
      </c>
      <c r="H86" s="86" t="s">
        <v>134</v>
      </c>
      <c r="I86" s="83">
        <v>13542.782381000003</v>
      </c>
      <c r="J86" s="85">
        <v>8890</v>
      </c>
      <c r="K86" s="73"/>
      <c r="L86" s="83">
        <v>1203.9533536530002</v>
      </c>
      <c r="M86" s="84">
        <v>2.1884492013235949E-4</v>
      </c>
      <c r="N86" s="84">
        <f t="shared" si="1"/>
        <v>5.0478103370080471E-3</v>
      </c>
      <c r="O86" s="84">
        <f>L86/'סכום נכסי הקרן'!$C$42</f>
        <v>4.1663381666700211E-4</v>
      </c>
    </row>
    <row r="87" spans="2:15">
      <c r="B87" s="76" t="s">
        <v>1088</v>
      </c>
      <c r="C87" s="73" t="s">
        <v>1089</v>
      </c>
      <c r="D87" s="86" t="s">
        <v>121</v>
      </c>
      <c r="E87" s="86" t="s">
        <v>28</v>
      </c>
      <c r="F87" s="73" t="s">
        <v>488</v>
      </c>
      <c r="G87" s="86" t="s">
        <v>327</v>
      </c>
      <c r="H87" s="86" t="s">
        <v>134</v>
      </c>
      <c r="I87" s="83">
        <v>462008.72778800013</v>
      </c>
      <c r="J87" s="85">
        <v>156.1</v>
      </c>
      <c r="K87" s="73"/>
      <c r="L87" s="83">
        <v>721.1956240610001</v>
      </c>
      <c r="M87" s="84">
        <v>6.695934475078164E-4</v>
      </c>
      <c r="N87" s="84">
        <f t="shared" si="1"/>
        <v>3.0237539644657431E-3</v>
      </c>
      <c r="O87" s="84">
        <f>L87/'סכום נכסי הקרן'!$C$42</f>
        <v>2.4957319526074985E-4</v>
      </c>
    </row>
    <row r="88" spans="2:15">
      <c r="B88" s="76" t="s">
        <v>1090</v>
      </c>
      <c r="C88" s="73" t="s">
        <v>1091</v>
      </c>
      <c r="D88" s="86" t="s">
        <v>121</v>
      </c>
      <c r="E88" s="86" t="s">
        <v>28</v>
      </c>
      <c r="F88" s="73" t="s">
        <v>539</v>
      </c>
      <c r="G88" s="86" t="s">
        <v>334</v>
      </c>
      <c r="H88" s="86" t="s">
        <v>134</v>
      </c>
      <c r="I88" s="83">
        <v>98243.862924000001</v>
      </c>
      <c r="J88" s="85">
        <v>363</v>
      </c>
      <c r="K88" s="73"/>
      <c r="L88" s="83">
        <v>356.62522241500005</v>
      </c>
      <c r="M88" s="84">
        <v>1.3825901388099835E-4</v>
      </c>
      <c r="N88" s="84">
        <f t="shared" si="1"/>
        <v>1.4952211218833256E-3</v>
      </c>
      <c r="O88" s="84">
        <f>L88/'סכום נכסי הקרן'!$C$42</f>
        <v>1.2341186399261766E-4</v>
      </c>
    </row>
    <row r="89" spans="2:15">
      <c r="B89" s="76" t="s">
        <v>1092</v>
      </c>
      <c r="C89" s="73" t="s">
        <v>1093</v>
      </c>
      <c r="D89" s="86" t="s">
        <v>121</v>
      </c>
      <c r="E89" s="86" t="s">
        <v>28</v>
      </c>
      <c r="F89" s="73" t="s">
        <v>1094</v>
      </c>
      <c r="G89" s="86" t="s">
        <v>128</v>
      </c>
      <c r="H89" s="86" t="s">
        <v>134</v>
      </c>
      <c r="I89" s="83">
        <v>16038.145637000003</v>
      </c>
      <c r="J89" s="85">
        <v>2923</v>
      </c>
      <c r="K89" s="73"/>
      <c r="L89" s="83">
        <v>468.79499697100005</v>
      </c>
      <c r="M89" s="84">
        <v>1.7044670049461299E-4</v>
      </c>
      <c r="N89" s="84">
        <f t="shared" si="1"/>
        <v>1.9655148801802362E-3</v>
      </c>
      <c r="O89" s="84">
        <f>L89/'סכום נכסי הקרן'!$C$42</f>
        <v>1.6222875099753805E-4</v>
      </c>
    </row>
    <row r="90" spans="2:15">
      <c r="B90" s="76" t="s">
        <v>1095</v>
      </c>
      <c r="C90" s="73" t="s">
        <v>1096</v>
      </c>
      <c r="D90" s="86" t="s">
        <v>121</v>
      </c>
      <c r="E90" s="86" t="s">
        <v>28</v>
      </c>
      <c r="F90" s="73" t="s">
        <v>1097</v>
      </c>
      <c r="G90" s="86" t="s">
        <v>159</v>
      </c>
      <c r="H90" s="86" t="s">
        <v>134</v>
      </c>
      <c r="I90" s="83">
        <v>3329.0576620000006</v>
      </c>
      <c r="J90" s="85">
        <v>8834</v>
      </c>
      <c r="K90" s="73"/>
      <c r="L90" s="83">
        <v>294.08895385300008</v>
      </c>
      <c r="M90" s="84">
        <v>1.0039524891709815E-4</v>
      </c>
      <c r="N90" s="84">
        <f t="shared" si="1"/>
        <v>1.2330255626223506E-3</v>
      </c>
      <c r="O90" s="84">
        <f>L90/'סכום נכסי הקרן'!$C$42</f>
        <v>1.0177088913919479E-4</v>
      </c>
    </row>
    <row r="91" spans="2:15">
      <c r="B91" s="76" t="s">
        <v>1098</v>
      </c>
      <c r="C91" s="73" t="s">
        <v>1099</v>
      </c>
      <c r="D91" s="86" t="s">
        <v>121</v>
      </c>
      <c r="E91" s="86" t="s">
        <v>28</v>
      </c>
      <c r="F91" s="73" t="s">
        <v>1100</v>
      </c>
      <c r="G91" s="86" t="s">
        <v>130</v>
      </c>
      <c r="H91" s="86" t="s">
        <v>134</v>
      </c>
      <c r="I91" s="83">
        <v>376250.18386300007</v>
      </c>
      <c r="J91" s="85">
        <v>178.2</v>
      </c>
      <c r="K91" s="73"/>
      <c r="L91" s="83">
        <v>670.47782762200018</v>
      </c>
      <c r="M91" s="84">
        <v>7.3670874179007791E-4</v>
      </c>
      <c r="N91" s="84">
        <f t="shared" si="1"/>
        <v>2.811109665283998E-3</v>
      </c>
      <c r="O91" s="84">
        <f>L91/'סכום נכסי הקרן'!$C$42</f>
        <v>2.3202205921448504E-4</v>
      </c>
    </row>
    <row r="92" spans="2:15">
      <c r="B92" s="76" t="s">
        <v>1101</v>
      </c>
      <c r="C92" s="73" t="s">
        <v>1102</v>
      </c>
      <c r="D92" s="86" t="s">
        <v>121</v>
      </c>
      <c r="E92" s="86" t="s">
        <v>28</v>
      </c>
      <c r="F92" s="73" t="s">
        <v>541</v>
      </c>
      <c r="G92" s="86" t="s">
        <v>542</v>
      </c>
      <c r="H92" s="86" t="s">
        <v>134</v>
      </c>
      <c r="I92" s="83">
        <v>11010.196354</v>
      </c>
      <c r="J92" s="85">
        <v>8861</v>
      </c>
      <c r="K92" s="73"/>
      <c r="L92" s="83">
        <v>975.6134988980001</v>
      </c>
      <c r="M92" s="84">
        <v>3.0979284580931189E-4</v>
      </c>
      <c r="N92" s="84">
        <f t="shared" si="1"/>
        <v>4.0904507551887265E-3</v>
      </c>
      <c r="O92" s="84">
        <f>L92/'סכום נכסי הקרן'!$C$42</f>
        <v>3.3761571775551896E-4</v>
      </c>
    </row>
    <row r="93" spans="2:15">
      <c r="B93" s="76" t="s">
        <v>1103</v>
      </c>
      <c r="C93" s="73" t="s">
        <v>1104</v>
      </c>
      <c r="D93" s="86" t="s">
        <v>121</v>
      </c>
      <c r="E93" s="86" t="s">
        <v>28</v>
      </c>
      <c r="F93" s="73" t="s">
        <v>1105</v>
      </c>
      <c r="G93" s="86" t="s">
        <v>128</v>
      </c>
      <c r="H93" s="86" t="s">
        <v>134</v>
      </c>
      <c r="I93" s="83">
        <v>34429.267839000007</v>
      </c>
      <c r="J93" s="85">
        <v>2185</v>
      </c>
      <c r="K93" s="73"/>
      <c r="L93" s="83">
        <v>752.27950228600002</v>
      </c>
      <c r="M93" s="84">
        <v>3.6561946662514615E-4</v>
      </c>
      <c r="N93" s="84">
        <f t="shared" si="1"/>
        <v>3.1540792144784413E-3</v>
      </c>
      <c r="O93" s="84">
        <f>L93/'סכום נכסי הקרן'!$C$42</f>
        <v>2.6032991999796643E-4</v>
      </c>
    </row>
    <row r="94" spans="2:15">
      <c r="B94" s="76" t="s">
        <v>1106</v>
      </c>
      <c r="C94" s="73" t="s">
        <v>1107</v>
      </c>
      <c r="D94" s="86" t="s">
        <v>121</v>
      </c>
      <c r="E94" s="86" t="s">
        <v>28</v>
      </c>
      <c r="F94" s="73" t="s">
        <v>1108</v>
      </c>
      <c r="G94" s="86" t="s">
        <v>498</v>
      </c>
      <c r="H94" s="86" t="s">
        <v>134</v>
      </c>
      <c r="I94" s="83">
        <v>9624.0716699999994</v>
      </c>
      <c r="J94" s="85">
        <v>4892</v>
      </c>
      <c r="K94" s="73"/>
      <c r="L94" s="83">
        <v>470.80958610800008</v>
      </c>
      <c r="M94" s="84">
        <v>1.3024880462694875E-4</v>
      </c>
      <c r="N94" s="84">
        <f t="shared" si="1"/>
        <v>1.973961439874362E-3</v>
      </c>
      <c r="O94" s="84">
        <f>L94/'סכום נכסי הקרן'!$C$42</f>
        <v>1.6292590920438839E-4</v>
      </c>
    </row>
    <row r="95" spans="2:15">
      <c r="B95" s="76" t="s">
        <v>1109</v>
      </c>
      <c r="C95" s="73" t="s">
        <v>1110</v>
      </c>
      <c r="D95" s="86" t="s">
        <v>121</v>
      </c>
      <c r="E95" s="86" t="s">
        <v>28</v>
      </c>
      <c r="F95" s="73" t="s">
        <v>492</v>
      </c>
      <c r="G95" s="86" t="s">
        <v>158</v>
      </c>
      <c r="H95" s="86" t="s">
        <v>134</v>
      </c>
      <c r="I95" s="83">
        <v>70192.745364000017</v>
      </c>
      <c r="J95" s="85">
        <v>1232</v>
      </c>
      <c r="K95" s="73"/>
      <c r="L95" s="83">
        <v>864.7746228850001</v>
      </c>
      <c r="M95" s="84">
        <v>4.2454386523028601E-4</v>
      </c>
      <c r="N95" s="84">
        <f t="shared" si="1"/>
        <v>3.6257370498087166E-3</v>
      </c>
      <c r="O95" s="84">
        <f>L95/'סכום נכסי הקרן'!$C$42</f>
        <v>2.9925939455723125E-4</v>
      </c>
    </row>
    <row r="96" spans="2:15">
      <c r="B96" s="76" t="s">
        <v>1111</v>
      </c>
      <c r="C96" s="73" t="s">
        <v>1112</v>
      </c>
      <c r="D96" s="86" t="s">
        <v>121</v>
      </c>
      <c r="E96" s="86" t="s">
        <v>28</v>
      </c>
      <c r="F96" s="73" t="s">
        <v>1113</v>
      </c>
      <c r="G96" s="86" t="s">
        <v>129</v>
      </c>
      <c r="H96" s="86" t="s">
        <v>134</v>
      </c>
      <c r="I96" s="83">
        <v>4722.503447000001</v>
      </c>
      <c r="J96" s="85">
        <v>11980</v>
      </c>
      <c r="K96" s="73"/>
      <c r="L96" s="83">
        <v>565.75591299099995</v>
      </c>
      <c r="M96" s="84">
        <v>3.8698440640404854E-4</v>
      </c>
      <c r="N96" s="84">
        <f t="shared" si="1"/>
        <v>2.3720425190513596E-3</v>
      </c>
      <c r="O96" s="84">
        <f>L96/'סכום נכסי הקרן'!$C$42</f>
        <v>1.9578253976050732E-4</v>
      </c>
    </row>
    <row r="97" spans="2:15">
      <c r="B97" s="76" t="s">
        <v>1114</v>
      </c>
      <c r="C97" s="73" t="s">
        <v>1115</v>
      </c>
      <c r="D97" s="86" t="s">
        <v>121</v>
      </c>
      <c r="E97" s="86" t="s">
        <v>28</v>
      </c>
      <c r="F97" s="73" t="s">
        <v>1116</v>
      </c>
      <c r="G97" s="86" t="s">
        <v>467</v>
      </c>
      <c r="H97" s="86" t="s">
        <v>134</v>
      </c>
      <c r="I97" s="83">
        <v>3615.5041190000006</v>
      </c>
      <c r="J97" s="85">
        <v>42230</v>
      </c>
      <c r="K97" s="73"/>
      <c r="L97" s="83">
        <v>1526.8273896480002</v>
      </c>
      <c r="M97" s="84">
        <v>5.648023215996847E-4</v>
      </c>
      <c r="N97" s="84">
        <f t="shared" si="1"/>
        <v>6.4015229966405459E-3</v>
      </c>
      <c r="O97" s="84">
        <f>L97/'סכום נכסי הקרן'!$C$42</f>
        <v>5.2836592116350803E-4</v>
      </c>
    </row>
    <row r="98" spans="2:15">
      <c r="B98" s="76" t="s">
        <v>1117</v>
      </c>
      <c r="C98" s="73" t="s">
        <v>1118</v>
      </c>
      <c r="D98" s="86" t="s">
        <v>121</v>
      </c>
      <c r="E98" s="86" t="s">
        <v>28</v>
      </c>
      <c r="F98" s="73" t="s">
        <v>1119</v>
      </c>
      <c r="G98" s="86" t="s">
        <v>563</v>
      </c>
      <c r="H98" s="86" t="s">
        <v>134</v>
      </c>
      <c r="I98" s="83">
        <v>2397.6915600000007</v>
      </c>
      <c r="J98" s="85">
        <v>26410</v>
      </c>
      <c r="K98" s="73"/>
      <c r="L98" s="83">
        <v>633.23034112300013</v>
      </c>
      <c r="M98" s="84">
        <v>1.7407131642068857E-4</v>
      </c>
      <c r="N98" s="84">
        <f t="shared" si="1"/>
        <v>2.6549422798892558E-3</v>
      </c>
      <c r="O98" s="84">
        <f>L98/'סכום נכסי הקרן'!$C$42</f>
        <v>2.1913238835286482E-4</v>
      </c>
    </row>
    <row r="99" spans="2:15">
      <c r="B99" s="76" t="s">
        <v>1120</v>
      </c>
      <c r="C99" s="73" t="s">
        <v>1121</v>
      </c>
      <c r="D99" s="86" t="s">
        <v>121</v>
      </c>
      <c r="E99" s="86" t="s">
        <v>28</v>
      </c>
      <c r="F99" s="73" t="s">
        <v>494</v>
      </c>
      <c r="G99" s="86" t="s">
        <v>334</v>
      </c>
      <c r="H99" s="86" t="s">
        <v>134</v>
      </c>
      <c r="I99" s="83">
        <v>4816.7494720000013</v>
      </c>
      <c r="J99" s="85">
        <v>31450</v>
      </c>
      <c r="K99" s="73"/>
      <c r="L99" s="83">
        <v>1514.8677090820001</v>
      </c>
      <c r="M99" s="84">
        <v>4.5303272341755505E-4</v>
      </c>
      <c r="N99" s="84">
        <f t="shared" si="1"/>
        <v>6.3513796924957507E-3</v>
      </c>
      <c r="O99" s="84">
        <f>L99/'סכום נכסי הקרן'!$C$42</f>
        <v>5.2422721649923504E-4</v>
      </c>
    </row>
    <row r="100" spans="2:15">
      <c r="B100" s="76" t="s">
        <v>1122</v>
      </c>
      <c r="C100" s="73" t="s">
        <v>1123</v>
      </c>
      <c r="D100" s="86" t="s">
        <v>121</v>
      </c>
      <c r="E100" s="86" t="s">
        <v>28</v>
      </c>
      <c r="F100" s="73" t="s">
        <v>1124</v>
      </c>
      <c r="G100" s="86" t="s">
        <v>315</v>
      </c>
      <c r="H100" s="86" t="s">
        <v>134</v>
      </c>
      <c r="I100" s="83">
        <v>321.19002600000005</v>
      </c>
      <c r="J100" s="85">
        <v>17300</v>
      </c>
      <c r="K100" s="73"/>
      <c r="L100" s="83">
        <v>55.565874498000007</v>
      </c>
      <c r="M100" s="84">
        <v>9.059692761949464E-6</v>
      </c>
      <c r="N100" s="84">
        <f t="shared" si="1"/>
        <v>2.3297081637328707E-4</v>
      </c>
      <c r="O100" s="84">
        <f>L100/'סכום נכסי הקרן'!$C$42</f>
        <v>1.9228836647448539E-5</v>
      </c>
    </row>
    <row r="101" spans="2:15">
      <c r="B101" s="76" t="s">
        <v>1125</v>
      </c>
      <c r="C101" s="73" t="s">
        <v>1126</v>
      </c>
      <c r="D101" s="86" t="s">
        <v>121</v>
      </c>
      <c r="E101" s="86" t="s">
        <v>28</v>
      </c>
      <c r="F101" s="73" t="s">
        <v>1127</v>
      </c>
      <c r="G101" s="86" t="s">
        <v>414</v>
      </c>
      <c r="H101" s="86" t="s">
        <v>134</v>
      </c>
      <c r="I101" s="83">
        <v>2813.320005</v>
      </c>
      <c r="J101" s="85">
        <v>15780</v>
      </c>
      <c r="K101" s="73"/>
      <c r="L101" s="83">
        <v>443.94189678000015</v>
      </c>
      <c r="M101" s="84">
        <v>2.9465157774622943E-4</v>
      </c>
      <c r="N101" s="84">
        <f t="shared" si="1"/>
        <v>1.8613133879295789E-3</v>
      </c>
      <c r="O101" s="84">
        <f>L101/'סכום נכסי הקרן'!$C$42</f>
        <v>1.5362821680145317E-4</v>
      </c>
    </row>
    <row r="102" spans="2:15">
      <c r="B102" s="76" t="s">
        <v>1128</v>
      </c>
      <c r="C102" s="73" t="s">
        <v>1129</v>
      </c>
      <c r="D102" s="86" t="s">
        <v>121</v>
      </c>
      <c r="E102" s="86" t="s">
        <v>28</v>
      </c>
      <c r="F102" s="73" t="s">
        <v>615</v>
      </c>
      <c r="G102" s="86" t="s">
        <v>158</v>
      </c>
      <c r="H102" s="86" t="s">
        <v>134</v>
      </c>
      <c r="I102" s="83">
        <v>79336.726126000009</v>
      </c>
      <c r="J102" s="85">
        <v>1494</v>
      </c>
      <c r="K102" s="73"/>
      <c r="L102" s="83">
        <v>1185.2906883180001</v>
      </c>
      <c r="M102" s="84">
        <v>4.2597744112072585E-4</v>
      </c>
      <c r="N102" s="84">
        <f t="shared" si="1"/>
        <v>4.9695634558408501E-3</v>
      </c>
      <c r="O102" s="84">
        <f>L102/'סכום נכסי הקרן'!$C$42</f>
        <v>4.1017551206233625E-4</v>
      </c>
    </row>
    <row r="103" spans="2:15">
      <c r="B103" s="76" t="s">
        <v>1130</v>
      </c>
      <c r="C103" s="73" t="s">
        <v>1131</v>
      </c>
      <c r="D103" s="86" t="s">
        <v>121</v>
      </c>
      <c r="E103" s="86" t="s">
        <v>28</v>
      </c>
      <c r="F103" s="73" t="s">
        <v>1132</v>
      </c>
      <c r="G103" s="86" t="s">
        <v>159</v>
      </c>
      <c r="H103" s="86" t="s">
        <v>134</v>
      </c>
      <c r="I103" s="83">
        <v>133.60650000000004</v>
      </c>
      <c r="J103" s="85">
        <v>11690</v>
      </c>
      <c r="K103" s="73"/>
      <c r="L103" s="83">
        <v>15.618599850000004</v>
      </c>
      <c r="M103" s="84">
        <v>2.8403051495798602E-6</v>
      </c>
      <c r="N103" s="84">
        <f t="shared" si="1"/>
        <v>6.5484040169171956E-5</v>
      </c>
      <c r="O103" s="84">
        <f>L103/'סכום נכסי הקרן'!$C$42</f>
        <v>5.4048911834965193E-6</v>
      </c>
    </row>
    <row r="104" spans="2:15">
      <c r="B104" s="76" t="s">
        <v>1133</v>
      </c>
      <c r="C104" s="73" t="s">
        <v>1134</v>
      </c>
      <c r="D104" s="86" t="s">
        <v>121</v>
      </c>
      <c r="E104" s="86" t="s">
        <v>28</v>
      </c>
      <c r="F104" s="73" t="s">
        <v>1135</v>
      </c>
      <c r="G104" s="86" t="s">
        <v>506</v>
      </c>
      <c r="H104" s="86" t="s">
        <v>134</v>
      </c>
      <c r="I104" s="83">
        <v>4576.6425590000008</v>
      </c>
      <c r="J104" s="85">
        <v>8450</v>
      </c>
      <c r="K104" s="73"/>
      <c r="L104" s="83">
        <v>386.72629624900009</v>
      </c>
      <c r="M104" s="84">
        <v>2.1722626102763313E-4</v>
      </c>
      <c r="N104" s="84">
        <f t="shared" si="1"/>
        <v>1.6214257719167195E-3</v>
      </c>
      <c r="O104" s="84">
        <f>L104/'סכום נכסי הקרן'!$C$42</f>
        <v>1.3382848456947204E-4</v>
      </c>
    </row>
    <row r="105" spans="2:15">
      <c r="B105" s="76" t="s">
        <v>1136</v>
      </c>
      <c r="C105" s="73" t="s">
        <v>1137</v>
      </c>
      <c r="D105" s="86" t="s">
        <v>121</v>
      </c>
      <c r="E105" s="86" t="s">
        <v>28</v>
      </c>
      <c r="F105" s="73" t="s">
        <v>530</v>
      </c>
      <c r="G105" s="86" t="s">
        <v>531</v>
      </c>
      <c r="H105" s="86" t="s">
        <v>134</v>
      </c>
      <c r="I105" s="83">
        <v>8419.7444430000014</v>
      </c>
      <c r="J105" s="85">
        <v>38400</v>
      </c>
      <c r="K105" s="73"/>
      <c r="L105" s="83">
        <v>3233.1818660530007</v>
      </c>
      <c r="M105" s="84">
        <v>5.1260660534966902E-4</v>
      </c>
      <c r="N105" s="84">
        <f t="shared" si="1"/>
        <v>1.3555748480927565E-2</v>
      </c>
      <c r="O105" s="84">
        <f>L105/'סכום נכסי הקרן'!$C$42</f>
        <v>1.1188580493961937E-3</v>
      </c>
    </row>
    <row r="106" spans="2:15">
      <c r="B106" s="76" t="s">
        <v>1138</v>
      </c>
      <c r="C106" s="73" t="s">
        <v>1139</v>
      </c>
      <c r="D106" s="86" t="s">
        <v>121</v>
      </c>
      <c r="E106" s="86" t="s">
        <v>28</v>
      </c>
      <c r="F106" s="73" t="s">
        <v>1140</v>
      </c>
      <c r="G106" s="86" t="s">
        <v>954</v>
      </c>
      <c r="H106" s="86" t="s">
        <v>134</v>
      </c>
      <c r="I106" s="83">
        <v>5142.9096600000012</v>
      </c>
      <c r="J106" s="85">
        <v>23500</v>
      </c>
      <c r="K106" s="73"/>
      <c r="L106" s="83">
        <v>1208.5837701560004</v>
      </c>
      <c r="M106" s="84">
        <v>1.1618854440352109E-4</v>
      </c>
      <c r="N106" s="84">
        <f t="shared" si="1"/>
        <v>5.0672242654775995E-3</v>
      </c>
      <c r="O106" s="84">
        <f>L106/'סכום נכסי הקרן'!$C$42</f>
        <v>4.1823619444563391E-4</v>
      </c>
    </row>
    <row r="107" spans="2:15">
      <c r="B107" s="76" t="s">
        <v>1141</v>
      </c>
      <c r="C107" s="73" t="s">
        <v>1142</v>
      </c>
      <c r="D107" s="86" t="s">
        <v>121</v>
      </c>
      <c r="E107" s="86" t="s">
        <v>28</v>
      </c>
      <c r="F107" s="73" t="s">
        <v>641</v>
      </c>
      <c r="G107" s="86" t="s">
        <v>506</v>
      </c>
      <c r="H107" s="86" t="s">
        <v>134</v>
      </c>
      <c r="I107" s="83">
        <v>18973.897294000002</v>
      </c>
      <c r="J107" s="85">
        <v>2810</v>
      </c>
      <c r="K107" s="73"/>
      <c r="L107" s="83">
        <v>533.1665139700001</v>
      </c>
      <c r="M107" s="84">
        <v>3.5034005167349863E-4</v>
      </c>
      <c r="N107" s="84">
        <f t="shared" si="1"/>
        <v>2.23540507811069E-3</v>
      </c>
      <c r="O107" s="84">
        <f>L107/'סכום נכסי הקרן'!$C$42</f>
        <v>1.8450482235077086E-4</v>
      </c>
    </row>
    <row r="108" spans="2:15">
      <c r="B108" s="76" t="s">
        <v>1143</v>
      </c>
      <c r="C108" s="73" t="s">
        <v>1144</v>
      </c>
      <c r="D108" s="86" t="s">
        <v>121</v>
      </c>
      <c r="E108" s="86" t="s">
        <v>28</v>
      </c>
      <c r="F108" s="73" t="s">
        <v>403</v>
      </c>
      <c r="G108" s="86" t="s">
        <v>327</v>
      </c>
      <c r="H108" s="86" t="s">
        <v>134</v>
      </c>
      <c r="I108" s="83">
        <v>5839.0209020000011</v>
      </c>
      <c r="J108" s="85">
        <v>21760</v>
      </c>
      <c r="K108" s="73"/>
      <c r="L108" s="83">
        <v>1270.5709483360004</v>
      </c>
      <c r="M108" s="84">
        <v>4.786411085744162E-4</v>
      </c>
      <c r="N108" s="84">
        <f t="shared" si="1"/>
        <v>5.3271176557236361E-3</v>
      </c>
      <c r="O108" s="84">
        <f>L108/'סכום נכסי הקרן'!$C$42</f>
        <v>4.3968715394600868E-4</v>
      </c>
    </row>
    <row r="109" spans="2:15">
      <c r="B109" s="76" t="s">
        <v>1145</v>
      </c>
      <c r="C109" s="73" t="s">
        <v>1146</v>
      </c>
      <c r="D109" s="86" t="s">
        <v>121</v>
      </c>
      <c r="E109" s="86" t="s">
        <v>28</v>
      </c>
      <c r="F109" s="73" t="s">
        <v>405</v>
      </c>
      <c r="G109" s="86" t="s">
        <v>327</v>
      </c>
      <c r="H109" s="86" t="s">
        <v>134</v>
      </c>
      <c r="I109" s="83">
        <v>83817.508693000011</v>
      </c>
      <c r="J109" s="85">
        <v>1555</v>
      </c>
      <c r="K109" s="73"/>
      <c r="L109" s="83">
        <v>1303.3622601800002</v>
      </c>
      <c r="M109" s="84">
        <v>4.314610392382085E-4</v>
      </c>
      <c r="N109" s="84">
        <f t="shared" si="1"/>
        <v>5.464601655737397E-3</v>
      </c>
      <c r="O109" s="84">
        <f>L109/'סכום נכסי הקרן'!$C$42</f>
        <v>4.5103474425391452E-4</v>
      </c>
    </row>
    <row r="110" spans="2:15">
      <c r="B110" s="76" t="s">
        <v>1147</v>
      </c>
      <c r="C110" s="73" t="s">
        <v>1148</v>
      </c>
      <c r="D110" s="86" t="s">
        <v>121</v>
      </c>
      <c r="E110" s="86" t="s">
        <v>28</v>
      </c>
      <c r="F110" s="73" t="s">
        <v>1149</v>
      </c>
      <c r="G110" s="86" t="s">
        <v>563</v>
      </c>
      <c r="H110" s="86" t="s">
        <v>134</v>
      </c>
      <c r="I110" s="83">
        <v>8802.044318000002</v>
      </c>
      <c r="J110" s="85">
        <v>7500</v>
      </c>
      <c r="K110" s="73"/>
      <c r="L110" s="83">
        <v>660.15332387600017</v>
      </c>
      <c r="M110" s="84">
        <v>1.8169928556332755E-4</v>
      </c>
      <c r="N110" s="84">
        <f t="shared" si="1"/>
        <v>2.7678221603525087E-3</v>
      </c>
      <c r="O110" s="84">
        <f>L110/'סכום נכסי הקרן'!$C$42</f>
        <v>2.2844921530999559E-4</v>
      </c>
    </row>
    <row r="111" spans="2:15">
      <c r="B111" s="76" t="s">
        <v>1150</v>
      </c>
      <c r="C111" s="73" t="s">
        <v>1151</v>
      </c>
      <c r="D111" s="86" t="s">
        <v>121</v>
      </c>
      <c r="E111" s="86" t="s">
        <v>28</v>
      </c>
      <c r="F111" s="73" t="s">
        <v>1152</v>
      </c>
      <c r="G111" s="86" t="s">
        <v>563</v>
      </c>
      <c r="H111" s="86" t="s">
        <v>134</v>
      </c>
      <c r="I111" s="83">
        <v>2145.2928490000004</v>
      </c>
      <c r="J111" s="85">
        <v>21820</v>
      </c>
      <c r="K111" s="73"/>
      <c r="L111" s="83">
        <v>468.10289969500002</v>
      </c>
      <c r="M111" s="84">
        <v>1.5573154682455186E-4</v>
      </c>
      <c r="N111" s="84">
        <f t="shared" si="1"/>
        <v>1.9626131267415272E-3</v>
      </c>
      <c r="O111" s="84">
        <f>L111/'סכום נכסי הקרן'!$C$42</f>
        <v>1.6198924742480425E-4</v>
      </c>
    </row>
    <row r="112" spans="2:15">
      <c r="B112" s="76" t="s">
        <v>1153</v>
      </c>
      <c r="C112" s="73" t="s">
        <v>1154</v>
      </c>
      <c r="D112" s="86" t="s">
        <v>121</v>
      </c>
      <c r="E112" s="86" t="s">
        <v>28</v>
      </c>
      <c r="F112" s="73" t="s">
        <v>1155</v>
      </c>
      <c r="G112" s="86" t="s">
        <v>128</v>
      </c>
      <c r="H112" s="86" t="s">
        <v>134</v>
      </c>
      <c r="I112" s="83">
        <v>213398.10842700006</v>
      </c>
      <c r="J112" s="85">
        <v>317.89999999999998</v>
      </c>
      <c r="K112" s="73"/>
      <c r="L112" s="83">
        <v>678.39258668500008</v>
      </c>
      <c r="M112" s="84">
        <v>1.898777357052995E-4</v>
      </c>
      <c r="N112" s="84">
        <f t="shared" si="1"/>
        <v>2.8442938434682418E-3</v>
      </c>
      <c r="O112" s="84">
        <f>L112/'סכום נכסי הקרן'!$C$42</f>
        <v>2.3476099944536028E-4</v>
      </c>
    </row>
    <row r="113" spans="2:15">
      <c r="B113" s="76" t="s">
        <v>1156</v>
      </c>
      <c r="C113" s="73" t="s">
        <v>1157</v>
      </c>
      <c r="D113" s="86" t="s">
        <v>121</v>
      </c>
      <c r="E113" s="86" t="s">
        <v>28</v>
      </c>
      <c r="F113" s="73" t="s">
        <v>651</v>
      </c>
      <c r="G113" s="86" t="s">
        <v>334</v>
      </c>
      <c r="H113" s="86" t="s">
        <v>134</v>
      </c>
      <c r="I113" s="83">
        <v>289411.16951600008</v>
      </c>
      <c r="J113" s="85">
        <v>297</v>
      </c>
      <c r="K113" s="73"/>
      <c r="L113" s="83">
        <v>859.55117346300005</v>
      </c>
      <c r="M113" s="84">
        <v>3.1568347187892404E-4</v>
      </c>
      <c r="N113" s="84">
        <f t="shared" si="1"/>
        <v>3.6038367146277823E-3</v>
      </c>
      <c r="O113" s="84">
        <f>L113/'סכום נכסי הקרן'!$C$42</f>
        <v>2.9745179490044078E-4</v>
      </c>
    </row>
    <row r="114" spans="2:15">
      <c r="B114" s="76" t="s">
        <v>1158</v>
      </c>
      <c r="C114" s="73" t="s">
        <v>1159</v>
      </c>
      <c r="D114" s="86" t="s">
        <v>121</v>
      </c>
      <c r="E114" s="86" t="s">
        <v>28</v>
      </c>
      <c r="F114" s="73" t="s">
        <v>562</v>
      </c>
      <c r="G114" s="86" t="s">
        <v>563</v>
      </c>
      <c r="H114" s="86" t="s">
        <v>134</v>
      </c>
      <c r="I114" s="83">
        <v>154407.73638800002</v>
      </c>
      <c r="J114" s="85">
        <v>1769</v>
      </c>
      <c r="K114" s="73"/>
      <c r="L114" s="83">
        <v>2731.4728567160005</v>
      </c>
      <c r="M114" s="84">
        <v>5.8121088365084778E-4</v>
      </c>
      <c r="N114" s="84">
        <f t="shared" si="1"/>
        <v>1.1452235154753222E-2</v>
      </c>
      <c r="O114" s="84">
        <f>L114/'סכום נכסי הקרן'!$C$42</f>
        <v>9.4523924698822215E-4</v>
      </c>
    </row>
    <row r="115" spans="2:15">
      <c r="B115" s="76" t="s">
        <v>1160</v>
      </c>
      <c r="C115" s="73" t="s">
        <v>1161</v>
      </c>
      <c r="D115" s="86" t="s">
        <v>121</v>
      </c>
      <c r="E115" s="86" t="s">
        <v>28</v>
      </c>
      <c r="F115" s="73" t="s">
        <v>1162</v>
      </c>
      <c r="G115" s="86" t="s">
        <v>129</v>
      </c>
      <c r="H115" s="86" t="s">
        <v>134</v>
      </c>
      <c r="I115" s="83">
        <v>2381.1243540000005</v>
      </c>
      <c r="J115" s="85">
        <v>26950</v>
      </c>
      <c r="K115" s="73"/>
      <c r="L115" s="83">
        <v>641.7130135320001</v>
      </c>
      <c r="M115" s="84">
        <v>2.7732635414321529E-4</v>
      </c>
      <c r="N115" s="84">
        <f t="shared" si="1"/>
        <v>2.6905075460531675E-3</v>
      </c>
      <c r="O115" s="84">
        <f>L115/'סכום נכסי הקרן'!$C$42</f>
        <v>2.220678577135126E-4</v>
      </c>
    </row>
    <row r="116" spans="2:15">
      <c r="B116" s="76" t="s">
        <v>1163</v>
      </c>
      <c r="C116" s="73" t="s">
        <v>1164</v>
      </c>
      <c r="D116" s="86" t="s">
        <v>121</v>
      </c>
      <c r="E116" s="86" t="s">
        <v>28</v>
      </c>
      <c r="F116" s="73" t="s">
        <v>1165</v>
      </c>
      <c r="G116" s="86" t="s">
        <v>981</v>
      </c>
      <c r="H116" s="86" t="s">
        <v>134</v>
      </c>
      <c r="I116" s="83">
        <v>28961.303825000003</v>
      </c>
      <c r="J116" s="85">
        <v>864</v>
      </c>
      <c r="K116" s="73"/>
      <c r="L116" s="83">
        <v>250.22566504700001</v>
      </c>
      <c r="M116" s="84">
        <v>2.8936772386841335E-4</v>
      </c>
      <c r="N116" s="84">
        <f t="shared" si="1"/>
        <v>1.0491201297596156E-3</v>
      </c>
      <c r="O116" s="84">
        <f>L116/'סכום נכסי הקרן'!$C$42</f>
        <v>8.6591788245159708E-5</v>
      </c>
    </row>
    <row r="117" spans="2:15">
      <c r="B117" s="72"/>
      <c r="C117" s="73"/>
      <c r="D117" s="73"/>
      <c r="E117" s="73"/>
      <c r="F117" s="73"/>
      <c r="G117" s="73"/>
      <c r="H117" s="73"/>
      <c r="I117" s="83"/>
      <c r="J117" s="85"/>
      <c r="K117" s="73"/>
      <c r="L117" s="73"/>
      <c r="M117" s="73"/>
      <c r="N117" s="84"/>
      <c r="O117" s="73"/>
    </row>
    <row r="118" spans="2:15">
      <c r="B118" s="92" t="s">
        <v>29</v>
      </c>
      <c r="C118" s="71"/>
      <c r="D118" s="71"/>
      <c r="E118" s="71"/>
      <c r="F118" s="71"/>
      <c r="G118" s="71"/>
      <c r="H118" s="71"/>
      <c r="I118" s="80"/>
      <c r="J118" s="82"/>
      <c r="K118" s="80">
        <v>12.620307364000002</v>
      </c>
      <c r="L118" s="80">
        <f>SUM(L119:L186)</f>
        <v>10410.196065411001</v>
      </c>
      <c r="M118" s="71"/>
      <c r="N118" s="81">
        <f t="shared" si="1"/>
        <v>4.3646786771115699E-2</v>
      </c>
      <c r="O118" s="81">
        <f>L118/'סכום נכסי הקרן'!$C$42</f>
        <v>3.602498141496983E-3</v>
      </c>
    </row>
    <row r="119" spans="2:15">
      <c r="B119" s="76" t="s">
        <v>1166</v>
      </c>
      <c r="C119" s="73" t="s">
        <v>1167</v>
      </c>
      <c r="D119" s="86" t="s">
        <v>121</v>
      </c>
      <c r="E119" s="86" t="s">
        <v>28</v>
      </c>
      <c r="F119" s="73" t="s">
        <v>1168</v>
      </c>
      <c r="G119" s="86" t="s">
        <v>1169</v>
      </c>
      <c r="H119" s="86" t="s">
        <v>134</v>
      </c>
      <c r="I119" s="83">
        <v>129273.32589400001</v>
      </c>
      <c r="J119" s="85">
        <v>165.9</v>
      </c>
      <c r="K119" s="73"/>
      <c r="L119" s="83">
        <v>214.46444766300002</v>
      </c>
      <c r="M119" s="84">
        <v>4.3547912149287773E-4</v>
      </c>
      <c r="N119" s="84">
        <f t="shared" si="1"/>
        <v>8.9918421884809137E-4</v>
      </c>
      <c r="O119" s="84">
        <f>L119/'סכום נכסי הקרן'!$C$42</f>
        <v>7.4216447919766581E-5</v>
      </c>
    </row>
    <row r="120" spans="2:15">
      <c r="B120" s="76" t="s">
        <v>1170</v>
      </c>
      <c r="C120" s="73" t="s">
        <v>1171</v>
      </c>
      <c r="D120" s="86" t="s">
        <v>121</v>
      </c>
      <c r="E120" s="86" t="s">
        <v>28</v>
      </c>
      <c r="F120" s="73" t="s">
        <v>1172</v>
      </c>
      <c r="G120" s="86" t="s">
        <v>498</v>
      </c>
      <c r="H120" s="86" t="s">
        <v>134</v>
      </c>
      <c r="I120" s="83">
        <v>52368.633543000004</v>
      </c>
      <c r="J120" s="85">
        <v>435.2</v>
      </c>
      <c r="K120" s="73"/>
      <c r="L120" s="83">
        <v>227.90829320100002</v>
      </c>
      <c r="M120" s="84">
        <v>3.1766376765185548E-4</v>
      </c>
      <c r="N120" s="84">
        <f t="shared" si="1"/>
        <v>9.5555017544429255E-4</v>
      </c>
      <c r="O120" s="84">
        <f>L120/'סכום נכסי הקרן'!$C$42</f>
        <v>7.8868754971517138E-5</v>
      </c>
    </row>
    <row r="121" spans="2:15">
      <c r="B121" s="76" t="s">
        <v>1173</v>
      </c>
      <c r="C121" s="73" t="s">
        <v>1174</v>
      </c>
      <c r="D121" s="86" t="s">
        <v>121</v>
      </c>
      <c r="E121" s="86" t="s">
        <v>28</v>
      </c>
      <c r="F121" s="73" t="s">
        <v>1175</v>
      </c>
      <c r="G121" s="86" t="s">
        <v>1176</v>
      </c>
      <c r="H121" s="86" t="s">
        <v>134</v>
      </c>
      <c r="I121" s="83">
        <v>1784.7156270000005</v>
      </c>
      <c r="J121" s="85">
        <v>1868</v>
      </c>
      <c r="K121" s="73"/>
      <c r="L121" s="83">
        <v>33.338487912000005</v>
      </c>
      <c r="M121" s="84">
        <v>3.9935493945396247E-4</v>
      </c>
      <c r="N121" s="84">
        <f t="shared" si="1"/>
        <v>1.3977814289216594E-4</v>
      </c>
      <c r="O121" s="84">
        <f>L121/'סכום נכסי הקרן'!$C$42</f>
        <v>1.1536943203437923E-5</v>
      </c>
    </row>
    <row r="122" spans="2:15">
      <c r="B122" s="76" t="s">
        <v>1177</v>
      </c>
      <c r="C122" s="73" t="s">
        <v>1178</v>
      </c>
      <c r="D122" s="86" t="s">
        <v>121</v>
      </c>
      <c r="E122" s="86" t="s">
        <v>28</v>
      </c>
      <c r="F122" s="73" t="s">
        <v>1179</v>
      </c>
      <c r="G122" s="86" t="s">
        <v>130</v>
      </c>
      <c r="H122" s="86" t="s">
        <v>134</v>
      </c>
      <c r="I122" s="83">
        <v>23328.143818000004</v>
      </c>
      <c r="J122" s="85">
        <v>426.8</v>
      </c>
      <c r="K122" s="73"/>
      <c r="L122" s="83">
        <v>99.564517804000019</v>
      </c>
      <c r="M122" s="84">
        <v>4.2405925598964107E-4</v>
      </c>
      <c r="N122" s="84">
        <f t="shared" si="1"/>
        <v>4.1744374949854242E-4</v>
      </c>
      <c r="O122" s="84">
        <f>L122/'סכום נכסי הקרן'!$C$42</f>
        <v>3.4454777613623401E-5</v>
      </c>
    </row>
    <row r="123" spans="2:15">
      <c r="B123" s="76" t="s">
        <v>1180</v>
      </c>
      <c r="C123" s="73" t="s">
        <v>1181</v>
      </c>
      <c r="D123" s="86" t="s">
        <v>121</v>
      </c>
      <c r="E123" s="86" t="s">
        <v>28</v>
      </c>
      <c r="F123" s="73" t="s">
        <v>1182</v>
      </c>
      <c r="G123" s="86" t="s">
        <v>130</v>
      </c>
      <c r="H123" s="86" t="s">
        <v>134</v>
      </c>
      <c r="I123" s="83">
        <v>10258.103988000003</v>
      </c>
      <c r="J123" s="85">
        <v>2113</v>
      </c>
      <c r="K123" s="73"/>
      <c r="L123" s="83">
        <v>216.75373726900003</v>
      </c>
      <c r="M123" s="84">
        <v>6.0708363116604869E-4</v>
      </c>
      <c r="N123" s="84">
        <f t="shared" si="1"/>
        <v>9.0878251408312623E-4</v>
      </c>
      <c r="O123" s="84">
        <f>L123/'סכום נכסי הקרן'!$C$42</f>
        <v>7.5008667537835593E-5</v>
      </c>
    </row>
    <row r="124" spans="2:15">
      <c r="B124" s="76" t="s">
        <v>1183</v>
      </c>
      <c r="C124" s="73" t="s">
        <v>1184</v>
      </c>
      <c r="D124" s="86" t="s">
        <v>121</v>
      </c>
      <c r="E124" s="86" t="s">
        <v>28</v>
      </c>
      <c r="F124" s="73" t="s">
        <v>1185</v>
      </c>
      <c r="G124" s="86" t="s">
        <v>129</v>
      </c>
      <c r="H124" s="86" t="s">
        <v>134</v>
      </c>
      <c r="I124" s="83">
        <v>12826.224000000002</v>
      </c>
      <c r="J124" s="85">
        <v>542.5</v>
      </c>
      <c r="K124" s="73"/>
      <c r="L124" s="83">
        <v>69.582265200000009</v>
      </c>
      <c r="M124" s="84">
        <v>2.2569693313033049E-4</v>
      </c>
      <c r="N124" s="84">
        <f t="shared" si="1"/>
        <v>2.9173728075367625E-4</v>
      </c>
      <c r="O124" s="84">
        <f>L124/'סכום נכסי הקרן'!$C$42</f>
        <v>2.4079275691744971E-5</v>
      </c>
    </row>
    <row r="125" spans="2:15">
      <c r="B125" s="76" t="s">
        <v>1186</v>
      </c>
      <c r="C125" s="73" t="s">
        <v>1187</v>
      </c>
      <c r="D125" s="86" t="s">
        <v>121</v>
      </c>
      <c r="E125" s="86" t="s">
        <v>28</v>
      </c>
      <c r="F125" s="73" t="s">
        <v>1188</v>
      </c>
      <c r="G125" s="86" t="s">
        <v>129</v>
      </c>
      <c r="H125" s="86" t="s">
        <v>134</v>
      </c>
      <c r="I125" s="83">
        <v>7.6960000000000006E-3</v>
      </c>
      <c r="J125" s="85">
        <v>6848</v>
      </c>
      <c r="K125" s="73"/>
      <c r="L125" s="83">
        <v>5.283340000000001E-4</v>
      </c>
      <c r="M125" s="84">
        <v>6.8787329259543199E-10</v>
      </c>
      <c r="N125" s="84">
        <f t="shared" si="1"/>
        <v>2.2151438164118976E-9</v>
      </c>
      <c r="O125" s="84">
        <f>L125/'סכום נכסי הקרן'!$C$42</f>
        <v>1.8283250777703034E-10</v>
      </c>
    </row>
    <row r="126" spans="2:15">
      <c r="B126" s="76" t="s">
        <v>1189</v>
      </c>
      <c r="C126" s="73" t="s">
        <v>1190</v>
      </c>
      <c r="D126" s="86" t="s">
        <v>121</v>
      </c>
      <c r="E126" s="86" t="s">
        <v>28</v>
      </c>
      <c r="F126" s="73" t="s">
        <v>653</v>
      </c>
      <c r="G126" s="86" t="s">
        <v>542</v>
      </c>
      <c r="H126" s="86" t="s">
        <v>134</v>
      </c>
      <c r="I126" s="83">
        <v>1035.5519160000001</v>
      </c>
      <c r="J126" s="85">
        <v>5877</v>
      </c>
      <c r="K126" s="73"/>
      <c r="L126" s="83">
        <v>60.859386100000009</v>
      </c>
      <c r="M126" s="84">
        <v>8.0571489392989822E-5</v>
      </c>
      <c r="N126" s="84">
        <f t="shared" si="1"/>
        <v>2.5516490097180801E-4</v>
      </c>
      <c r="O126" s="84">
        <f>L126/'סכום נכסי הקרן'!$C$42</f>
        <v>2.1060681656742782E-5</v>
      </c>
    </row>
    <row r="127" spans="2:15">
      <c r="B127" s="76" t="s">
        <v>1191</v>
      </c>
      <c r="C127" s="73" t="s">
        <v>1192</v>
      </c>
      <c r="D127" s="86" t="s">
        <v>121</v>
      </c>
      <c r="E127" s="86" t="s">
        <v>28</v>
      </c>
      <c r="F127" s="73" t="s">
        <v>1193</v>
      </c>
      <c r="G127" s="86" t="s">
        <v>1194</v>
      </c>
      <c r="H127" s="86" t="s">
        <v>134</v>
      </c>
      <c r="I127" s="83">
        <v>11688.147800000002</v>
      </c>
      <c r="J127" s="85">
        <v>514.70000000000005</v>
      </c>
      <c r="K127" s="73"/>
      <c r="L127" s="83">
        <v>60.158896733000006</v>
      </c>
      <c r="M127" s="84">
        <v>6.0175799872895172E-4</v>
      </c>
      <c r="N127" s="84">
        <f t="shared" si="1"/>
        <v>2.522279620472407E-4</v>
      </c>
      <c r="O127" s="84">
        <f>L127/'סכום נכסי הקרן'!$C$42</f>
        <v>2.0818273960778193E-5</v>
      </c>
    </row>
    <row r="128" spans="2:15">
      <c r="B128" s="76" t="s">
        <v>1195</v>
      </c>
      <c r="C128" s="73" t="s">
        <v>1196</v>
      </c>
      <c r="D128" s="86" t="s">
        <v>121</v>
      </c>
      <c r="E128" s="86" t="s">
        <v>28</v>
      </c>
      <c r="F128" s="73" t="s">
        <v>1197</v>
      </c>
      <c r="G128" s="86" t="s">
        <v>334</v>
      </c>
      <c r="H128" s="86" t="s">
        <v>134</v>
      </c>
      <c r="I128" s="83">
        <v>6678.6522470000018</v>
      </c>
      <c r="J128" s="85">
        <v>3094</v>
      </c>
      <c r="K128" s="73"/>
      <c r="L128" s="83">
        <v>206.63750051000005</v>
      </c>
      <c r="M128" s="84">
        <v>4.164090964468399E-4</v>
      </c>
      <c r="N128" s="84">
        <f t="shared" si="1"/>
        <v>8.6636820930232944E-4</v>
      </c>
      <c r="O128" s="84">
        <f>L128/'סכום נכסי הקרן'!$C$42</f>
        <v>7.1507895420360395E-5</v>
      </c>
    </row>
    <row r="129" spans="2:15">
      <c r="B129" s="76" t="s">
        <v>1198</v>
      </c>
      <c r="C129" s="73" t="s">
        <v>1199</v>
      </c>
      <c r="D129" s="86" t="s">
        <v>121</v>
      </c>
      <c r="E129" s="86" t="s">
        <v>28</v>
      </c>
      <c r="F129" s="73" t="s">
        <v>1200</v>
      </c>
      <c r="G129" s="86" t="s">
        <v>157</v>
      </c>
      <c r="H129" s="86" t="s">
        <v>134</v>
      </c>
      <c r="I129" s="83">
        <v>249.79071200000007</v>
      </c>
      <c r="J129" s="85">
        <v>7518</v>
      </c>
      <c r="K129" s="73"/>
      <c r="L129" s="83">
        <v>18.779265758000005</v>
      </c>
      <c r="M129" s="84">
        <v>2.2012012590493405E-5</v>
      </c>
      <c r="N129" s="84">
        <f t="shared" si="1"/>
        <v>7.8735751287233824E-5</v>
      </c>
      <c r="O129" s="84">
        <f>L129/'סכום נכסי הקרן'!$C$42</f>
        <v>6.4986547387570264E-6</v>
      </c>
    </row>
    <row r="130" spans="2:15">
      <c r="B130" s="76" t="s">
        <v>1201</v>
      </c>
      <c r="C130" s="73" t="s">
        <v>1202</v>
      </c>
      <c r="D130" s="86" t="s">
        <v>121</v>
      </c>
      <c r="E130" s="86" t="s">
        <v>28</v>
      </c>
      <c r="F130" s="73" t="s">
        <v>1203</v>
      </c>
      <c r="G130" s="86" t="s">
        <v>1176</v>
      </c>
      <c r="H130" s="86" t="s">
        <v>134</v>
      </c>
      <c r="I130" s="83">
        <v>7015.1946210000015</v>
      </c>
      <c r="J130" s="85">
        <v>472.1</v>
      </c>
      <c r="K130" s="73"/>
      <c r="L130" s="83">
        <v>33.118733812000002</v>
      </c>
      <c r="M130" s="84">
        <v>1.3511320257806946E-4</v>
      </c>
      <c r="N130" s="84">
        <f t="shared" si="1"/>
        <v>1.38856780769444E-4</v>
      </c>
      <c r="O130" s="84">
        <f>L130/'סכום נכסי הקרן'!$C$42</f>
        <v>1.1460896246025974E-5</v>
      </c>
    </row>
    <row r="131" spans="2:15">
      <c r="B131" s="76" t="s">
        <v>1204</v>
      </c>
      <c r="C131" s="73" t="s">
        <v>1205</v>
      </c>
      <c r="D131" s="86" t="s">
        <v>121</v>
      </c>
      <c r="E131" s="86" t="s">
        <v>28</v>
      </c>
      <c r="F131" s="73" t="s">
        <v>1206</v>
      </c>
      <c r="G131" s="86" t="s">
        <v>467</v>
      </c>
      <c r="H131" s="86" t="s">
        <v>134</v>
      </c>
      <c r="I131" s="83">
        <v>7354.0170710000011</v>
      </c>
      <c r="J131" s="85">
        <v>2414</v>
      </c>
      <c r="K131" s="73"/>
      <c r="L131" s="83">
        <v>177.52597210200003</v>
      </c>
      <c r="M131" s="84">
        <v>2.6270188046099112E-4</v>
      </c>
      <c r="N131" s="84">
        <f t="shared" si="1"/>
        <v>7.4431242235831196E-4</v>
      </c>
      <c r="O131" s="84">
        <f>L131/'סכום נכסי הקרן'!$C$42</f>
        <v>6.1433711771273071E-5</v>
      </c>
    </row>
    <row r="132" spans="2:15">
      <c r="B132" s="76" t="s">
        <v>1207</v>
      </c>
      <c r="C132" s="73" t="s">
        <v>1208</v>
      </c>
      <c r="D132" s="86" t="s">
        <v>121</v>
      </c>
      <c r="E132" s="86" t="s">
        <v>28</v>
      </c>
      <c r="F132" s="73" t="s">
        <v>1209</v>
      </c>
      <c r="G132" s="86" t="s">
        <v>130</v>
      </c>
      <c r="H132" s="86" t="s">
        <v>134</v>
      </c>
      <c r="I132" s="83">
        <v>3925.8720190000004</v>
      </c>
      <c r="J132" s="85">
        <v>1871</v>
      </c>
      <c r="K132" s="73"/>
      <c r="L132" s="83">
        <v>73.453065475000017</v>
      </c>
      <c r="M132" s="84">
        <v>6.013582959284756E-4</v>
      </c>
      <c r="N132" s="84">
        <f t="shared" si="1"/>
        <v>3.0796636934864028E-4</v>
      </c>
      <c r="O132" s="84">
        <f>L132/'סכום נכסי הקרן'!$C$42</f>
        <v>2.5418784641353115E-5</v>
      </c>
    </row>
    <row r="133" spans="2:15">
      <c r="B133" s="76" t="s">
        <v>1210</v>
      </c>
      <c r="C133" s="73" t="s">
        <v>1211</v>
      </c>
      <c r="D133" s="86" t="s">
        <v>121</v>
      </c>
      <c r="E133" s="86" t="s">
        <v>28</v>
      </c>
      <c r="F133" s="73" t="s">
        <v>1212</v>
      </c>
      <c r="G133" s="86" t="s">
        <v>467</v>
      </c>
      <c r="H133" s="86" t="s">
        <v>134</v>
      </c>
      <c r="I133" s="83">
        <v>1711.5423400000002</v>
      </c>
      <c r="J133" s="85">
        <v>11370</v>
      </c>
      <c r="K133" s="73"/>
      <c r="L133" s="83">
        <v>194.60236401700004</v>
      </c>
      <c r="M133" s="84">
        <v>3.3818170429878288E-4</v>
      </c>
      <c r="N133" s="84">
        <f t="shared" si="1"/>
        <v>8.1590854139880226E-4</v>
      </c>
      <c r="O133" s="84">
        <f>L133/'סכום נכסי הקרן'!$C$42</f>
        <v>6.7343078871635442E-5</v>
      </c>
    </row>
    <row r="134" spans="2:15">
      <c r="B134" s="76" t="s">
        <v>1213</v>
      </c>
      <c r="C134" s="73" t="s">
        <v>1214</v>
      </c>
      <c r="D134" s="86" t="s">
        <v>121</v>
      </c>
      <c r="E134" s="86" t="s">
        <v>28</v>
      </c>
      <c r="F134" s="73" t="s">
        <v>1215</v>
      </c>
      <c r="G134" s="86" t="s">
        <v>1216</v>
      </c>
      <c r="H134" s="86" t="s">
        <v>134</v>
      </c>
      <c r="I134" s="83">
        <v>5271.246720000001</v>
      </c>
      <c r="J134" s="85">
        <v>129.5</v>
      </c>
      <c r="K134" s="73"/>
      <c r="L134" s="83">
        <v>6.8262645020000008</v>
      </c>
      <c r="M134" s="84">
        <v>1.7796058210744288E-4</v>
      </c>
      <c r="N134" s="84">
        <f t="shared" si="1"/>
        <v>2.8620451458352751E-5</v>
      </c>
      <c r="O134" s="84">
        <f>L134/'סכום נכסי הקרן'!$C$42</f>
        <v>2.3622614816574006E-6</v>
      </c>
    </row>
    <row r="135" spans="2:15">
      <c r="B135" s="76" t="s">
        <v>1217</v>
      </c>
      <c r="C135" s="73" t="s">
        <v>1218</v>
      </c>
      <c r="D135" s="86" t="s">
        <v>121</v>
      </c>
      <c r="E135" s="86" t="s">
        <v>28</v>
      </c>
      <c r="F135" s="73" t="s">
        <v>1219</v>
      </c>
      <c r="G135" s="86" t="s">
        <v>542</v>
      </c>
      <c r="H135" s="86" t="s">
        <v>134</v>
      </c>
      <c r="I135" s="83">
        <v>10688.520000000002</v>
      </c>
      <c r="J135" s="85">
        <v>1258</v>
      </c>
      <c r="K135" s="73"/>
      <c r="L135" s="83">
        <v>134.46158160000005</v>
      </c>
      <c r="M135" s="84">
        <v>2.3440536699015436E-4</v>
      </c>
      <c r="N135" s="84">
        <f t="shared" si="1"/>
        <v>5.6375652717069859E-4</v>
      </c>
      <c r="O135" s="84">
        <f>L135/'סכום נכסי הקרן'!$C$42</f>
        <v>4.6531073456551733E-5</v>
      </c>
    </row>
    <row r="136" spans="2:15">
      <c r="B136" s="76" t="s">
        <v>1220</v>
      </c>
      <c r="C136" s="73" t="s">
        <v>1221</v>
      </c>
      <c r="D136" s="86" t="s">
        <v>121</v>
      </c>
      <c r="E136" s="86" t="s">
        <v>28</v>
      </c>
      <c r="F136" s="73" t="s">
        <v>1222</v>
      </c>
      <c r="G136" s="86" t="s">
        <v>1082</v>
      </c>
      <c r="H136" s="86" t="s">
        <v>134</v>
      </c>
      <c r="I136" s="83">
        <v>10830.233742000002</v>
      </c>
      <c r="J136" s="85">
        <v>171.5</v>
      </c>
      <c r="K136" s="73"/>
      <c r="L136" s="83">
        <v>18.573850895000003</v>
      </c>
      <c r="M136" s="84">
        <v>1.1004384285777633E-4</v>
      </c>
      <c r="N136" s="84">
        <f t="shared" si="1"/>
        <v>7.7874509225254947E-5</v>
      </c>
      <c r="O136" s="84">
        <f>L136/'סכום נכסי הקרן'!$C$42</f>
        <v>6.4275699428950043E-6</v>
      </c>
    </row>
    <row r="137" spans="2:15">
      <c r="B137" s="76" t="s">
        <v>1223</v>
      </c>
      <c r="C137" s="73" t="s">
        <v>1224</v>
      </c>
      <c r="D137" s="86" t="s">
        <v>121</v>
      </c>
      <c r="E137" s="86" t="s">
        <v>28</v>
      </c>
      <c r="F137" s="73" t="s">
        <v>1225</v>
      </c>
      <c r="G137" s="86" t="s">
        <v>1216</v>
      </c>
      <c r="H137" s="86" t="s">
        <v>134</v>
      </c>
      <c r="I137" s="83">
        <v>11760.354097000001</v>
      </c>
      <c r="J137" s="85">
        <v>5999</v>
      </c>
      <c r="K137" s="73"/>
      <c r="L137" s="83">
        <v>705.50364228400008</v>
      </c>
      <c r="M137" s="84">
        <v>4.7553610621571681E-4</v>
      </c>
      <c r="N137" s="84">
        <f t="shared" si="1"/>
        <v>2.9579622561892176E-3</v>
      </c>
      <c r="O137" s="84">
        <f>L137/'סכום נכסי הקרן'!$C$42</f>
        <v>2.4414290991042151E-4</v>
      </c>
    </row>
    <row r="138" spans="2:15">
      <c r="B138" s="76" t="s">
        <v>1226</v>
      </c>
      <c r="C138" s="73" t="s">
        <v>1227</v>
      </c>
      <c r="D138" s="86" t="s">
        <v>121</v>
      </c>
      <c r="E138" s="86" t="s">
        <v>28</v>
      </c>
      <c r="F138" s="73" t="s">
        <v>1228</v>
      </c>
      <c r="G138" s="86" t="s">
        <v>619</v>
      </c>
      <c r="H138" s="86" t="s">
        <v>134</v>
      </c>
      <c r="I138" s="83">
        <v>3565.3161740000005</v>
      </c>
      <c r="J138" s="85">
        <v>9300</v>
      </c>
      <c r="K138" s="73"/>
      <c r="L138" s="83">
        <v>331.57440416300005</v>
      </c>
      <c r="M138" s="84">
        <v>4.0283441177550619E-4</v>
      </c>
      <c r="N138" s="84">
        <f t="shared" si="1"/>
        <v>1.3901906579211803E-3</v>
      </c>
      <c r="O138" s="84">
        <f>L138/'סכום נכסי הקרן'!$C$42</f>
        <v>1.1474290851581745E-4</v>
      </c>
    </row>
    <row r="139" spans="2:15">
      <c r="B139" s="76" t="s">
        <v>1229</v>
      </c>
      <c r="C139" s="73" t="s">
        <v>1230</v>
      </c>
      <c r="D139" s="86" t="s">
        <v>121</v>
      </c>
      <c r="E139" s="86" t="s">
        <v>28</v>
      </c>
      <c r="F139" s="73" t="s">
        <v>1231</v>
      </c>
      <c r="G139" s="86" t="s">
        <v>129</v>
      </c>
      <c r="H139" s="86" t="s">
        <v>134</v>
      </c>
      <c r="I139" s="83">
        <v>44250.47280000001</v>
      </c>
      <c r="J139" s="85">
        <v>192.8</v>
      </c>
      <c r="K139" s="73"/>
      <c r="L139" s="83">
        <v>85.31491155800002</v>
      </c>
      <c r="M139" s="84">
        <v>2.9550900431358406E-4</v>
      </c>
      <c r="N139" s="84">
        <f t="shared" si="1"/>
        <v>3.5769948325383501E-4</v>
      </c>
      <c r="O139" s="84">
        <f>L139/'סכום נכסי הקרן'!$C$42</f>
        <v>2.952363321483132E-5</v>
      </c>
    </row>
    <row r="140" spans="2:15">
      <c r="B140" s="76" t="s">
        <v>1232</v>
      </c>
      <c r="C140" s="73" t="s">
        <v>1233</v>
      </c>
      <c r="D140" s="86" t="s">
        <v>121</v>
      </c>
      <c r="E140" s="86" t="s">
        <v>28</v>
      </c>
      <c r="F140" s="73" t="s">
        <v>1234</v>
      </c>
      <c r="G140" s="86" t="s">
        <v>130</v>
      </c>
      <c r="H140" s="86" t="s">
        <v>134</v>
      </c>
      <c r="I140" s="83">
        <v>41685.22800000001</v>
      </c>
      <c r="J140" s="85">
        <v>405.3</v>
      </c>
      <c r="K140" s="73"/>
      <c r="L140" s="83">
        <v>168.95022908400003</v>
      </c>
      <c r="M140" s="84">
        <v>5.2280645888510592E-4</v>
      </c>
      <c r="N140" s="84">
        <f t="shared" ref="N140:N201" si="2">IFERROR(L140/$L$11,0)</f>
        <v>7.083569394299745E-4</v>
      </c>
      <c r="O140" s="84">
        <f>L140/'סכום נכסי הקרן'!$C$42</f>
        <v>5.8466034881214317E-5</v>
      </c>
    </row>
    <row r="141" spans="2:15">
      <c r="B141" s="76" t="s">
        <v>1235</v>
      </c>
      <c r="C141" s="73" t="s">
        <v>1236</v>
      </c>
      <c r="D141" s="86" t="s">
        <v>121</v>
      </c>
      <c r="E141" s="86" t="s">
        <v>28</v>
      </c>
      <c r="F141" s="73" t="s">
        <v>1237</v>
      </c>
      <c r="G141" s="86" t="s">
        <v>157</v>
      </c>
      <c r="H141" s="86" t="s">
        <v>134</v>
      </c>
      <c r="I141" s="83">
        <v>43131.48629700001</v>
      </c>
      <c r="J141" s="85">
        <v>129.69999999999999</v>
      </c>
      <c r="K141" s="73"/>
      <c r="L141" s="83">
        <v>55.941537711000002</v>
      </c>
      <c r="M141" s="84">
        <v>3.9871021548560048E-4</v>
      </c>
      <c r="N141" s="84">
        <f t="shared" si="2"/>
        <v>2.345458580009892E-4</v>
      </c>
      <c r="O141" s="84">
        <f>L141/'סכום נכסי הקרן'!$C$42</f>
        <v>1.9358836699143804E-5</v>
      </c>
    </row>
    <row r="142" spans="2:15">
      <c r="B142" s="76" t="s">
        <v>1238</v>
      </c>
      <c r="C142" s="73" t="s">
        <v>1239</v>
      </c>
      <c r="D142" s="86" t="s">
        <v>121</v>
      </c>
      <c r="E142" s="86" t="s">
        <v>28</v>
      </c>
      <c r="F142" s="73" t="s">
        <v>1240</v>
      </c>
      <c r="G142" s="86" t="s">
        <v>414</v>
      </c>
      <c r="H142" s="86" t="s">
        <v>134</v>
      </c>
      <c r="I142" s="83">
        <v>14465.226989000003</v>
      </c>
      <c r="J142" s="85">
        <v>1146</v>
      </c>
      <c r="K142" s="73"/>
      <c r="L142" s="83">
        <v>165.77150139400001</v>
      </c>
      <c r="M142" s="84">
        <v>4.2256647127741144E-4</v>
      </c>
      <c r="N142" s="84">
        <f t="shared" si="2"/>
        <v>6.9502950075186413E-4</v>
      </c>
      <c r="O142" s="84">
        <f>L142/'סכום נכסי הקרן'!$C$42</f>
        <v>5.7366020959901308E-5</v>
      </c>
    </row>
    <row r="143" spans="2:15">
      <c r="B143" s="76" t="s">
        <v>1241</v>
      </c>
      <c r="C143" s="73" t="s">
        <v>1242</v>
      </c>
      <c r="D143" s="86" t="s">
        <v>121</v>
      </c>
      <c r="E143" s="86" t="s">
        <v>28</v>
      </c>
      <c r="F143" s="73" t="s">
        <v>1243</v>
      </c>
      <c r="G143" s="86" t="s">
        <v>159</v>
      </c>
      <c r="H143" s="86" t="s">
        <v>134</v>
      </c>
      <c r="I143" s="83">
        <v>3588.6171470000008</v>
      </c>
      <c r="J143" s="85">
        <v>2240</v>
      </c>
      <c r="K143" s="73"/>
      <c r="L143" s="83">
        <v>80.385024102000017</v>
      </c>
      <c r="M143" s="84">
        <v>3.0310280200249949E-4</v>
      </c>
      <c r="N143" s="84">
        <f t="shared" si="2"/>
        <v>3.3702996413569194E-4</v>
      </c>
      <c r="O143" s="84">
        <f>L143/'סכום נכסי הקרן'!$C$42</f>
        <v>2.781762208051287E-5</v>
      </c>
    </row>
    <row r="144" spans="2:15">
      <c r="B144" s="76" t="s">
        <v>1244</v>
      </c>
      <c r="C144" s="73" t="s">
        <v>1245</v>
      </c>
      <c r="D144" s="86" t="s">
        <v>121</v>
      </c>
      <c r="E144" s="86" t="s">
        <v>28</v>
      </c>
      <c r="F144" s="73" t="s">
        <v>1246</v>
      </c>
      <c r="G144" s="86" t="s">
        <v>414</v>
      </c>
      <c r="H144" s="86" t="s">
        <v>134</v>
      </c>
      <c r="I144" s="83">
        <v>9030.9924170000013</v>
      </c>
      <c r="J144" s="85">
        <v>702.3</v>
      </c>
      <c r="K144" s="73"/>
      <c r="L144" s="83">
        <v>63.424659759000008</v>
      </c>
      <c r="M144" s="84">
        <v>5.9493616845370564E-4</v>
      </c>
      <c r="N144" s="84">
        <f t="shared" si="2"/>
        <v>2.6592031342517682E-4</v>
      </c>
      <c r="O144" s="84">
        <f>L144/'סכום נכסי הקרן'!$C$42</f>
        <v>2.194840687641316E-5</v>
      </c>
    </row>
    <row r="145" spans="2:15">
      <c r="B145" s="76" t="s">
        <v>1247</v>
      </c>
      <c r="C145" s="73" t="s">
        <v>1248</v>
      </c>
      <c r="D145" s="86" t="s">
        <v>121</v>
      </c>
      <c r="E145" s="86" t="s">
        <v>28</v>
      </c>
      <c r="F145" s="73" t="s">
        <v>1249</v>
      </c>
      <c r="G145" s="86" t="s">
        <v>130</v>
      </c>
      <c r="H145" s="86" t="s">
        <v>134</v>
      </c>
      <c r="I145" s="83">
        <v>60501.058116000007</v>
      </c>
      <c r="J145" s="85">
        <v>500.1</v>
      </c>
      <c r="K145" s="73"/>
      <c r="L145" s="83">
        <v>302.565791666</v>
      </c>
      <c r="M145" s="84">
        <v>6.6087384406584074E-4</v>
      </c>
      <c r="N145" s="84">
        <f t="shared" si="2"/>
        <v>1.2685663660993052E-3</v>
      </c>
      <c r="O145" s="84">
        <f>L145/'סכום נכסי הקרן'!$C$42</f>
        <v>1.0470433940998928E-4</v>
      </c>
    </row>
    <row r="146" spans="2:15">
      <c r="B146" s="76" t="s">
        <v>1250</v>
      </c>
      <c r="C146" s="73" t="s">
        <v>1251</v>
      </c>
      <c r="D146" s="86" t="s">
        <v>121</v>
      </c>
      <c r="E146" s="86" t="s">
        <v>28</v>
      </c>
      <c r="F146" s="73" t="s">
        <v>1252</v>
      </c>
      <c r="G146" s="86" t="s">
        <v>157</v>
      </c>
      <c r="H146" s="86" t="s">
        <v>134</v>
      </c>
      <c r="I146" s="83">
        <v>10862.742876000002</v>
      </c>
      <c r="J146" s="85">
        <v>372.1</v>
      </c>
      <c r="K146" s="73"/>
      <c r="L146" s="83">
        <v>40.420266242000004</v>
      </c>
      <c r="M146" s="84">
        <v>4.5175985802186139E-4</v>
      </c>
      <c r="N146" s="84">
        <f t="shared" si="2"/>
        <v>1.6946988613961787E-4</v>
      </c>
      <c r="O146" s="84">
        <f>L146/'סכום נכסי הקרן'!$C$42</f>
        <v>1.3987626467424208E-5</v>
      </c>
    </row>
    <row r="147" spans="2:15">
      <c r="B147" s="76" t="s">
        <v>1253</v>
      </c>
      <c r="C147" s="73" t="s">
        <v>1254</v>
      </c>
      <c r="D147" s="86" t="s">
        <v>121</v>
      </c>
      <c r="E147" s="86" t="s">
        <v>28</v>
      </c>
      <c r="F147" s="73" t="s">
        <v>1255</v>
      </c>
      <c r="G147" s="86" t="s">
        <v>1082</v>
      </c>
      <c r="H147" s="86" t="s">
        <v>134</v>
      </c>
      <c r="I147" s="83">
        <v>44968.174851999996</v>
      </c>
      <c r="J147" s="85">
        <v>17.600000000000001</v>
      </c>
      <c r="K147" s="73"/>
      <c r="L147" s="83">
        <v>7.9143987530000022</v>
      </c>
      <c r="M147" s="84">
        <v>4.318479856825394E-4</v>
      </c>
      <c r="N147" s="84">
        <f t="shared" si="2"/>
        <v>3.3182667513970302E-5</v>
      </c>
      <c r="O147" s="84">
        <f>L147/'סכום נכסי הקרן'!$C$42</f>
        <v>2.7388155438763959E-6</v>
      </c>
    </row>
    <row r="148" spans="2:15">
      <c r="B148" s="76" t="s">
        <v>1256</v>
      </c>
      <c r="C148" s="73" t="s">
        <v>1257</v>
      </c>
      <c r="D148" s="86" t="s">
        <v>121</v>
      </c>
      <c r="E148" s="86" t="s">
        <v>28</v>
      </c>
      <c r="F148" s="73" t="s">
        <v>1258</v>
      </c>
      <c r="G148" s="86" t="s">
        <v>563</v>
      </c>
      <c r="H148" s="86" t="s">
        <v>134</v>
      </c>
      <c r="I148" s="83">
        <v>27016.265742000003</v>
      </c>
      <c r="J148" s="85">
        <v>93.6</v>
      </c>
      <c r="K148" s="73"/>
      <c r="L148" s="83">
        <v>25.287224745000003</v>
      </c>
      <c r="M148" s="84">
        <v>1.5451107030674683E-4</v>
      </c>
      <c r="N148" s="84">
        <f t="shared" si="2"/>
        <v>1.0602164450537856E-4</v>
      </c>
      <c r="O148" s="84">
        <f>L148/'סכום נכסי הקרן'!$C$42</f>
        <v>8.7507650744599561E-6</v>
      </c>
    </row>
    <row r="149" spans="2:15">
      <c r="B149" s="76" t="s">
        <v>1259</v>
      </c>
      <c r="C149" s="73" t="s">
        <v>1260</v>
      </c>
      <c r="D149" s="86" t="s">
        <v>121</v>
      </c>
      <c r="E149" s="86" t="s">
        <v>28</v>
      </c>
      <c r="F149" s="73" t="s">
        <v>1261</v>
      </c>
      <c r="G149" s="86" t="s">
        <v>981</v>
      </c>
      <c r="H149" s="86" t="s">
        <v>134</v>
      </c>
      <c r="I149" s="83">
        <v>6264.7820640000018</v>
      </c>
      <c r="J149" s="85">
        <v>1966</v>
      </c>
      <c r="K149" s="83">
        <v>7.0418969490000007</v>
      </c>
      <c r="L149" s="83">
        <v>130.20751232200001</v>
      </c>
      <c r="M149" s="84">
        <v>4.401185462782662E-4</v>
      </c>
      <c r="N149" s="84">
        <f t="shared" si="2"/>
        <v>5.4592050818318388E-4</v>
      </c>
      <c r="O149" s="84">
        <f>L149/'סכום נכסי הקרן'!$C$42</f>
        <v>4.5058932435239522E-5</v>
      </c>
    </row>
    <row r="150" spans="2:15">
      <c r="B150" s="76" t="s">
        <v>1262</v>
      </c>
      <c r="C150" s="73" t="s">
        <v>1263</v>
      </c>
      <c r="D150" s="86" t="s">
        <v>121</v>
      </c>
      <c r="E150" s="86" t="s">
        <v>28</v>
      </c>
      <c r="F150" s="73" t="s">
        <v>1264</v>
      </c>
      <c r="G150" s="86" t="s">
        <v>1265</v>
      </c>
      <c r="H150" s="86" t="s">
        <v>134</v>
      </c>
      <c r="I150" s="83">
        <v>38373.395422000001</v>
      </c>
      <c r="J150" s="85">
        <v>669.3</v>
      </c>
      <c r="K150" s="73"/>
      <c r="L150" s="83">
        <v>256.833135545</v>
      </c>
      <c r="M150" s="84">
        <v>4.0779669124105347E-4</v>
      </c>
      <c r="N150" s="84">
        <f t="shared" si="2"/>
        <v>1.0768232444858469E-3</v>
      </c>
      <c r="O150" s="84">
        <f>L150/'סכום נכסי הקרן'!$C$42</f>
        <v>8.8878335015218202E-5</v>
      </c>
    </row>
    <row r="151" spans="2:15">
      <c r="B151" s="76" t="s">
        <v>1266</v>
      </c>
      <c r="C151" s="73" t="s">
        <v>1267</v>
      </c>
      <c r="D151" s="86" t="s">
        <v>121</v>
      </c>
      <c r="E151" s="86" t="s">
        <v>28</v>
      </c>
      <c r="F151" s="73" t="s">
        <v>1268</v>
      </c>
      <c r="G151" s="86" t="s">
        <v>619</v>
      </c>
      <c r="H151" s="86" t="s">
        <v>134</v>
      </c>
      <c r="I151" s="83">
        <v>5415.5754090000009</v>
      </c>
      <c r="J151" s="85">
        <v>226</v>
      </c>
      <c r="K151" s="73"/>
      <c r="L151" s="83">
        <v>12.239200434000004</v>
      </c>
      <c r="M151" s="84">
        <v>7.349797313720758E-5</v>
      </c>
      <c r="N151" s="84">
        <f t="shared" si="2"/>
        <v>5.1315245960322299E-5</v>
      </c>
      <c r="O151" s="84">
        <f>L151/'סכום נכסי הקרן'!$C$42</f>
        <v>4.2354338515672633E-6</v>
      </c>
    </row>
    <row r="152" spans="2:15">
      <c r="B152" s="76" t="s">
        <v>1269</v>
      </c>
      <c r="C152" s="73" t="s">
        <v>1270</v>
      </c>
      <c r="D152" s="86" t="s">
        <v>121</v>
      </c>
      <c r="E152" s="86" t="s">
        <v>28</v>
      </c>
      <c r="F152" s="73" t="s">
        <v>1271</v>
      </c>
      <c r="G152" s="86" t="s">
        <v>542</v>
      </c>
      <c r="H152" s="86" t="s">
        <v>134</v>
      </c>
      <c r="I152" s="83">
        <v>12234.218943</v>
      </c>
      <c r="J152" s="85">
        <v>670.4</v>
      </c>
      <c r="K152" s="73"/>
      <c r="L152" s="83">
        <v>82.018203771000017</v>
      </c>
      <c r="M152" s="84">
        <v>1.6814927549699187E-4</v>
      </c>
      <c r="N152" s="84">
        <f t="shared" si="2"/>
        <v>3.4387738990211052E-4</v>
      </c>
      <c r="O152" s="84">
        <f>L152/'סכום נכסי הקרן'!$C$42</f>
        <v>2.8382791716640262E-5</v>
      </c>
    </row>
    <row r="153" spans="2:15">
      <c r="B153" s="76" t="s">
        <v>1272</v>
      </c>
      <c r="C153" s="73" t="s">
        <v>1273</v>
      </c>
      <c r="D153" s="86" t="s">
        <v>121</v>
      </c>
      <c r="E153" s="86" t="s">
        <v>28</v>
      </c>
      <c r="F153" s="73" t="s">
        <v>1274</v>
      </c>
      <c r="G153" s="86" t="s">
        <v>563</v>
      </c>
      <c r="H153" s="86" t="s">
        <v>134</v>
      </c>
      <c r="I153" s="83">
        <v>17965.424744000004</v>
      </c>
      <c r="J153" s="85">
        <v>268</v>
      </c>
      <c r="K153" s="73"/>
      <c r="L153" s="83">
        <v>48.147338313000006</v>
      </c>
      <c r="M153" s="84">
        <v>1.4386625829741943E-4</v>
      </c>
      <c r="N153" s="84">
        <f t="shared" si="2"/>
        <v>2.0186714983463794E-4</v>
      </c>
      <c r="O153" s="84">
        <f>L153/'סכום נכסי הקרן'!$C$42</f>
        <v>1.6661616716991303E-5</v>
      </c>
    </row>
    <row r="154" spans="2:15">
      <c r="B154" s="76" t="s">
        <v>1275</v>
      </c>
      <c r="C154" s="73" t="s">
        <v>1276</v>
      </c>
      <c r="D154" s="86" t="s">
        <v>121</v>
      </c>
      <c r="E154" s="86" t="s">
        <v>28</v>
      </c>
      <c r="F154" s="73" t="s">
        <v>1277</v>
      </c>
      <c r="G154" s="86" t="s">
        <v>531</v>
      </c>
      <c r="H154" s="86" t="s">
        <v>134</v>
      </c>
      <c r="I154" s="83">
        <v>4309.8891660000008</v>
      </c>
      <c r="J154" s="85">
        <v>6895</v>
      </c>
      <c r="K154" s="73"/>
      <c r="L154" s="83">
        <v>297.1668579630001</v>
      </c>
      <c r="M154" s="84">
        <v>7.2645772564677481E-5</v>
      </c>
      <c r="N154" s="84">
        <f t="shared" si="2"/>
        <v>1.245930278686006E-3</v>
      </c>
      <c r="O154" s="84">
        <f>L154/'סכום נכסי הקרן'!$C$42</f>
        <v>1.0283601257839903E-4</v>
      </c>
    </row>
    <row r="155" spans="2:15">
      <c r="B155" s="76" t="s">
        <v>1278</v>
      </c>
      <c r="C155" s="73" t="s">
        <v>1279</v>
      </c>
      <c r="D155" s="86" t="s">
        <v>121</v>
      </c>
      <c r="E155" s="86" t="s">
        <v>28</v>
      </c>
      <c r="F155" s="73" t="s">
        <v>1280</v>
      </c>
      <c r="G155" s="86" t="s">
        <v>130</v>
      </c>
      <c r="H155" s="86" t="s">
        <v>134</v>
      </c>
      <c r="I155" s="83">
        <v>6269.9766840000011</v>
      </c>
      <c r="J155" s="85">
        <v>1493</v>
      </c>
      <c r="K155" s="73"/>
      <c r="L155" s="83">
        <v>93.610751898000018</v>
      </c>
      <c r="M155" s="84">
        <v>5.4404797878916515E-4</v>
      </c>
      <c r="N155" s="84">
        <f t="shared" si="2"/>
        <v>3.9248141936071317E-4</v>
      </c>
      <c r="O155" s="84">
        <f>L155/'סכום נכסי הקרן'!$C$42</f>
        <v>3.2394448444364252E-5</v>
      </c>
    </row>
    <row r="156" spans="2:15">
      <c r="B156" s="76" t="s">
        <v>1281</v>
      </c>
      <c r="C156" s="73" t="s">
        <v>1282</v>
      </c>
      <c r="D156" s="86" t="s">
        <v>121</v>
      </c>
      <c r="E156" s="86" t="s">
        <v>28</v>
      </c>
      <c r="F156" s="73" t="s">
        <v>1283</v>
      </c>
      <c r="G156" s="86" t="s">
        <v>506</v>
      </c>
      <c r="H156" s="86" t="s">
        <v>134</v>
      </c>
      <c r="I156" s="83">
        <v>2630.0706740000005</v>
      </c>
      <c r="J156" s="85">
        <v>27970</v>
      </c>
      <c r="K156" s="73"/>
      <c r="L156" s="83">
        <v>735.63076746200011</v>
      </c>
      <c r="M156" s="84">
        <v>7.2052940612439033E-4</v>
      </c>
      <c r="N156" s="84">
        <f t="shared" si="2"/>
        <v>3.0842761315868143E-3</v>
      </c>
      <c r="O156" s="84">
        <f>L156/'סכום נכסי הקרן'!$C$42</f>
        <v>2.5456854567947339E-4</v>
      </c>
    </row>
    <row r="157" spans="2:15">
      <c r="B157" s="76" t="s">
        <v>1284</v>
      </c>
      <c r="C157" s="73" t="s">
        <v>1285</v>
      </c>
      <c r="D157" s="86" t="s">
        <v>121</v>
      </c>
      <c r="E157" s="86" t="s">
        <v>28</v>
      </c>
      <c r="F157" s="73" t="s">
        <v>1286</v>
      </c>
      <c r="G157" s="86" t="s">
        <v>1082</v>
      </c>
      <c r="H157" s="86" t="s">
        <v>134</v>
      </c>
      <c r="I157" s="83">
        <v>7206.9376920000013</v>
      </c>
      <c r="J157" s="85">
        <v>591.1</v>
      </c>
      <c r="K157" s="73"/>
      <c r="L157" s="83">
        <v>42.600208707000007</v>
      </c>
      <c r="M157" s="84">
        <v>3.2949701788219143E-4</v>
      </c>
      <c r="N157" s="84">
        <f t="shared" si="2"/>
        <v>1.7860972206060435E-4</v>
      </c>
      <c r="O157" s="84">
        <f>L157/'סכום נכסי הקרן'!$C$42</f>
        <v>1.47420059843313E-5</v>
      </c>
    </row>
    <row r="158" spans="2:15">
      <c r="B158" s="76" t="s">
        <v>1287</v>
      </c>
      <c r="C158" s="73" t="s">
        <v>1288</v>
      </c>
      <c r="D158" s="86" t="s">
        <v>121</v>
      </c>
      <c r="E158" s="86" t="s">
        <v>28</v>
      </c>
      <c r="F158" s="73" t="s">
        <v>1289</v>
      </c>
      <c r="G158" s="86" t="s">
        <v>981</v>
      </c>
      <c r="H158" s="86" t="s">
        <v>134</v>
      </c>
      <c r="I158" s="83">
        <v>264.19974600000006</v>
      </c>
      <c r="J158" s="85">
        <v>14700</v>
      </c>
      <c r="K158" s="73"/>
      <c r="L158" s="83">
        <v>38.837362645000006</v>
      </c>
      <c r="M158" s="84">
        <v>7.946277637553147E-5</v>
      </c>
      <c r="N158" s="84">
        <f t="shared" si="2"/>
        <v>1.6283325265611939E-4</v>
      </c>
      <c r="O158" s="84">
        <f>L158/'סכום נכסי הקרן'!$C$42</f>
        <v>1.3439855106488149E-5</v>
      </c>
    </row>
    <row r="159" spans="2:15">
      <c r="B159" s="76" t="s">
        <v>1290</v>
      </c>
      <c r="C159" s="73" t="s">
        <v>1291</v>
      </c>
      <c r="D159" s="86" t="s">
        <v>121</v>
      </c>
      <c r="E159" s="86" t="s">
        <v>28</v>
      </c>
      <c r="F159" s="73" t="s">
        <v>1292</v>
      </c>
      <c r="G159" s="86" t="s">
        <v>129</v>
      </c>
      <c r="H159" s="86" t="s">
        <v>134</v>
      </c>
      <c r="I159" s="83">
        <v>16990.808080000003</v>
      </c>
      <c r="J159" s="85">
        <v>759.4</v>
      </c>
      <c r="K159" s="73"/>
      <c r="L159" s="83">
        <v>129.028196552</v>
      </c>
      <c r="M159" s="84">
        <v>4.2884306395235132E-4</v>
      </c>
      <c r="N159" s="84">
        <f t="shared" si="2"/>
        <v>5.4097599574311271E-4</v>
      </c>
      <c r="O159" s="84">
        <f>L159/'סכום נכסי הקרן'!$C$42</f>
        <v>4.4650824572239781E-5</v>
      </c>
    </row>
    <row r="160" spans="2:15">
      <c r="B160" s="76" t="s">
        <v>1295</v>
      </c>
      <c r="C160" s="73" t="s">
        <v>1296</v>
      </c>
      <c r="D160" s="86" t="s">
        <v>121</v>
      </c>
      <c r="E160" s="86" t="s">
        <v>28</v>
      </c>
      <c r="F160" s="73" t="s">
        <v>1297</v>
      </c>
      <c r="G160" s="86" t="s">
        <v>467</v>
      </c>
      <c r="H160" s="86" t="s">
        <v>134</v>
      </c>
      <c r="I160" s="83">
        <v>8447.3137170000027</v>
      </c>
      <c r="J160" s="85">
        <v>9315</v>
      </c>
      <c r="K160" s="73"/>
      <c r="L160" s="83">
        <v>786.86727269900007</v>
      </c>
      <c r="M160" s="84">
        <v>3.378925486800001E-4</v>
      </c>
      <c r="N160" s="84">
        <f t="shared" si="2"/>
        <v>3.2990952190396308E-3</v>
      </c>
      <c r="O160" s="84">
        <f>L160/'סכום נכסי הקרן'!$C$42</f>
        <v>2.7229918338632483E-4</v>
      </c>
    </row>
    <row r="161" spans="2:15">
      <c r="B161" s="76" t="s">
        <v>1298</v>
      </c>
      <c r="C161" s="73" t="s">
        <v>1299</v>
      </c>
      <c r="D161" s="86" t="s">
        <v>121</v>
      </c>
      <c r="E161" s="86" t="s">
        <v>28</v>
      </c>
      <c r="F161" s="73" t="s">
        <v>1300</v>
      </c>
      <c r="G161" s="86" t="s">
        <v>563</v>
      </c>
      <c r="H161" s="86" t="s">
        <v>134</v>
      </c>
      <c r="I161" s="83">
        <v>23897.270098000005</v>
      </c>
      <c r="J161" s="85">
        <v>716.9</v>
      </c>
      <c r="K161" s="73"/>
      <c r="L161" s="83">
        <v>171.31952931700005</v>
      </c>
      <c r="M161" s="84">
        <v>1.7152324737460323E-4</v>
      </c>
      <c r="N161" s="84">
        <f t="shared" si="2"/>
        <v>7.1829069489593594E-4</v>
      </c>
      <c r="O161" s="84">
        <f>L161/'סכום נכסי הקרן'!$C$42</f>
        <v>5.9285942559455913E-5</v>
      </c>
    </row>
    <row r="162" spans="2:15">
      <c r="B162" s="76" t="s">
        <v>1301</v>
      </c>
      <c r="C162" s="73" t="s">
        <v>1302</v>
      </c>
      <c r="D162" s="86" t="s">
        <v>121</v>
      </c>
      <c r="E162" s="86" t="s">
        <v>28</v>
      </c>
      <c r="F162" s="73" t="s">
        <v>1303</v>
      </c>
      <c r="G162" s="86" t="s">
        <v>157</v>
      </c>
      <c r="H162" s="86" t="s">
        <v>134</v>
      </c>
      <c r="I162" s="83">
        <v>3527.2116000000005</v>
      </c>
      <c r="J162" s="85">
        <v>540</v>
      </c>
      <c r="K162" s="73"/>
      <c r="L162" s="83">
        <v>19.046942640000005</v>
      </c>
      <c r="M162" s="84">
        <v>4.653039676029617E-4</v>
      </c>
      <c r="N162" s="84">
        <f t="shared" si="2"/>
        <v>7.9858039063448704E-5</v>
      </c>
      <c r="O162" s="84">
        <f>L162/'סכום נכסי הקרן'!$C$42</f>
        <v>6.591285604099776E-6</v>
      </c>
    </row>
    <row r="163" spans="2:15">
      <c r="B163" s="76" t="s">
        <v>1304</v>
      </c>
      <c r="C163" s="73" t="s">
        <v>1305</v>
      </c>
      <c r="D163" s="86" t="s">
        <v>121</v>
      </c>
      <c r="E163" s="86" t="s">
        <v>28</v>
      </c>
      <c r="F163" s="73" t="s">
        <v>1306</v>
      </c>
      <c r="G163" s="86" t="s">
        <v>542</v>
      </c>
      <c r="H163" s="86" t="s">
        <v>134</v>
      </c>
      <c r="I163" s="83">
        <v>11553.344186000002</v>
      </c>
      <c r="J163" s="85">
        <v>571.70000000000005</v>
      </c>
      <c r="K163" s="73"/>
      <c r="L163" s="83">
        <v>66.050468706000018</v>
      </c>
      <c r="M163" s="84">
        <v>1.9774780951145992E-4</v>
      </c>
      <c r="N163" s="84">
        <f t="shared" si="2"/>
        <v>2.7692953193472969E-4</v>
      </c>
      <c r="O163" s="84">
        <f>L163/'סכום נכסי הקרן'!$C$42</f>
        <v>2.2857080622042582E-5</v>
      </c>
    </row>
    <row r="164" spans="2:15">
      <c r="B164" s="76" t="s">
        <v>1307</v>
      </c>
      <c r="C164" s="73" t="s">
        <v>1308</v>
      </c>
      <c r="D164" s="86" t="s">
        <v>121</v>
      </c>
      <c r="E164" s="86" t="s">
        <v>28</v>
      </c>
      <c r="F164" s="73" t="s">
        <v>1309</v>
      </c>
      <c r="G164" s="86" t="s">
        <v>159</v>
      </c>
      <c r="H164" s="86" t="s">
        <v>134</v>
      </c>
      <c r="I164" s="83">
        <v>70506.859590000007</v>
      </c>
      <c r="J164" s="85">
        <v>53.2</v>
      </c>
      <c r="K164" s="73"/>
      <c r="L164" s="83">
        <v>37.509649280000005</v>
      </c>
      <c r="M164" s="84">
        <v>5.1356739707978012E-4</v>
      </c>
      <c r="N164" s="84">
        <f t="shared" si="2"/>
        <v>1.5726655422208487E-4</v>
      </c>
      <c r="O164" s="84">
        <f>L164/'סכום נכסי הקרן'!$C$42</f>
        <v>1.2980393545937381E-5</v>
      </c>
    </row>
    <row r="165" spans="2:15">
      <c r="B165" s="76" t="s">
        <v>1310</v>
      </c>
      <c r="C165" s="73" t="s">
        <v>1311</v>
      </c>
      <c r="D165" s="86" t="s">
        <v>121</v>
      </c>
      <c r="E165" s="86" t="s">
        <v>28</v>
      </c>
      <c r="F165" s="73" t="s">
        <v>1312</v>
      </c>
      <c r="G165" s="86" t="s">
        <v>1169</v>
      </c>
      <c r="H165" s="86" t="s">
        <v>134</v>
      </c>
      <c r="I165" s="83">
        <v>3.5270000000000006E-3</v>
      </c>
      <c r="J165" s="85">
        <v>967.1</v>
      </c>
      <c r="K165" s="73"/>
      <c r="L165" s="83">
        <v>3.4096000000000007E-5</v>
      </c>
      <c r="M165" s="84">
        <v>1.8914057461625166E-10</v>
      </c>
      <c r="N165" s="84">
        <f t="shared" si="2"/>
        <v>1.4295416074751969E-10</v>
      </c>
      <c r="O165" s="84">
        <f>L165/'סכום נכסי הקרן'!$C$42</f>
        <v>1.1799083884750228E-11</v>
      </c>
    </row>
    <row r="166" spans="2:15">
      <c r="B166" s="76" t="s">
        <v>1313</v>
      </c>
      <c r="C166" s="73" t="s">
        <v>1314</v>
      </c>
      <c r="D166" s="86" t="s">
        <v>121</v>
      </c>
      <c r="E166" s="86" t="s">
        <v>28</v>
      </c>
      <c r="F166" s="73" t="s">
        <v>1315</v>
      </c>
      <c r="G166" s="86" t="s">
        <v>414</v>
      </c>
      <c r="H166" s="86" t="s">
        <v>134</v>
      </c>
      <c r="I166" s="83">
        <v>68889.627726999999</v>
      </c>
      <c r="J166" s="85">
        <v>1040</v>
      </c>
      <c r="K166" s="73"/>
      <c r="L166" s="83">
        <v>716.45212836000007</v>
      </c>
      <c r="M166" s="84">
        <v>6.4547611257460315E-4</v>
      </c>
      <c r="N166" s="84">
        <f t="shared" si="2"/>
        <v>3.0038659293019133E-3</v>
      </c>
      <c r="O166" s="84">
        <f>L166/'סכום נכסי הקרן'!$C$42</f>
        <v>2.4793168588478051E-4</v>
      </c>
    </row>
    <row r="167" spans="2:15">
      <c r="B167" s="76" t="s">
        <v>1316</v>
      </c>
      <c r="C167" s="73" t="s">
        <v>1317</v>
      </c>
      <c r="D167" s="86" t="s">
        <v>121</v>
      </c>
      <c r="E167" s="86" t="s">
        <v>28</v>
      </c>
      <c r="F167" s="73" t="s">
        <v>1318</v>
      </c>
      <c r="G167" s="86" t="s">
        <v>157</v>
      </c>
      <c r="H167" s="86" t="s">
        <v>134</v>
      </c>
      <c r="I167" s="83">
        <v>28752.658570000003</v>
      </c>
      <c r="J167" s="85">
        <v>241</v>
      </c>
      <c r="K167" s="73"/>
      <c r="L167" s="83">
        <v>69.29390715400001</v>
      </c>
      <c r="M167" s="84">
        <v>3.7590783735899945E-4</v>
      </c>
      <c r="N167" s="84">
        <f t="shared" si="2"/>
        <v>2.9052828314513784E-4</v>
      </c>
      <c r="O167" s="84">
        <f>L167/'סכום נכסי הקרן'!$C$42</f>
        <v>2.3979488010679839E-5</v>
      </c>
    </row>
    <row r="168" spans="2:15">
      <c r="B168" s="76" t="s">
        <v>1319</v>
      </c>
      <c r="C168" s="73" t="s">
        <v>1320</v>
      </c>
      <c r="D168" s="86" t="s">
        <v>121</v>
      </c>
      <c r="E168" s="86" t="s">
        <v>28</v>
      </c>
      <c r="F168" s="73" t="s">
        <v>1321</v>
      </c>
      <c r="G168" s="86" t="s">
        <v>506</v>
      </c>
      <c r="H168" s="86" t="s">
        <v>134</v>
      </c>
      <c r="I168" s="83">
        <v>81.729929000000013</v>
      </c>
      <c r="J168" s="85">
        <v>136.9</v>
      </c>
      <c r="K168" s="73"/>
      <c r="L168" s="83">
        <v>0.11188828200000002</v>
      </c>
      <c r="M168" s="84">
        <v>1.1921625129109725E-5</v>
      </c>
      <c r="N168" s="84">
        <f t="shared" si="2"/>
        <v>4.6911354560041686E-7</v>
      </c>
      <c r="O168" s="84">
        <f>L168/'סכום נכסי הקרן'!$C$42</f>
        <v>3.8719475159508123E-8</v>
      </c>
    </row>
    <row r="169" spans="2:15">
      <c r="B169" s="76" t="s">
        <v>1322</v>
      </c>
      <c r="C169" s="73" t="s">
        <v>1323</v>
      </c>
      <c r="D169" s="86" t="s">
        <v>121</v>
      </c>
      <c r="E169" s="86" t="s">
        <v>28</v>
      </c>
      <c r="F169" s="73" t="s">
        <v>1324</v>
      </c>
      <c r="G169" s="86" t="s">
        <v>1325</v>
      </c>
      <c r="H169" s="86" t="s">
        <v>134</v>
      </c>
      <c r="I169" s="83">
        <v>8684.4225000000024</v>
      </c>
      <c r="J169" s="85">
        <v>738.2</v>
      </c>
      <c r="K169" s="73"/>
      <c r="L169" s="83">
        <v>64.108406895000016</v>
      </c>
      <c r="M169" s="84">
        <v>1.7379966092703403E-4</v>
      </c>
      <c r="N169" s="84">
        <f t="shared" si="2"/>
        <v>2.6878705726581507E-4</v>
      </c>
      <c r="O169" s="84">
        <f>L169/'סכום נכסי הקרן'!$C$42</f>
        <v>2.2185020843260351E-5</v>
      </c>
    </row>
    <row r="170" spans="2:15">
      <c r="B170" s="76" t="s">
        <v>1326</v>
      </c>
      <c r="C170" s="73" t="s">
        <v>1327</v>
      </c>
      <c r="D170" s="86" t="s">
        <v>121</v>
      </c>
      <c r="E170" s="86" t="s">
        <v>28</v>
      </c>
      <c r="F170" s="73" t="s">
        <v>1328</v>
      </c>
      <c r="G170" s="86" t="s">
        <v>414</v>
      </c>
      <c r="H170" s="86" t="s">
        <v>134</v>
      </c>
      <c r="I170" s="83">
        <v>3945.7045680000006</v>
      </c>
      <c r="J170" s="85">
        <v>535.29999999999995</v>
      </c>
      <c r="K170" s="73"/>
      <c r="L170" s="83">
        <v>21.121356545999998</v>
      </c>
      <c r="M170" s="84">
        <v>2.6289146213709721E-4</v>
      </c>
      <c r="N170" s="84">
        <f t="shared" si="2"/>
        <v>8.8555425823632115E-5</v>
      </c>
      <c r="O170" s="84">
        <f>L170/'סכום נכסי הקרן'!$C$42</f>
        <v>7.3091464584107295E-6</v>
      </c>
    </row>
    <row r="171" spans="2:15">
      <c r="B171" s="76" t="s">
        <v>1329</v>
      </c>
      <c r="C171" s="73" t="s">
        <v>1330</v>
      </c>
      <c r="D171" s="86" t="s">
        <v>121</v>
      </c>
      <c r="E171" s="86" t="s">
        <v>28</v>
      </c>
      <c r="F171" s="73" t="s">
        <v>1331</v>
      </c>
      <c r="G171" s="86" t="s">
        <v>414</v>
      </c>
      <c r="H171" s="86" t="s">
        <v>134</v>
      </c>
      <c r="I171" s="83">
        <v>8656.7232000000022</v>
      </c>
      <c r="J171" s="85">
        <v>3273</v>
      </c>
      <c r="K171" s="73"/>
      <c r="L171" s="83">
        <v>283.33455034999997</v>
      </c>
      <c r="M171" s="84">
        <v>3.3650376375770854E-4</v>
      </c>
      <c r="N171" s="84">
        <f t="shared" si="2"/>
        <v>1.1879356187253667E-3</v>
      </c>
      <c r="O171" s="84">
        <f>L171/'סכום נכסי הקרן'!$C$42</f>
        <v>9.804927636753977E-5</v>
      </c>
    </row>
    <row r="172" spans="2:15">
      <c r="B172" s="76" t="s">
        <v>1332</v>
      </c>
      <c r="C172" s="73" t="s">
        <v>1333</v>
      </c>
      <c r="D172" s="86" t="s">
        <v>121</v>
      </c>
      <c r="E172" s="86" t="s">
        <v>28</v>
      </c>
      <c r="F172" s="73" t="s">
        <v>1334</v>
      </c>
      <c r="G172" s="86" t="s">
        <v>483</v>
      </c>
      <c r="H172" s="86" t="s">
        <v>134</v>
      </c>
      <c r="I172" s="83">
        <v>120100.99383300003</v>
      </c>
      <c r="J172" s="85">
        <v>161.5</v>
      </c>
      <c r="K172" s="73"/>
      <c r="L172" s="83">
        <v>193.96310506700001</v>
      </c>
      <c r="M172" s="84">
        <v>5.2503491249121872E-4</v>
      </c>
      <c r="N172" s="84">
        <f t="shared" si="2"/>
        <v>8.1322832299495439E-4</v>
      </c>
      <c r="O172" s="84">
        <f>L172/'סכום נכסי הקרן'!$C$42</f>
        <v>6.7121860254345213E-5</v>
      </c>
    </row>
    <row r="173" spans="2:15">
      <c r="B173" s="76" t="s">
        <v>1335</v>
      </c>
      <c r="C173" s="73" t="s">
        <v>1336</v>
      </c>
      <c r="D173" s="86" t="s">
        <v>121</v>
      </c>
      <c r="E173" s="86" t="s">
        <v>28</v>
      </c>
      <c r="F173" s="73" t="s">
        <v>1337</v>
      </c>
      <c r="G173" s="86" t="s">
        <v>619</v>
      </c>
      <c r="H173" s="86" t="s">
        <v>134</v>
      </c>
      <c r="I173" s="83">
        <v>48098.34</v>
      </c>
      <c r="J173" s="85">
        <v>424.7</v>
      </c>
      <c r="K173" s="73"/>
      <c r="L173" s="83">
        <v>204.27364998000004</v>
      </c>
      <c r="M173" s="84">
        <v>1.6729275503460749E-4</v>
      </c>
      <c r="N173" s="84">
        <f t="shared" si="2"/>
        <v>8.5645730278400677E-4</v>
      </c>
      <c r="O173" s="84">
        <f>L173/'סכום נכסי הקרן'!$C$42</f>
        <v>7.0689873637908449E-5</v>
      </c>
    </row>
    <row r="174" spans="2:15">
      <c r="B174" s="76" t="s">
        <v>1338</v>
      </c>
      <c r="C174" s="73" t="s">
        <v>1339</v>
      </c>
      <c r="D174" s="86" t="s">
        <v>121</v>
      </c>
      <c r="E174" s="86" t="s">
        <v>28</v>
      </c>
      <c r="F174" s="73" t="s">
        <v>1340</v>
      </c>
      <c r="G174" s="86" t="s">
        <v>467</v>
      </c>
      <c r="H174" s="86" t="s">
        <v>134</v>
      </c>
      <c r="I174" s="83">
        <v>40413.294120000006</v>
      </c>
      <c r="J174" s="85">
        <v>570</v>
      </c>
      <c r="K174" s="83">
        <v>3.9751324150000005</v>
      </c>
      <c r="L174" s="83">
        <v>234.33090889900004</v>
      </c>
      <c r="M174" s="84">
        <v>2.6500923374684981E-4</v>
      </c>
      <c r="N174" s="84">
        <f t="shared" si="2"/>
        <v>9.8247825020119782E-4</v>
      </c>
      <c r="O174" s="84">
        <f>L174/'סכום נכסי הקרן'!$C$42</f>
        <v>8.1091331853855715E-5</v>
      </c>
    </row>
    <row r="175" spans="2:15">
      <c r="B175" s="76" t="s">
        <v>1341</v>
      </c>
      <c r="C175" s="73" t="s">
        <v>1342</v>
      </c>
      <c r="D175" s="86" t="s">
        <v>121</v>
      </c>
      <c r="E175" s="86" t="s">
        <v>28</v>
      </c>
      <c r="F175" s="73" t="s">
        <v>1343</v>
      </c>
      <c r="G175" s="86" t="s">
        <v>619</v>
      </c>
      <c r="H175" s="86" t="s">
        <v>134</v>
      </c>
      <c r="I175" s="83">
        <v>750.31807100000015</v>
      </c>
      <c r="J175" s="85">
        <v>18850</v>
      </c>
      <c r="K175" s="73"/>
      <c r="L175" s="83">
        <v>141.43495642500005</v>
      </c>
      <c r="M175" s="84">
        <v>3.3328450386534977E-4</v>
      </c>
      <c r="N175" s="84">
        <f t="shared" si="2"/>
        <v>5.9299376748292757E-4</v>
      </c>
      <c r="O175" s="84">
        <f>L175/'סכום נכסי הקרן'!$C$42</f>
        <v>4.8944243169127417E-5</v>
      </c>
    </row>
    <row r="176" spans="2:15">
      <c r="B176" s="76" t="s">
        <v>1344</v>
      </c>
      <c r="C176" s="73" t="s">
        <v>1345</v>
      </c>
      <c r="D176" s="86" t="s">
        <v>121</v>
      </c>
      <c r="E176" s="86" t="s">
        <v>28</v>
      </c>
      <c r="F176" s="73" t="s">
        <v>1346</v>
      </c>
      <c r="G176" s="86" t="s">
        <v>1347</v>
      </c>
      <c r="H176" s="86" t="s">
        <v>134</v>
      </c>
      <c r="I176" s="83">
        <v>3546.8517560000009</v>
      </c>
      <c r="J176" s="85">
        <v>2052</v>
      </c>
      <c r="K176" s="73"/>
      <c r="L176" s="83">
        <v>72.781398023000023</v>
      </c>
      <c r="M176" s="84">
        <v>6.1712479545251024E-5</v>
      </c>
      <c r="N176" s="84">
        <f t="shared" si="2"/>
        <v>3.0515027195005733E-4</v>
      </c>
      <c r="O176" s="84">
        <f>L176/'סכום נכסי הקרן'!$C$42</f>
        <v>2.5186350906932525E-5</v>
      </c>
    </row>
    <row r="177" spans="2:15">
      <c r="B177" s="76" t="s">
        <v>1348</v>
      </c>
      <c r="C177" s="73" t="s">
        <v>1349</v>
      </c>
      <c r="D177" s="86" t="s">
        <v>121</v>
      </c>
      <c r="E177" s="86" t="s">
        <v>28</v>
      </c>
      <c r="F177" s="73" t="s">
        <v>544</v>
      </c>
      <c r="G177" s="86" t="s">
        <v>467</v>
      </c>
      <c r="H177" s="86" t="s">
        <v>134</v>
      </c>
      <c r="I177" s="83">
        <v>5728.4596530000008</v>
      </c>
      <c r="J177" s="85">
        <v>7</v>
      </c>
      <c r="K177" s="73"/>
      <c r="L177" s="83">
        <v>0.40099217300000006</v>
      </c>
      <c r="M177" s="84">
        <v>2.3305491119135656E-4</v>
      </c>
      <c r="N177" s="84">
        <f t="shared" si="2"/>
        <v>1.6812382554416712E-6</v>
      </c>
      <c r="O177" s="84">
        <f>L177/'סכום נכסי הקרן'!$C$42</f>
        <v>1.3876525945434289E-7</v>
      </c>
    </row>
    <row r="178" spans="2:15">
      <c r="B178" s="76" t="s">
        <v>1350</v>
      </c>
      <c r="C178" s="73" t="s">
        <v>1351</v>
      </c>
      <c r="D178" s="86" t="s">
        <v>121</v>
      </c>
      <c r="E178" s="86" t="s">
        <v>28</v>
      </c>
      <c r="F178" s="73" t="s">
        <v>649</v>
      </c>
      <c r="G178" s="86" t="s">
        <v>506</v>
      </c>
      <c r="H178" s="86" t="s">
        <v>134</v>
      </c>
      <c r="I178" s="83">
        <v>10688.520000000002</v>
      </c>
      <c r="J178" s="85">
        <v>429</v>
      </c>
      <c r="K178" s="73"/>
      <c r="L178" s="83">
        <v>45.853750800000007</v>
      </c>
      <c r="M178" s="84">
        <v>5.7851672043611901E-5</v>
      </c>
      <c r="N178" s="84">
        <f t="shared" si="2"/>
        <v>1.9225083478237651E-4</v>
      </c>
      <c r="O178" s="84">
        <f>L178/'סכום נכסי הקרן'!$C$42</f>
        <v>1.5867909787647609E-5</v>
      </c>
    </row>
    <row r="179" spans="2:15">
      <c r="B179" s="76" t="s">
        <v>1352</v>
      </c>
      <c r="C179" s="73" t="s">
        <v>1353</v>
      </c>
      <c r="D179" s="86" t="s">
        <v>121</v>
      </c>
      <c r="E179" s="86" t="s">
        <v>28</v>
      </c>
      <c r="F179" s="73" t="s">
        <v>1354</v>
      </c>
      <c r="G179" s="86" t="s">
        <v>981</v>
      </c>
      <c r="H179" s="86" t="s">
        <v>134</v>
      </c>
      <c r="I179" s="83">
        <v>4560.9945660000012</v>
      </c>
      <c r="J179" s="85">
        <v>8299</v>
      </c>
      <c r="K179" s="73"/>
      <c r="L179" s="83">
        <v>378.51693902200009</v>
      </c>
      <c r="M179" s="84">
        <v>3.6263027124394984E-4</v>
      </c>
      <c r="N179" s="84">
        <f t="shared" si="2"/>
        <v>1.5870064332065374E-3</v>
      </c>
      <c r="O179" s="84">
        <f>L179/'סכום נכסי הקרן'!$C$42</f>
        <v>1.3098759723485055E-4</v>
      </c>
    </row>
    <row r="180" spans="2:15">
      <c r="B180" s="76" t="s">
        <v>1355</v>
      </c>
      <c r="C180" s="73" t="s">
        <v>1356</v>
      </c>
      <c r="D180" s="86" t="s">
        <v>121</v>
      </c>
      <c r="E180" s="86" t="s">
        <v>28</v>
      </c>
      <c r="F180" s="73" t="s">
        <v>1357</v>
      </c>
      <c r="G180" s="86" t="s">
        <v>414</v>
      </c>
      <c r="H180" s="86" t="s">
        <v>134</v>
      </c>
      <c r="I180" s="83">
        <v>44249.093981000005</v>
      </c>
      <c r="J180" s="85">
        <v>279.10000000000002</v>
      </c>
      <c r="K180" s="73"/>
      <c r="L180" s="83">
        <v>123.49922129000004</v>
      </c>
      <c r="M180" s="84">
        <v>5.1815719692458687E-4</v>
      </c>
      <c r="N180" s="84">
        <f t="shared" si="2"/>
        <v>5.1779468361344929E-4</v>
      </c>
      <c r="O180" s="84">
        <f>L180/'סכום נכסי הקרן'!$C$42</f>
        <v>4.2737496237155128E-5</v>
      </c>
    </row>
    <row r="181" spans="2:15">
      <c r="B181" s="76" t="s">
        <v>1358</v>
      </c>
      <c r="C181" s="73" t="s">
        <v>1359</v>
      </c>
      <c r="D181" s="86" t="s">
        <v>121</v>
      </c>
      <c r="E181" s="86" t="s">
        <v>28</v>
      </c>
      <c r="F181" s="73" t="s">
        <v>657</v>
      </c>
      <c r="G181" s="86" t="s">
        <v>327</v>
      </c>
      <c r="H181" s="86" t="s">
        <v>134</v>
      </c>
      <c r="I181" s="83">
        <v>59321.286000000007</v>
      </c>
      <c r="J181" s="85">
        <v>470.9</v>
      </c>
      <c r="K181" s="73"/>
      <c r="L181" s="83">
        <v>279.34393577400004</v>
      </c>
      <c r="M181" s="84">
        <v>8.3433336774485381E-4</v>
      </c>
      <c r="N181" s="84">
        <f t="shared" si="2"/>
        <v>1.171204185197126E-3</v>
      </c>
      <c r="O181" s="84">
        <f>L181/'סכום נכסי הקרן'!$C$42</f>
        <v>9.6668305105986201E-5</v>
      </c>
    </row>
    <row r="182" spans="2:15">
      <c r="B182" s="76" t="s">
        <v>1360</v>
      </c>
      <c r="C182" s="73" t="s">
        <v>1361</v>
      </c>
      <c r="D182" s="86" t="s">
        <v>121</v>
      </c>
      <c r="E182" s="86" t="s">
        <v>28</v>
      </c>
      <c r="F182" s="73" t="s">
        <v>1362</v>
      </c>
      <c r="G182" s="86" t="s">
        <v>159</v>
      </c>
      <c r="H182" s="86" t="s">
        <v>134</v>
      </c>
      <c r="I182" s="83">
        <v>10052.553060000002</v>
      </c>
      <c r="J182" s="85">
        <v>47.4</v>
      </c>
      <c r="K182" s="73"/>
      <c r="L182" s="83">
        <v>4.7649101499999995</v>
      </c>
      <c r="M182" s="84">
        <v>2.5603225778024507E-4</v>
      </c>
      <c r="N182" s="84">
        <f t="shared" si="2"/>
        <v>1.9977819437194625E-5</v>
      </c>
      <c r="O182" s="84">
        <f>L182/'סכום נכסי הקרן'!$C$42</f>
        <v>1.6489199484733626E-6</v>
      </c>
    </row>
    <row r="183" spans="2:15">
      <c r="B183" s="76" t="s">
        <v>1363</v>
      </c>
      <c r="C183" s="73" t="s">
        <v>1364</v>
      </c>
      <c r="D183" s="86" t="s">
        <v>121</v>
      </c>
      <c r="E183" s="86" t="s">
        <v>28</v>
      </c>
      <c r="F183" s="73" t="s">
        <v>1365</v>
      </c>
      <c r="G183" s="86" t="s">
        <v>506</v>
      </c>
      <c r="H183" s="86" t="s">
        <v>134</v>
      </c>
      <c r="I183" s="83">
        <v>12260.795948000003</v>
      </c>
      <c r="J183" s="85">
        <v>3146</v>
      </c>
      <c r="K183" s="73"/>
      <c r="L183" s="83">
        <v>385.72464051600002</v>
      </c>
      <c r="M183" s="84">
        <v>3.4353589094984597E-4</v>
      </c>
      <c r="N183" s="84">
        <f t="shared" si="2"/>
        <v>1.61722613399236E-3</v>
      </c>
      <c r="O183" s="84">
        <f>L183/'סכום נכסי הקרן'!$C$42</f>
        <v>1.3348185681204275E-4</v>
      </c>
    </row>
    <row r="184" spans="2:15">
      <c r="B184" s="76" t="s">
        <v>1366</v>
      </c>
      <c r="C184" s="73" t="s">
        <v>1367</v>
      </c>
      <c r="D184" s="86" t="s">
        <v>121</v>
      </c>
      <c r="E184" s="86" t="s">
        <v>28</v>
      </c>
      <c r="F184" s="73" t="s">
        <v>1368</v>
      </c>
      <c r="G184" s="86" t="s">
        <v>414</v>
      </c>
      <c r="H184" s="86" t="s">
        <v>134</v>
      </c>
      <c r="I184" s="83">
        <v>2672.1300000000006</v>
      </c>
      <c r="J184" s="85">
        <v>5515</v>
      </c>
      <c r="K184" s="83">
        <v>1.6032780000000002</v>
      </c>
      <c r="L184" s="83">
        <v>148.97124750000003</v>
      </c>
      <c r="M184" s="84">
        <v>3.1796687212927492E-4</v>
      </c>
      <c r="N184" s="84">
        <f t="shared" si="2"/>
        <v>6.2459114447071628E-4</v>
      </c>
      <c r="O184" s="84">
        <f>L184/'סכום נכסי הקרן'!$C$42</f>
        <v>5.1552212742503156E-5</v>
      </c>
    </row>
    <row r="185" spans="2:15">
      <c r="B185" s="76" t="s">
        <v>1369</v>
      </c>
      <c r="C185" s="73" t="s">
        <v>1370</v>
      </c>
      <c r="D185" s="86" t="s">
        <v>121</v>
      </c>
      <c r="E185" s="86" t="s">
        <v>28</v>
      </c>
      <c r="F185" s="73" t="s">
        <v>1371</v>
      </c>
      <c r="G185" s="86" t="s">
        <v>414</v>
      </c>
      <c r="H185" s="86" t="s">
        <v>134</v>
      </c>
      <c r="I185" s="83">
        <v>10477.913402000002</v>
      </c>
      <c r="J185" s="85">
        <v>1053</v>
      </c>
      <c r="K185" s="73"/>
      <c r="L185" s="83">
        <v>110.33242812200001</v>
      </c>
      <c r="M185" s="84">
        <v>6.283968013750718E-4</v>
      </c>
      <c r="N185" s="84">
        <f t="shared" si="2"/>
        <v>4.6259032336392974E-4</v>
      </c>
      <c r="O185" s="84">
        <f>L185/'סכום נכסי הקרן'!$C$42</f>
        <v>3.8181064483213656E-5</v>
      </c>
    </row>
    <row r="186" spans="2:15">
      <c r="B186" s="76" t="s">
        <v>1372</v>
      </c>
      <c r="C186" s="73" t="s">
        <v>1373</v>
      </c>
      <c r="D186" s="86" t="s">
        <v>121</v>
      </c>
      <c r="E186" s="86" t="s">
        <v>28</v>
      </c>
      <c r="F186" s="73" t="s">
        <v>1374</v>
      </c>
      <c r="G186" s="86" t="s">
        <v>128</v>
      </c>
      <c r="H186" s="86" t="s">
        <v>134</v>
      </c>
      <c r="I186" s="83">
        <v>8500.0455300000012</v>
      </c>
      <c r="J186" s="85">
        <v>1233</v>
      </c>
      <c r="K186" s="73"/>
      <c r="L186" s="83">
        <v>104.805561385</v>
      </c>
      <c r="M186" s="84">
        <v>4.2498102744862763E-4</v>
      </c>
      <c r="N186" s="84">
        <f t="shared" si="2"/>
        <v>4.3941785163847166E-4</v>
      </c>
      <c r="O186" s="84">
        <f>L186/'סכום נכסי הקרן'!$C$42</f>
        <v>3.6268465813290534E-5</v>
      </c>
    </row>
    <row r="187" spans="2:15">
      <c r="B187" s="72"/>
      <c r="C187" s="73"/>
      <c r="D187" s="73"/>
      <c r="E187" s="73"/>
      <c r="F187" s="73"/>
      <c r="G187" s="73"/>
      <c r="H187" s="73"/>
      <c r="I187" s="83"/>
      <c r="J187" s="85"/>
      <c r="K187" s="73"/>
      <c r="L187" s="73"/>
      <c r="M187" s="73"/>
      <c r="N187" s="84"/>
      <c r="O187" s="73"/>
    </row>
    <row r="188" spans="2:15">
      <c r="B188" s="70" t="s">
        <v>200</v>
      </c>
      <c r="C188" s="71"/>
      <c r="D188" s="71"/>
      <c r="E188" s="71"/>
      <c r="F188" s="71"/>
      <c r="G188" s="71"/>
      <c r="H188" s="71"/>
      <c r="I188" s="80"/>
      <c r="J188" s="82"/>
      <c r="K188" s="80">
        <v>7.8259082450000017</v>
      </c>
      <c r="L188" s="80">
        <v>67319.423921220019</v>
      </c>
      <c r="M188" s="71"/>
      <c r="N188" s="81">
        <f t="shared" si="2"/>
        <v>0.28224987531277884</v>
      </c>
      <c r="O188" s="81">
        <f>L188/'סכום נכסי הקרן'!$C$42</f>
        <v>2.3296208643815576E-2</v>
      </c>
    </row>
    <row r="189" spans="2:15">
      <c r="B189" s="92" t="s">
        <v>66</v>
      </c>
      <c r="C189" s="71"/>
      <c r="D189" s="71"/>
      <c r="E189" s="71"/>
      <c r="F189" s="71"/>
      <c r="G189" s="71"/>
      <c r="H189" s="71"/>
      <c r="I189" s="80"/>
      <c r="J189" s="82"/>
      <c r="K189" s="71"/>
      <c r="L189" s="80">
        <f>SUM(L190:L218)</f>
        <v>21401.580637882005</v>
      </c>
      <c r="M189" s="71"/>
      <c r="N189" s="81">
        <f t="shared" si="2"/>
        <v>8.9730320235769254E-2</v>
      </c>
      <c r="O189" s="81">
        <f>L189/'סכום נכסי הקרן'!$C$42</f>
        <v>7.4061193457477708E-3</v>
      </c>
    </row>
    <row r="190" spans="2:15">
      <c r="B190" s="76" t="s">
        <v>1375</v>
      </c>
      <c r="C190" s="73" t="s">
        <v>1376</v>
      </c>
      <c r="D190" s="86" t="s">
        <v>1377</v>
      </c>
      <c r="E190" s="86" t="s">
        <v>28</v>
      </c>
      <c r="F190" s="73" t="s">
        <v>1378</v>
      </c>
      <c r="G190" s="86" t="s">
        <v>1379</v>
      </c>
      <c r="H190" s="86" t="s">
        <v>133</v>
      </c>
      <c r="I190" s="83">
        <v>7481.9640000000018</v>
      </c>
      <c r="J190" s="85">
        <v>233</v>
      </c>
      <c r="K190" s="73"/>
      <c r="L190" s="83">
        <v>66.663700683000016</v>
      </c>
      <c r="M190" s="84">
        <v>9.6536588084834951E-5</v>
      </c>
      <c r="N190" s="84">
        <f t="shared" si="2"/>
        <v>2.7950062715456712E-4</v>
      </c>
      <c r="O190" s="84">
        <f>L190/'סכום נכסי הקרן'!$C$42</f>
        <v>2.3069292480836404E-5</v>
      </c>
    </row>
    <row r="191" spans="2:15">
      <c r="B191" s="76" t="s">
        <v>1380</v>
      </c>
      <c r="C191" s="73" t="s">
        <v>1381</v>
      </c>
      <c r="D191" s="86" t="s">
        <v>1377</v>
      </c>
      <c r="E191" s="86" t="s">
        <v>28</v>
      </c>
      <c r="F191" s="73" t="s">
        <v>1382</v>
      </c>
      <c r="G191" s="86" t="s">
        <v>157</v>
      </c>
      <c r="H191" s="86" t="s">
        <v>133</v>
      </c>
      <c r="I191" s="83">
        <v>5166.430604000001</v>
      </c>
      <c r="J191" s="85">
        <v>68.599999999999994</v>
      </c>
      <c r="K191" s="73"/>
      <c r="L191" s="83">
        <v>13.552911410000002</v>
      </c>
      <c r="M191" s="84">
        <v>2.8832899558814163E-4</v>
      </c>
      <c r="N191" s="84">
        <f t="shared" si="2"/>
        <v>5.6823236634855517E-5</v>
      </c>
      <c r="O191" s="84">
        <f>L191/'סכום נכסי הקרן'!$C$42</f>
        <v>4.6900498184296829E-6</v>
      </c>
    </row>
    <row r="192" spans="2:15">
      <c r="B192" s="76" t="s">
        <v>1383</v>
      </c>
      <c r="C192" s="73" t="s">
        <v>1384</v>
      </c>
      <c r="D192" s="86" t="s">
        <v>1377</v>
      </c>
      <c r="E192" s="86" t="s">
        <v>28</v>
      </c>
      <c r="F192" s="73" t="s">
        <v>1140</v>
      </c>
      <c r="G192" s="86" t="s">
        <v>954</v>
      </c>
      <c r="H192" s="86" t="s">
        <v>133</v>
      </c>
      <c r="I192" s="83">
        <v>6028.1809850000009</v>
      </c>
      <c r="J192" s="85">
        <v>6226</v>
      </c>
      <c r="K192" s="73"/>
      <c r="L192" s="83">
        <v>1435.2028320320003</v>
      </c>
      <c r="M192" s="84">
        <v>1.3480095106058421E-4</v>
      </c>
      <c r="N192" s="84">
        <f t="shared" si="2"/>
        <v>6.0173690859807024E-3</v>
      </c>
      <c r="O192" s="84">
        <f>L192/'סכום נכסי הקרן'!$C$42</f>
        <v>4.9665880475060586E-4</v>
      </c>
    </row>
    <row r="193" spans="2:15">
      <c r="B193" s="76" t="s">
        <v>1385</v>
      </c>
      <c r="C193" s="73" t="s">
        <v>1386</v>
      </c>
      <c r="D193" s="86" t="s">
        <v>1377</v>
      </c>
      <c r="E193" s="86" t="s">
        <v>28</v>
      </c>
      <c r="F193" s="73" t="s">
        <v>1387</v>
      </c>
      <c r="G193" s="86" t="s">
        <v>773</v>
      </c>
      <c r="H193" s="86" t="s">
        <v>133</v>
      </c>
      <c r="I193" s="83">
        <v>480.98340000000013</v>
      </c>
      <c r="J193" s="85">
        <v>13328</v>
      </c>
      <c r="K193" s="73"/>
      <c r="L193" s="83">
        <v>245.13930791900003</v>
      </c>
      <c r="M193" s="84">
        <v>4.1111888806982338E-6</v>
      </c>
      <c r="N193" s="84">
        <f t="shared" si="2"/>
        <v>1.0277945808830494E-3</v>
      </c>
      <c r="O193" s="84">
        <f>L193/'סכום נכסי הקרן'!$C$42</f>
        <v>8.483163003243478E-5</v>
      </c>
    </row>
    <row r="194" spans="2:15">
      <c r="B194" s="76" t="s">
        <v>1388</v>
      </c>
      <c r="C194" s="73" t="s">
        <v>1389</v>
      </c>
      <c r="D194" s="86" t="s">
        <v>1377</v>
      </c>
      <c r="E194" s="86" t="s">
        <v>28</v>
      </c>
      <c r="F194" s="73" t="s">
        <v>1390</v>
      </c>
      <c r="G194" s="86" t="s">
        <v>773</v>
      </c>
      <c r="H194" s="86" t="s">
        <v>133</v>
      </c>
      <c r="I194" s="83">
        <v>502.3604400000001</v>
      </c>
      <c r="J194" s="85">
        <v>16377</v>
      </c>
      <c r="K194" s="73"/>
      <c r="L194" s="83">
        <v>314.60648084600007</v>
      </c>
      <c r="M194" s="84">
        <v>1.2028244849415541E-5</v>
      </c>
      <c r="N194" s="84">
        <f t="shared" si="2"/>
        <v>1.3190493147310699E-3</v>
      </c>
      <c r="O194" s="84">
        <f>L194/'סכום נכסי הקרן'!$C$42</f>
        <v>1.0887107749260968E-4</v>
      </c>
    </row>
    <row r="195" spans="2:15">
      <c r="B195" s="76" t="s">
        <v>1391</v>
      </c>
      <c r="C195" s="73" t="s">
        <v>1392</v>
      </c>
      <c r="D195" s="86" t="s">
        <v>1377</v>
      </c>
      <c r="E195" s="86" t="s">
        <v>28</v>
      </c>
      <c r="F195" s="73" t="s">
        <v>659</v>
      </c>
      <c r="G195" s="86" t="s">
        <v>549</v>
      </c>
      <c r="H195" s="86" t="s">
        <v>133</v>
      </c>
      <c r="I195" s="83">
        <v>37.409820000000011</v>
      </c>
      <c r="J195" s="85">
        <v>19798</v>
      </c>
      <c r="K195" s="73"/>
      <c r="L195" s="83">
        <v>28.322058930000004</v>
      </c>
      <c r="M195" s="84">
        <v>8.4251207094089387E-7</v>
      </c>
      <c r="N195" s="84">
        <f t="shared" si="2"/>
        <v>1.1874578146937897E-4</v>
      </c>
      <c r="O195" s="84">
        <f>L195/'סכום נכסי הקרן'!$C$42</f>
        <v>9.8009839601099619E-6</v>
      </c>
    </row>
    <row r="196" spans="2:15">
      <c r="B196" s="76" t="s">
        <v>1395</v>
      </c>
      <c r="C196" s="73" t="s">
        <v>1396</v>
      </c>
      <c r="D196" s="86" t="s">
        <v>1377</v>
      </c>
      <c r="E196" s="86" t="s">
        <v>28</v>
      </c>
      <c r="F196" s="73" t="s">
        <v>628</v>
      </c>
      <c r="G196" s="86" t="s">
        <v>542</v>
      </c>
      <c r="H196" s="86" t="s">
        <v>133</v>
      </c>
      <c r="I196" s="83">
        <v>8714.9970110000013</v>
      </c>
      <c r="J196" s="85">
        <v>1569</v>
      </c>
      <c r="K196" s="73"/>
      <c r="L196" s="83">
        <v>522.8872710820001</v>
      </c>
      <c r="M196" s="84">
        <v>7.3945338119438153E-5</v>
      </c>
      <c r="N196" s="84">
        <f t="shared" si="2"/>
        <v>2.1923073381947479E-3</v>
      </c>
      <c r="O196" s="84">
        <f>L196/'סכום נכסי הקרן'!$C$42</f>
        <v>1.8094764118267977E-4</v>
      </c>
    </row>
    <row r="197" spans="2:15">
      <c r="B197" s="76" t="s">
        <v>1397</v>
      </c>
      <c r="C197" s="73" t="s">
        <v>1398</v>
      </c>
      <c r="D197" s="86" t="s">
        <v>1399</v>
      </c>
      <c r="E197" s="86" t="s">
        <v>28</v>
      </c>
      <c r="F197" s="73" t="s">
        <v>1400</v>
      </c>
      <c r="G197" s="86" t="s">
        <v>770</v>
      </c>
      <c r="H197" s="86" t="s">
        <v>133</v>
      </c>
      <c r="I197" s="83">
        <v>1886.2832880000005</v>
      </c>
      <c r="J197" s="85">
        <v>2447</v>
      </c>
      <c r="K197" s="73"/>
      <c r="L197" s="83">
        <v>176.50571428300003</v>
      </c>
      <c r="M197" s="84">
        <v>4.9341032238292603E-5</v>
      </c>
      <c r="N197" s="84">
        <f t="shared" si="2"/>
        <v>7.4003479154351724E-4</v>
      </c>
      <c r="O197" s="84">
        <f>L197/'סכום נכסי הקרן'!$C$42</f>
        <v>6.1080646673007777E-5</v>
      </c>
    </row>
    <row r="198" spans="2:15">
      <c r="B198" s="76" t="s">
        <v>1401</v>
      </c>
      <c r="C198" s="73" t="s">
        <v>1402</v>
      </c>
      <c r="D198" s="86" t="s">
        <v>1377</v>
      </c>
      <c r="E198" s="86" t="s">
        <v>28</v>
      </c>
      <c r="F198" s="73" t="s">
        <v>1403</v>
      </c>
      <c r="G198" s="86" t="s">
        <v>1404</v>
      </c>
      <c r="H198" s="86" t="s">
        <v>133</v>
      </c>
      <c r="I198" s="83">
        <v>2575.9333200000005</v>
      </c>
      <c r="J198" s="85">
        <v>3974</v>
      </c>
      <c r="K198" s="73"/>
      <c r="L198" s="83">
        <v>391.45366468300006</v>
      </c>
      <c r="M198" s="84">
        <v>1.5682664801144297E-5</v>
      </c>
      <c r="N198" s="84">
        <f t="shared" si="2"/>
        <v>1.6412461903536851E-3</v>
      </c>
      <c r="O198" s="84">
        <f>L198/'סכום נכסי הקרן'!$C$42</f>
        <v>1.3546441302755759E-4</v>
      </c>
    </row>
    <row r="199" spans="2:15">
      <c r="B199" s="76" t="s">
        <v>1405</v>
      </c>
      <c r="C199" s="73" t="s">
        <v>1406</v>
      </c>
      <c r="D199" s="86" t="s">
        <v>1377</v>
      </c>
      <c r="E199" s="86" t="s">
        <v>28</v>
      </c>
      <c r="F199" s="73" t="s">
        <v>1407</v>
      </c>
      <c r="G199" s="86" t="s">
        <v>818</v>
      </c>
      <c r="H199" s="86" t="s">
        <v>133</v>
      </c>
      <c r="I199" s="83">
        <v>3950.2952870000004</v>
      </c>
      <c r="J199" s="85">
        <v>3046</v>
      </c>
      <c r="K199" s="73"/>
      <c r="L199" s="83">
        <v>460.12660276200006</v>
      </c>
      <c r="M199" s="84">
        <v>4.7547471542257278E-5</v>
      </c>
      <c r="N199" s="84">
        <f t="shared" si="2"/>
        <v>1.9291709389796187E-3</v>
      </c>
      <c r="O199" s="84">
        <f>L199/'סכום נכסי הקרן'!$C$42</f>
        <v>1.5922901171967337E-4</v>
      </c>
    </row>
    <row r="200" spans="2:15">
      <c r="B200" s="76" t="s">
        <v>1408</v>
      </c>
      <c r="C200" s="73" t="s">
        <v>1409</v>
      </c>
      <c r="D200" s="86" t="s">
        <v>1377</v>
      </c>
      <c r="E200" s="86" t="s">
        <v>28</v>
      </c>
      <c r="F200" s="73" t="s">
        <v>1410</v>
      </c>
      <c r="G200" s="86" t="s">
        <v>1379</v>
      </c>
      <c r="H200" s="86" t="s">
        <v>133</v>
      </c>
      <c r="I200" s="83">
        <v>22419.170700000002</v>
      </c>
      <c r="J200" s="85">
        <v>195</v>
      </c>
      <c r="K200" s="73"/>
      <c r="L200" s="83">
        <v>167.17527207600003</v>
      </c>
      <c r="M200" s="84">
        <v>1.3712930694847485E-4</v>
      </c>
      <c r="N200" s="84">
        <f t="shared" si="2"/>
        <v>7.0091508439004116E-4</v>
      </c>
      <c r="O200" s="84">
        <f>L200/'סכום נכסי הקרן'!$C$42</f>
        <v>5.7851802518790068E-5</v>
      </c>
    </row>
    <row r="201" spans="2:15">
      <c r="B201" s="76" t="s">
        <v>1411</v>
      </c>
      <c r="C201" s="73" t="s">
        <v>1412</v>
      </c>
      <c r="D201" s="86" t="s">
        <v>1377</v>
      </c>
      <c r="E201" s="86" t="s">
        <v>28</v>
      </c>
      <c r="F201" s="73" t="s">
        <v>1413</v>
      </c>
      <c r="G201" s="86" t="s">
        <v>773</v>
      </c>
      <c r="H201" s="86" t="s">
        <v>133</v>
      </c>
      <c r="I201" s="83">
        <v>2052.4470200000005</v>
      </c>
      <c r="J201" s="85">
        <v>2536</v>
      </c>
      <c r="K201" s="73"/>
      <c r="L201" s="83">
        <v>199.03941578800004</v>
      </c>
      <c r="M201" s="84">
        <v>1.9775263765952574E-5</v>
      </c>
      <c r="N201" s="84">
        <f t="shared" si="2"/>
        <v>8.3451175034168702E-4</v>
      </c>
      <c r="O201" s="84">
        <f>L201/'סכום נכסי הקרן'!$C$42</f>
        <v>6.8878541859874787E-5</v>
      </c>
    </row>
    <row r="202" spans="2:15">
      <c r="B202" s="76" t="s">
        <v>1414</v>
      </c>
      <c r="C202" s="73" t="s">
        <v>1415</v>
      </c>
      <c r="D202" s="86" t="s">
        <v>1377</v>
      </c>
      <c r="E202" s="86" t="s">
        <v>28</v>
      </c>
      <c r="F202" s="73" t="s">
        <v>1416</v>
      </c>
      <c r="G202" s="86" t="s">
        <v>727</v>
      </c>
      <c r="H202" s="86" t="s">
        <v>133</v>
      </c>
      <c r="I202" s="83">
        <v>2504.7584650000003</v>
      </c>
      <c r="J202" s="85">
        <v>1891</v>
      </c>
      <c r="K202" s="73"/>
      <c r="L202" s="83">
        <v>181.12369335700004</v>
      </c>
      <c r="M202" s="84">
        <v>4.9979443896834645E-5</v>
      </c>
      <c r="N202" s="84">
        <f t="shared" ref="N202:N220" si="3">IFERROR(L202/$L$11,0)</f>
        <v>7.5939657365500476E-4</v>
      </c>
      <c r="O202" s="84">
        <f>L202/'סכום נכסי הקרן'!$C$42</f>
        <v>6.2678720419844574E-5</v>
      </c>
    </row>
    <row r="203" spans="2:15">
      <c r="B203" s="76" t="s">
        <v>1417</v>
      </c>
      <c r="C203" s="73" t="s">
        <v>1418</v>
      </c>
      <c r="D203" s="86" t="s">
        <v>1377</v>
      </c>
      <c r="E203" s="86" t="s">
        <v>28</v>
      </c>
      <c r="F203" s="73" t="s">
        <v>1419</v>
      </c>
      <c r="G203" s="86" t="s">
        <v>735</v>
      </c>
      <c r="H203" s="86" t="s">
        <v>133</v>
      </c>
      <c r="I203" s="83">
        <v>1427.9862720000001</v>
      </c>
      <c r="J203" s="85">
        <v>4155</v>
      </c>
      <c r="K203" s="73"/>
      <c r="L203" s="83">
        <v>226.88874039700002</v>
      </c>
      <c r="M203" s="84">
        <v>1.5165193041063555E-5</v>
      </c>
      <c r="N203" s="84">
        <f t="shared" si="3"/>
        <v>9.5127550054302555E-4</v>
      </c>
      <c r="O203" s="84">
        <f>L203/'סכום נכסי הקרן'!$C$42</f>
        <v>7.851593384706477E-5</v>
      </c>
    </row>
    <row r="204" spans="2:15">
      <c r="B204" s="76" t="s">
        <v>1420</v>
      </c>
      <c r="C204" s="73" t="s">
        <v>1421</v>
      </c>
      <c r="D204" s="86" t="s">
        <v>1377</v>
      </c>
      <c r="E204" s="86" t="s">
        <v>28</v>
      </c>
      <c r="F204" s="73" t="s">
        <v>1422</v>
      </c>
      <c r="G204" s="86" t="s">
        <v>773</v>
      </c>
      <c r="H204" s="86" t="s">
        <v>133</v>
      </c>
      <c r="I204" s="83">
        <v>529.31279000000006</v>
      </c>
      <c r="J204" s="85">
        <v>15922</v>
      </c>
      <c r="K204" s="73"/>
      <c r="L204" s="83">
        <v>322.27595099000007</v>
      </c>
      <c r="M204" s="84">
        <v>1.1087901747099391E-5</v>
      </c>
      <c r="N204" s="84">
        <f t="shared" si="3"/>
        <v>1.3512050710606594E-3</v>
      </c>
      <c r="O204" s="84">
        <f>L204/'סכום נכסי הקרן'!$C$42</f>
        <v>1.1152513431982235E-4</v>
      </c>
    </row>
    <row r="205" spans="2:15">
      <c r="B205" s="76" t="s">
        <v>1423</v>
      </c>
      <c r="C205" s="73" t="s">
        <v>1424</v>
      </c>
      <c r="D205" s="86" t="s">
        <v>1377</v>
      </c>
      <c r="E205" s="86" t="s">
        <v>28</v>
      </c>
      <c r="F205" s="73" t="s">
        <v>973</v>
      </c>
      <c r="G205" s="86" t="s">
        <v>159</v>
      </c>
      <c r="H205" s="86" t="s">
        <v>133</v>
      </c>
      <c r="I205" s="83">
        <v>6182.0796399999999</v>
      </c>
      <c r="J205" s="85">
        <v>17000</v>
      </c>
      <c r="K205" s="73"/>
      <c r="L205" s="83">
        <v>4018.8463325010002</v>
      </c>
      <c r="M205" s="84">
        <v>9.7616241769104365E-5</v>
      </c>
      <c r="N205" s="84">
        <f t="shared" si="3"/>
        <v>1.6849800699082821E-2</v>
      </c>
      <c r="O205" s="84">
        <f>L205/'סכום נכסי הקרן'!$C$42</f>
        <v>1.3907409959262112E-3</v>
      </c>
    </row>
    <row r="206" spans="2:15">
      <c r="B206" s="76" t="s">
        <v>1425</v>
      </c>
      <c r="C206" s="73" t="s">
        <v>1426</v>
      </c>
      <c r="D206" s="86" t="s">
        <v>1377</v>
      </c>
      <c r="E206" s="86" t="s">
        <v>28</v>
      </c>
      <c r="F206" s="73" t="s">
        <v>967</v>
      </c>
      <c r="G206" s="86" t="s">
        <v>954</v>
      </c>
      <c r="H206" s="86" t="s">
        <v>133</v>
      </c>
      <c r="I206" s="83">
        <v>5540.3141780000005</v>
      </c>
      <c r="J206" s="85">
        <v>11244</v>
      </c>
      <c r="K206" s="73"/>
      <c r="L206" s="83">
        <v>2382.1719897140006</v>
      </c>
      <c r="M206" s="84">
        <v>1.923380603806585E-4</v>
      </c>
      <c r="N206" s="84">
        <f t="shared" si="3"/>
        <v>9.9877228280682191E-3</v>
      </c>
      <c r="O206" s="84">
        <f>L206/'סכום נכסי הקרן'!$C$42</f>
        <v>8.2436201121943459E-4</v>
      </c>
    </row>
    <row r="207" spans="2:15">
      <c r="B207" s="76" t="s">
        <v>1429</v>
      </c>
      <c r="C207" s="73" t="s">
        <v>1430</v>
      </c>
      <c r="D207" s="86" t="s">
        <v>1377</v>
      </c>
      <c r="E207" s="86" t="s">
        <v>28</v>
      </c>
      <c r="F207" s="73" t="s">
        <v>1132</v>
      </c>
      <c r="G207" s="86" t="s">
        <v>159</v>
      </c>
      <c r="H207" s="86" t="s">
        <v>133</v>
      </c>
      <c r="I207" s="83">
        <v>10897.154566000001</v>
      </c>
      <c r="J207" s="85">
        <v>3063</v>
      </c>
      <c r="K207" s="73"/>
      <c r="L207" s="83">
        <v>1276.3741248590004</v>
      </c>
      <c r="M207" s="84">
        <v>2.3165971887279048E-4</v>
      </c>
      <c r="N207" s="84">
        <f t="shared" si="3"/>
        <v>5.3514486103668551E-3</v>
      </c>
      <c r="O207" s="84">
        <f>L207/'סכום נכסי הקרן'!$C$42</f>
        <v>4.4169537093899586E-4</v>
      </c>
    </row>
    <row r="208" spans="2:15">
      <c r="B208" s="76" t="s">
        <v>1431</v>
      </c>
      <c r="C208" s="73" t="s">
        <v>1432</v>
      </c>
      <c r="D208" s="86" t="s">
        <v>1399</v>
      </c>
      <c r="E208" s="86" t="s">
        <v>28</v>
      </c>
      <c r="F208" s="73" t="s">
        <v>1433</v>
      </c>
      <c r="G208" s="86" t="s">
        <v>773</v>
      </c>
      <c r="H208" s="86" t="s">
        <v>133</v>
      </c>
      <c r="I208" s="83">
        <v>3946.9978790000005</v>
      </c>
      <c r="J208" s="85">
        <v>448</v>
      </c>
      <c r="K208" s="73"/>
      <c r="L208" s="83">
        <v>67.618073076000016</v>
      </c>
      <c r="M208" s="84">
        <v>3.427484759755073E-5</v>
      </c>
      <c r="N208" s="84">
        <f t="shared" si="3"/>
        <v>2.8350202041131038E-4</v>
      </c>
      <c r="O208" s="84">
        <f>L208/'סכום נכסי הקרן'!$C$42</f>
        <v>2.3399557612297479E-5</v>
      </c>
    </row>
    <row r="209" spans="2:15">
      <c r="B209" s="76" t="s">
        <v>1434</v>
      </c>
      <c r="C209" s="73" t="s">
        <v>1435</v>
      </c>
      <c r="D209" s="86" t="s">
        <v>1399</v>
      </c>
      <c r="E209" s="86" t="s">
        <v>28</v>
      </c>
      <c r="F209" s="73" t="s">
        <v>1436</v>
      </c>
      <c r="G209" s="86" t="s">
        <v>773</v>
      </c>
      <c r="H209" s="86" t="s">
        <v>133</v>
      </c>
      <c r="I209" s="83">
        <v>8481.0734069999999</v>
      </c>
      <c r="J209" s="85">
        <v>648</v>
      </c>
      <c r="K209" s="73"/>
      <c r="L209" s="83">
        <v>210.15692808900002</v>
      </c>
      <c r="M209" s="84">
        <v>1.0877703271520784E-4</v>
      </c>
      <c r="N209" s="84">
        <f t="shared" si="3"/>
        <v>8.8112409902158136E-4</v>
      </c>
      <c r="O209" s="84">
        <f>L209/'סכום נכסי הקרן'!$C$42</f>
        <v>7.2725810167865201E-5</v>
      </c>
    </row>
    <row r="210" spans="2:15">
      <c r="B210" s="76" t="s">
        <v>1437</v>
      </c>
      <c r="C210" s="73" t="s">
        <v>1438</v>
      </c>
      <c r="D210" s="86" t="s">
        <v>1377</v>
      </c>
      <c r="E210" s="86" t="s">
        <v>28</v>
      </c>
      <c r="F210" s="73" t="s">
        <v>1439</v>
      </c>
      <c r="G210" s="86" t="s">
        <v>815</v>
      </c>
      <c r="H210" s="86" t="s">
        <v>133</v>
      </c>
      <c r="I210" s="83">
        <v>6576.8387490000005</v>
      </c>
      <c r="J210" s="85">
        <v>163</v>
      </c>
      <c r="K210" s="73"/>
      <c r="L210" s="83">
        <v>40.99422512200001</v>
      </c>
      <c r="M210" s="84">
        <v>2.3652627595514259E-4</v>
      </c>
      <c r="N210" s="84">
        <f t="shared" si="3"/>
        <v>1.7187632120513839E-4</v>
      </c>
      <c r="O210" s="84">
        <f>L210/'סכום נכסי הקרן'!$C$42</f>
        <v>1.4186247683153834E-5</v>
      </c>
    </row>
    <row r="211" spans="2:15">
      <c r="B211" s="76" t="s">
        <v>1440</v>
      </c>
      <c r="C211" s="73" t="s">
        <v>1441</v>
      </c>
      <c r="D211" s="86" t="s">
        <v>1377</v>
      </c>
      <c r="E211" s="86" t="s">
        <v>28</v>
      </c>
      <c r="F211" s="73" t="s">
        <v>1442</v>
      </c>
      <c r="G211" s="86" t="s">
        <v>1443</v>
      </c>
      <c r="H211" s="86" t="s">
        <v>133</v>
      </c>
      <c r="I211" s="83">
        <v>2446.9121950000003</v>
      </c>
      <c r="J211" s="85">
        <v>12951</v>
      </c>
      <c r="K211" s="73"/>
      <c r="L211" s="83">
        <v>1211.8240642030003</v>
      </c>
      <c r="M211" s="84">
        <v>4.3263908829152813E-5</v>
      </c>
      <c r="N211" s="84">
        <f t="shared" si="3"/>
        <v>5.0808098331707029E-3</v>
      </c>
      <c r="O211" s="84">
        <f>L211/'סכום נכסי הקרן'!$C$42</f>
        <v>4.1935751369926507E-4</v>
      </c>
    </row>
    <row r="212" spans="2:15">
      <c r="B212" s="76" t="s">
        <v>1444</v>
      </c>
      <c r="C212" s="73" t="s">
        <v>1445</v>
      </c>
      <c r="D212" s="86" t="s">
        <v>124</v>
      </c>
      <c r="E212" s="86" t="s">
        <v>28</v>
      </c>
      <c r="F212" s="73" t="s">
        <v>1446</v>
      </c>
      <c r="G212" s="86" t="s">
        <v>773</v>
      </c>
      <c r="H212" s="86" t="s">
        <v>137</v>
      </c>
      <c r="I212" s="83">
        <v>71078.65800000001</v>
      </c>
      <c r="J212" s="85">
        <v>3.7</v>
      </c>
      <c r="K212" s="73"/>
      <c r="L212" s="83">
        <v>6.515339891</v>
      </c>
      <c r="M212" s="84">
        <v>1.2846685273023336E-4</v>
      </c>
      <c r="N212" s="84">
        <f t="shared" si="3"/>
        <v>2.7316839104374157E-5</v>
      </c>
      <c r="O212" s="84">
        <f>L212/'סכום נכסי הקרן'!$C$42</f>
        <v>2.254664532835769E-6</v>
      </c>
    </row>
    <row r="213" spans="2:15">
      <c r="B213" s="76" t="s">
        <v>1447</v>
      </c>
      <c r="C213" s="73" t="s">
        <v>1448</v>
      </c>
      <c r="D213" s="86" t="s">
        <v>1377</v>
      </c>
      <c r="E213" s="86" t="s">
        <v>28</v>
      </c>
      <c r="F213" s="73" t="s">
        <v>1449</v>
      </c>
      <c r="G213" s="86" t="s">
        <v>1379</v>
      </c>
      <c r="H213" s="86" t="s">
        <v>133</v>
      </c>
      <c r="I213" s="83">
        <v>4962.572951000001</v>
      </c>
      <c r="J213" s="85">
        <v>1361</v>
      </c>
      <c r="K213" s="73"/>
      <c r="L213" s="83">
        <v>258.27532269200003</v>
      </c>
      <c r="M213" s="84">
        <v>7.199513795871855E-5</v>
      </c>
      <c r="N213" s="84">
        <f t="shared" si="3"/>
        <v>1.0828698966808331E-3</v>
      </c>
      <c r="O213" s="84">
        <f>L213/'סכום נכסי הקרן'!$C$42</f>
        <v>8.9377410775570197E-5</v>
      </c>
    </row>
    <row r="214" spans="2:15">
      <c r="B214" s="76" t="s">
        <v>1450</v>
      </c>
      <c r="C214" s="73" t="s">
        <v>1451</v>
      </c>
      <c r="D214" s="86" t="s">
        <v>1399</v>
      </c>
      <c r="E214" s="86" t="s">
        <v>28</v>
      </c>
      <c r="F214" s="73" t="s">
        <v>686</v>
      </c>
      <c r="G214" s="86" t="s">
        <v>687</v>
      </c>
      <c r="H214" s="86" t="s">
        <v>133</v>
      </c>
      <c r="I214" s="83">
        <v>144416.86912800002</v>
      </c>
      <c r="J214" s="85">
        <v>1020</v>
      </c>
      <c r="K214" s="73"/>
      <c r="L214" s="83">
        <v>5632.9510969640005</v>
      </c>
      <c r="M214" s="84">
        <v>1.2889692918909305E-4</v>
      </c>
      <c r="N214" s="84">
        <f t="shared" si="3"/>
        <v>2.3617251190705919E-2</v>
      </c>
      <c r="O214" s="84">
        <f>L214/'סכום נכסי הקרן'!$C$42</f>
        <v>1.9493096701013034E-3</v>
      </c>
    </row>
    <row r="215" spans="2:15">
      <c r="B215" s="76" t="s">
        <v>1452</v>
      </c>
      <c r="C215" s="73" t="s">
        <v>1453</v>
      </c>
      <c r="D215" s="86" t="s">
        <v>1377</v>
      </c>
      <c r="E215" s="86" t="s">
        <v>28</v>
      </c>
      <c r="F215" s="73" t="s">
        <v>953</v>
      </c>
      <c r="G215" s="86" t="s">
        <v>954</v>
      </c>
      <c r="H215" s="86" t="s">
        <v>133</v>
      </c>
      <c r="I215" s="83">
        <v>6914.4356540000008</v>
      </c>
      <c r="J215" s="85">
        <v>2456</v>
      </c>
      <c r="K215" s="73"/>
      <c r="L215" s="83">
        <v>649.38609564500007</v>
      </c>
      <c r="M215" s="84">
        <v>6.259000506572343E-5</v>
      </c>
      <c r="N215" s="84">
        <f t="shared" si="3"/>
        <v>2.7226784462705163E-3</v>
      </c>
      <c r="O215" s="84">
        <f>L215/'סכום נכסי הקרן'!$C$42</f>
        <v>2.2472316447987413E-4</v>
      </c>
    </row>
    <row r="216" spans="2:15">
      <c r="B216" s="76" t="s">
        <v>1454</v>
      </c>
      <c r="C216" s="73" t="s">
        <v>1455</v>
      </c>
      <c r="D216" s="86" t="s">
        <v>1377</v>
      </c>
      <c r="E216" s="86" t="s">
        <v>28</v>
      </c>
      <c r="F216" s="73" t="s">
        <v>1456</v>
      </c>
      <c r="G216" s="86" t="s">
        <v>815</v>
      </c>
      <c r="H216" s="86" t="s">
        <v>133</v>
      </c>
      <c r="I216" s="83">
        <v>3464.6944470000003</v>
      </c>
      <c r="J216" s="85">
        <v>1401</v>
      </c>
      <c r="K216" s="73"/>
      <c r="L216" s="83">
        <v>185.61837180200004</v>
      </c>
      <c r="M216" s="84">
        <v>1.1246455948680996E-4</v>
      </c>
      <c r="N216" s="84">
        <f t="shared" si="3"/>
        <v>7.7824139371996672E-4</v>
      </c>
      <c r="O216" s="84">
        <f>L216/'סכום נכסי הקרן'!$C$42</f>
        <v>6.423412539425605E-5</v>
      </c>
    </row>
    <row r="217" spans="2:15">
      <c r="B217" s="76" t="s">
        <v>1459</v>
      </c>
      <c r="C217" s="73" t="s">
        <v>1460</v>
      </c>
      <c r="D217" s="86" t="s">
        <v>1377</v>
      </c>
      <c r="E217" s="86" t="s">
        <v>28</v>
      </c>
      <c r="F217" s="73" t="s">
        <v>1461</v>
      </c>
      <c r="G217" s="86" t="s">
        <v>773</v>
      </c>
      <c r="H217" s="86" t="s">
        <v>133</v>
      </c>
      <c r="I217" s="83">
        <v>1346.9352250000002</v>
      </c>
      <c r="J217" s="85">
        <v>9180</v>
      </c>
      <c r="K217" s="73"/>
      <c r="L217" s="83">
        <v>472.83245152700005</v>
      </c>
      <c r="M217" s="84">
        <v>2.356384862723397E-5</v>
      </c>
      <c r="N217" s="84">
        <f t="shared" si="3"/>
        <v>1.9824426995024213E-3</v>
      </c>
      <c r="O217" s="84">
        <f>L217/'סכום נכסי הקרן'!$C$42</f>
        <v>1.6362593145821116E-4</v>
      </c>
    </row>
    <row r="218" spans="2:15">
      <c r="B218" s="76" t="s">
        <v>1462</v>
      </c>
      <c r="C218" s="73" t="s">
        <v>1463</v>
      </c>
      <c r="D218" s="86" t="s">
        <v>1399</v>
      </c>
      <c r="E218" s="86" t="s">
        <v>28</v>
      </c>
      <c r="F218" s="73" t="s">
        <v>1464</v>
      </c>
      <c r="G218" s="86" t="s">
        <v>1465</v>
      </c>
      <c r="H218" s="86" t="s">
        <v>133</v>
      </c>
      <c r="I218" s="83">
        <v>5932.1286000000009</v>
      </c>
      <c r="J218" s="85">
        <v>1045</v>
      </c>
      <c r="K218" s="73"/>
      <c r="L218" s="83">
        <v>237.05260455900003</v>
      </c>
      <c r="M218" s="84">
        <v>4.9344649139242773E-5</v>
      </c>
      <c r="N218" s="84">
        <f t="shared" si="3"/>
        <v>9.9388949254298163E-4</v>
      </c>
      <c r="O218" s="84">
        <f>L218/'סכום נכסי הקרן'!$C$42</f>
        <v>8.2033187655154998E-5</v>
      </c>
    </row>
    <row r="219" spans="2:15">
      <c r="B219" s="72"/>
      <c r="C219" s="73"/>
      <c r="D219" s="73"/>
      <c r="E219" s="73"/>
      <c r="F219" s="73"/>
      <c r="G219" s="73"/>
      <c r="H219" s="73"/>
      <c r="I219" s="83"/>
      <c r="J219" s="85"/>
      <c r="K219" s="73"/>
      <c r="L219" s="73"/>
      <c r="M219" s="73"/>
      <c r="N219" s="84"/>
      <c r="O219" s="73"/>
    </row>
    <row r="220" spans="2:15">
      <c r="B220" s="92" t="s">
        <v>65</v>
      </c>
      <c r="C220" s="71"/>
      <c r="D220" s="71"/>
      <c r="E220" s="71"/>
      <c r="F220" s="71"/>
      <c r="G220" s="71"/>
      <c r="H220" s="71"/>
      <c r="I220" s="80"/>
      <c r="J220" s="82"/>
      <c r="K220" s="80">
        <v>7.8259082450000017</v>
      </c>
      <c r="L220" s="80">
        <f>SUM(L221:L268)</f>
        <v>45917.843283337999</v>
      </c>
      <c r="M220" s="71"/>
      <c r="N220" s="81">
        <f t="shared" si="3"/>
        <v>0.19251955507700952</v>
      </c>
      <c r="O220" s="81">
        <f>L220/'סכום נכסי הקרן'!$C$42</f>
        <v>1.5890089298067799E-2</v>
      </c>
    </row>
    <row r="221" spans="2:15">
      <c r="B221" s="76" t="s">
        <v>1466</v>
      </c>
      <c r="C221" s="73" t="s">
        <v>1467</v>
      </c>
      <c r="D221" s="86" t="s">
        <v>1377</v>
      </c>
      <c r="E221" s="86" t="s">
        <v>28</v>
      </c>
      <c r="F221" s="73"/>
      <c r="G221" s="86" t="s">
        <v>773</v>
      </c>
      <c r="H221" s="86" t="s">
        <v>133</v>
      </c>
      <c r="I221" s="83">
        <v>400.99323000000004</v>
      </c>
      <c r="J221" s="85">
        <v>50990</v>
      </c>
      <c r="K221" s="73"/>
      <c r="L221" s="83">
        <v>781.87969706400008</v>
      </c>
      <c r="M221" s="84">
        <v>8.8072310564463003E-7</v>
      </c>
      <c r="N221" s="84">
        <f t="shared" ref="N221:N268" si="4">IFERROR(L221/$L$11,0)</f>
        <v>3.2781838309276471E-3</v>
      </c>
      <c r="O221" s="84">
        <f>L221/'סכום נכסי הקרן'!$C$42</f>
        <v>2.7057320898173483E-4</v>
      </c>
    </row>
    <row r="222" spans="2:15">
      <c r="B222" s="76" t="s">
        <v>1468</v>
      </c>
      <c r="C222" s="73" t="s">
        <v>1469</v>
      </c>
      <c r="D222" s="86" t="s">
        <v>1399</v>
      </c>
      <c r="E222" s="86" t="s">
        <v>28</v>
      </c>
      <c r="F222" s="73"/>
      <c r="G222" s="86" t="s">
        <v>727</v>
      </c>
      <c r="H222" s="86" t="s">
        <v>133</v>
      </c>
      <c r="I222" s="83">
        <v>1932.0582900000002</v>
      </c>
      <c r="J222" s="85">
        <v>11828</v>
      </c>
      <c r="K222" s="73"/>
      <c r="L222" s="83">
        <v>873.87521976600021</v>
      </c>
      <c r="M222" s="84">
        <v>2.5802148709269092E-5</v>
      </c>
      <c r="N222" s="84">
        <f t="shared" si="4"/>
        <v>3.6638930853971981E-3</v>
      </c>
      <c r="O222" s="84">
        <f>L222/'סכום נכסי הקרן'!$C$42</f>
        <v>3.0240869963701238E-4</v>
      </c>
    </row>
    <row r="223" spans="2:15">
      <c r="B223" s="76" t="s">
        <v>1470</v>
      </c>
      <c r="C223" s="73" t="s">
        <v>1471</v>
      </c>
      <c r="D223" s="86" t="s">
        <v>28</v>
      </c>
      <c r="E223" s="86" t="s">
        <v>28</v>
      </c>
      <c r="F223" s="73"/>
      <c r="G223" s="86" t="s">
        <v>727</v>
      </c>
      <c r="H223" s="86" t="s">
        <v>135</v>
      </c>
      <c r="I223" s="83">
        <v>1709.6710900000003</v>
      </c>
      <c r="J223" s="85">
        <v>12698</v>
      </c>
      <c r="K223" s="73"/>
      <c r="L223" s="83">
        <v>879.90383333800025</v>
      </c>
      <c r="M223" s="84">
        <v>2.1630574185969261E-6</v>
      </c>
      <c r="N223" s="84">
        <f t="shared" si="4"/>
        <v>3.6891692290403344E-3</v>
      </c>
      <c r="O223" s="84">
        <f>L223/'סכום נכסי הקרן'!$C$42</f>
        <v>3.0449493019909509E-4</v>
      </c>
    </row>
    <row r="224" spans="2:15">
      <c r="B224" s="76" t="s">
        <v>1472</v>
      </c>
      <c r="C224" s="73" t="s">
        <v>1473</v>
      </c>
      <c r="D224" s="86" t="s">
        <v>1377</v>
      </c>
      <c r="E224" s="86" t="s">
        <v>28</v>
      </c>
      <c r="F224" s="73"/>
      <c r="G224" s="86" t="s">
        <v>807</v>
      </c>
      <c r="H224" s="86" t="s">
        <v>133</v>
      </c>
      <c r="I224" s="83">
        <v>4312.9446570000009</v>
      </c>
      <c r="J224" s="85">
        <v>13185</v>
      </c>
      <c r="K224" s="73"/>
      <c r="L224" s="83">
        <v>2174.5625435420006</v>
      </c>
      <c r="M224" s="84">
        <v>7.4348296104119998E-7</v>
      </c>
      <c r="N224" s="84">
        <f t="shared" si="4"/>
        <v>9.1172795461355698E-3</v>
      </c>
      <c r="O224" s="84">
        <f>L224/'סכום נכסי הקרן'!$C$42</f>
        <v>7.5251776935382096E-4</v>
      </c>
    </row>
    <row r="225" spans="2:15">
      <c r="B225" s="76" t="s">
        <v>1474</v>
      </c>
      <c r="C225" s="73" t="s">
        <v>1475</v>
      </c>
      <c r="D225" s="86" t="s">
        <v>1377</v>
      </c>
      <c r="E225" s="86" t="s">
        <v>28</v>
      </c>
      <c r="F225" s="73"/>
      <c r="G225" s="86" t="s">
        <v>1404</v>
      </c>
      <c r="H225" s="86" t="s">
        <v>133</v>
      </c>
      <c r="I225" s="83">
        <v>7181.424210000001</v>
      </c>
      <c r="J225" s="85">
        <v>12712</v>
      </c>
      <c r="K225" s="73"/>
      <c r="L225" s="83">
        <v>3490.9397166800004</v>
      </c>
      <c r="M225" s="84">
        <v>6.9602613515186912E-7</v>
      </c>
      <c r="N225" s="84">
        <f t="shared" si="4"/>
        <v>1.4636448774582752E-2</v>
      </c>
      <c r="O225" s="84">
        <f>L225/'סכום נכסי הקרן'!$C$42</f>
        <v>1.2080563864885472E-3</v>
      </c>
    </row>
    <row r="226" spans="2:15">
      <c r="B226" s="76" t="s">
        <v>1476</v>
      </c>
      <c r="C226" s="73" t="s">
        <v>1477</v>
      </c>
      <c r="D226" s="86" t="s">
        <v>1377</v>
      </c>
      <c r="E226" s="86" t="s">
        <v>28</v>
      </c>
      <c r="F226" s="73"/>
      <c r="G226" s="86" t="s">
        <v>1443</v>
      </c>
      <c r="H226" s="86" t="s">
        <v>133</v>
      </c>
      <c r="I226" s="83">
        <v>3189.7188750000005</v>
      </c>
      <c r="J226" s="85">
        <v>13845</v>
      </c>
      <c r="K226" s="73"/>
      <c r="L226" s="83">
        <v>1688.741795204</v>
      </c>
      <c r="M226" s="84">
        <v>3.81301828655704E-6</v>
      </c>
      <c r="N226" s="84">
        <f t="shared" si="4"/>
        <v>7.0803808673348062E-3</v>
      </c>
      <c r="O226" s="84">
        <f>L226/'סכום נכסי הקרן'!$C$42</f>
        <v>5.8439717565977477E-4</v>
      </c>
    </row>
    <row r="227" spans="2:15">
      <c r="B227" s="76" t="s">
        <v>1478</v>
      </c>
      <c r="C227" s="73" t="s">
        <v>1479</v>
      </c>
      <c r="D227" s="86" t="s">
        <v>28</v>
      </c>
      <c r="E227" s="86" t="s">
        <v>28</v>
      </c>
      <c r="F227" s="73"/>
      <c r="G227" s="86" t="s">
        <v>722</v>
      </c>
      <c r="H227" s="86" t="s">
        <v>135</v>
      </c>
      <c r="I227" s="83">
        <v>175291.72800000003</v>
      </c>
      <c r="J227" s="85">
        <v>189.3</v>
      </c>
      <c r="K227" s="73"/>
      <c r="L227" s="83">
        <v>1344.9289909190002</v>
      </c>
      <c r="M227" s="84">
        <v>1.1404606857139231E-4</v>
      </c>
      <c r="N227" s="84">
        <f t="shared" si="4"/>
        <v>5.6388783189181774E-3</v>
      </c>
      <c r="O227" s="84">
        <f>L227/'סכום נכסי הקרן'!$C$42</f>
        <v>4.654191102441857E-4</v>
      </c>
    </row>
    <row r="228" spans="2:15">
      <c r="B228" s="76" t="s">
        <v>1480</v>
      </c>
      <c r="C228" s="73" t="s">
        <v>1481</v>
      </c>
      <c r="D228" s="86" t="s">
        <v>28</v>
      </c>
      <c r="E228" s="86" t="s">
        <v>28</v>
      </c>
      <c r="F228" s="73"/>
      <c r="G228" s="86" t="s">
        <v>1443</v>
      </c>
      <c r="H228" s="86" t="s">
        <v>135</v>
      </c>
      <c r="I228" s="83">
        <v>680.47336000000007</v>
      </c>
      <c r="J228" s="85">
        <v>55910</v>
      </c>
      <c r="K228" s="73"/>
      <c r="L228" s="83">
        <v>1542.0126583150002</v>
      </c>
      <c r="M228" s="84">
        <v>1.6879405443038264E-6</v>
      </c>
      <c r="N228" s="84">
        <f t="shared" si="4"/>
        <v>6.465190210918367E-3</v>
      </c>
      <c r="O228" s="84">
        <f>L228/'סכום נכסי הקרן'!$C$42</f>
        <v>5.3362085601845887E-4</v>
      </c>
    </row>
    <row r="229" spans="2:15">
      <c r="B229" s="76" t="s">
        <v>1482</v>
      </c>
      <c r="C229" s="73" t="s">
        <v>1483</v>
      </c>
      <c r="D229" s="86" t="s">
        <v>1399</v>
      </c>
      <c r="E229" s="86" t="s">
        <v>28</v>
      </c>
      <c r="F229" s="73"/>
      <c r="G229" s="86" t="s">
        <v>715</v>
      </c>
      <c r="H229" s="86" t="s">
        <v>133</v>
      </c>
      <c r="I229" s="83">
        <v>8931.2128500000017</v>
      </c>
      <c r="J229" s="85">
        <v>2738</v>
      </c>
      <c r="K229" s="73"/>
      <c r="L229" s="83">
        <v>935.10798835300011</v>
      </c>
      <c r="M229" s="84">
        <v>1.1239359448554007E-6</v>
      </c>
      <c r="N229" s="84">
        <f t="shared" si="4"/>
        <v>3.9206234656060691E-3</v>
      </c>
      <c r="O229" s="84">
        <f>L229/'סכום נכסי הקרן'!$C$42</f>
        <v>3.2359859208930914E-4</v>
      </c>
    </row>
    <row r="230" spans="2:15">
      <c r="B230" s="76" t="s">
        <v>1484</v>
      </c>
      <c r="C230" s="73" t="s">
        <v>1485</v>
      </c>
      <c r="D230" s="86" t="s">
        <v>1399</v>
      </c>
      <c r="E230" s="86" t="s">
        <v>28</v>
      </c>
      <c r="F230" s="73"/>
      <c r="G230" s="86" t="s">
        <v>740</v>
      </c>
      <c r="H230" s="86" t="s">
        <v>133</v>
      </c>
      <c r="I230" s="83">
        <v>0.42529600000000012</v>
      </c>
      <c r="J230" s="85">
        <v>53147700</v>
      </c>
      <c r="K230" s="73"/>
      <c r="L230" s="83">
        <v>864.35769648700011</v>
      </c>
      <c r="M230" s="84">
        <v>7.392338177014533E-7</v>
      </c>
      <c r="N230" s="84">
        <f t="shared" si="4"/>
        <v>3.6239890041928212E-3</v>
      </c>
      <c r="O230" s="84">
        <f>L230/'סכום נכסי הקרן'!$C$42</f>
        <v>2.9911511518300059E-4</v>
      </c>
    </row>
    <row r="231" spans="2:15">
      <c r="B231" s="76" t="s">
        <v>1486</v>
      </c>
      <c r="C231" s="73" t="s">
        <v>1487</v>
      </c>
      <c r="D231" s="86" t="s">
        <v>1399</v>
      </c>
      <c r="E231" s="86" t="s">
        <v>28</v>
      </c>
      <c r="F231" s="73"/>
      <c r="G231" s="86" t="s">
        <v>740</v>
      </c>
      <c r="H231" s="86" t="s">
        <v>133</v>
      </c>
      <c r="I231" s="83">
        <v>218.72358000000003</v>
      </c>
      <c r="J231" s="85">
        <v>64649</v>
      </c>
      <c r="K231" s="73"/>
      <c r="L231" s="83">
        <v>540.72357006400011</v>
      </c>
      <c r="M231" s="84">
        <v>1.4649680022722708E-6</v>
      </c>
      <c r="N231" s="84">
        <f t="shared" si="4"/>
        <v>2.2670895165093205E-3</v>
      </c>
      <c r="O231" s="84">
        <f>L231/'סכום נכסי הקרן'!$C$42</f>
        <v>1.8711997775829284E-4</v>
      </c>
    </row>
    <row r="232" spans="2:15">
      <c r="B232" s="76" t="s">
        <v>1488</v>
      </c>
      <c r="C232" s="73" t="s">
        <v>1489</v>
      </c>
      <c r="D232" s="86" t="s">
        <v>1399</v>
      </c>
      <c r="E232" s="86" t="s">
        <v>28</v>
      </c>
      <c r="F232" s="73"/>
      <c r="G232" s="86" t="s">
        <v>727</v>
      </c>
      <c r="H232" s="86" t="s">
        <v>133</v>
      </c>
      <c r="I232" s="83">
        <v>1804.4695350000004</v>
      </c>
      <c r="J232" s="85">
        <v>19168</v>
      </c>
      <c r="K232" s="73"/>
      <c r="L232" s="83">
        <v>1322.6478750730003</v>
      </c>
      <c r="M232" s="84">
        <v>2.9914769616891221E-6</v>
      </c>
      <c r="N232" s="84">
        <f t="shared" si="4"/>
        <v>5.545460374986831E-3</v>
      </c>
      <c r="O232" s="84">
        <f>L232/'סכום נכסי הקרן'!$C$42</f>
        <v>4.5770862353275942E-4</v>
      </c>
    </row>
    <row r="233" spans="2:15">
      <c r="B233" s="76" t="s">
        <v>1490</v>
      </c>
      <c r="C233" s="73" t="s">
        <v>1491</v>
      </c>
      <c r="D233" s="86" t="s">
        <v>1377</v>
      </c>
      <c r="E233" s="86" t="s">
        <v>28</v>
      </c>
      <c r="F233" s="73"/>
      <c r="G233" s="86" t="s">
        <v>1443</v>
      </c>
      <c r="H233" s="86" t="s">
        <v>133</v>
      </c>
      <c r="I233" s="83">
        <v>473.90109000000012</v>
      </c>
      <c r="J233" s="85">
        <v>83058</v>
      </c>
      <c r="K233" s="73"/>
      <c r="L233" s="83">
        <v>1505.1752222780003</v>
      </c>
      <c r="M233" s="84">
        <v>1.1481956008320527E-6</v>
      </c>
      <c r="N233" s="84">
        <f t="shared" si="4"/>
        <v>6.3107420424305758E-3</v>
      </c>
      <c r="O233" s="84">
        <f>L233/'סכום נכסי הקרן'!$C$42</f>
        <v>5.2087308508052827E-4</v>
      </c>
    </row>
    <row r="234" spans="2:15">
      <c r="B234" s="76" t="s">
        <v>1492</v>
      </c>
      <c r="C234" s="73" t="s">
        <v>1493</v>
      </c>
      <c r="D234" s="86" t="s">
        <v>1377</v>
      </c>
      <c r="E234" s="86" t="s">
        <v>28</v>
      </c>
      <c r="F234" s="73"/>
      <c r="G234" s="86" t="s">
        <v>740</v>
      </c>
      <c r="H234" s="86" t="s">
        <v>133</v>
      </c>
      <c r="I234" s="83">
        <v>5344.2600000000011</v>
      </c>
      <c r="J234" s="85">
        <v>1066.6199999999999</v>
      </c>
      <c r="K234" s="73"/>
      <c r="L234" s="83">
        <v>217.97926555000004</v>
      </c>
      <c r="M234" s="84">
        <v>4.6530373435096169E-4</v>
      </c>
      <c r="N234" s="84">
        <f t="shared" si="4"/>
        <v>9.1392078153041355E-4</v>
      </c>
      <c r="O234" s="84">
        <f>L234/'סכום נכסי הקרן'!$C$42</f>
        <v>7.5432767461306168E-5</v>
      </c>
    </row>
    <row r="235" spans="2:15">
      <c r="B235" s="76" t="s">
        <v>1494</v>
      </c>
      <c r="C235" s="73" t="s">
        <v>1495</v>
      </c>
      <c r="D235" s="86" t="s">
        <v>126</v>
      </c>
      <c r="E235" s="86" t="s">
        <v>28</v>
      </c>
      <c r="F235" s="73"/>
      <c r="G235" s="86" t="s">
        <v>776</v>
      </c>
      <c r="H235" s="86" t="s">
        <v>1496</v>
      </c>
      <c r="I235" s="83">
        <v>747.30556500000012</v>
      </c>
      <c r="J235" s="85">
        <v>11200</v>
      </c>
      <c r="K235" s="73"/>
      <c r="L235" s="83">
        <v>351.53253777600003</v>
      </c>
      <c r="M235" s="84">
        <v>1.4316198563218393E-6</v>
      </c>
      <c r="N235" s="84">
        <f t="shared" si="4"/>
        <v>1.4738690436770835E-3</v>
      </c>
      <c r="O235" s="84">
        <f>L235/'סכום נכסי הקרן'!$C$42</f>
        <v>1.2164951611444602E-4</v>
      </c>
    </row>
    <row r="236" spans="2:15">
      <c r="B236" s="76" t="s">
        <v>1497</v>
      </c>
      <c r="C236" s="73" t="s">
        <v>1498</v>
      </c>
      <c r="D236" s="86" t="s">
        <v>1377</v>
      </c>
      <c r="E236" s="86" t="s">
        <v>28</v>
      </c>
      <c r="F236" s="73"/>
      <c r="G236" s="86" t="s">
        <v>1499</v>
      </c>
      <c r="H236" s="86" t="s">
        <v>133</v>
      </c>
      <c r="I236" s="83">
        <v>413.14454000000006</v>
      </c>
      <c r="J236" s="85">
        <v>56496</v>
      </c>
      <c r="K236" s="73"/>
      <c r="L236" s="83">
        <v>892.56037275400013</v>
      </c>
      <c r="M236" s="84">
        <v>9.3304216642991207E-7</v>
      </c>
      <c r="N236" s="84">
        <f t="shared" si="4"/>
        <v>3.7422342504558133E-3</v>
      </c>
      <c r="O236" s="84">
        <f>L236/'סכום נכסי הקרן'!$C$42</f>
        <v>3.0887478620155958E-4</v>
      </c>
    </row>
    <row r="237" spans="2:15">
      <c r="B237" s="76" t="s">
        <v>1500</v>
      </c>
      <c r="C237" s="73" t="s">
        <v>1501</v>
      </c>
      <c r="D237" s="86" t="s">
        <v>1377</v>
      </c>
      <c r="E237" s="86" t="s">
        <v>28</v>
      </c>
      <c r="F237" s="73"/>
      <c r="G237" s="86" t="s">
        <v>773</v>
      </c>
      <c r="H237" s="86" t="s">
        <v>133</v>
      </c>
      <c r="I237" s="83">
        <v>367.15066200000007</v>
      </c>
      <c r="J237" s="85">
        <v>16738</v>
      </c>
      <c r="K237" s="73"/>
      <c r="L237" s="83">
        <v>234.99886390700001</v>
      </c>
      <c r="M237" s="84">
        <v>1.6241554042172901E-6</v>
      </c>
      <c r="N237" s="84">
        <f t="shared" si="4"/>
        <v>9.8527878245089685E-4</v>
      </c>
      <c r="O237" s="84">
        <f>L237/'סכום נכסי הקרן'!$C$42</f>
        <v>8.1322480879273079E-5</v>
      </c>
    </row>
    <row r="238" spans="2:15">
      <c r="B238" s="76" t="s">
        <v>1502</v>
      </c>
      <c r="C238" s="73" t="s">
        <v>1503</v>
      </c>
      <c r="D238" s="86" t="s">
        <v>1399</v>
      </c>
      <c r="E238" s="86" t="s">
        <v>28</v>
      </c>
      <c r="F238" s="73"/>
      <c r="G238" s="86" t="s">
        <v>776</v>
      </c>
      <c r="H238" s="86" t="s">
        <v>133</v>
      </c>
      <c r="I238" s="83">
        <v>941.72652500000015</v>
      </c>
      <c r="J238" s="85">
        <v>10747</v>
      </c>
      <c r="K238" s="73"/>
      <c r="L238" s="83">
        <v>387.01690503000009</v>
      </c>
      <c r="M238" s="84">
        <v>2.7837306825262351E-6</v>
      </c>
      <c r="N238" s="84">
        <f t="shared" si="4"/>
        <v>1.622644206172753E-3</v>
      </c>
      <c r="O238" s="84">
        <f>L238/'סכום נכסי הקרן'!$C$42</f>
        <v>1.339290511281494E-4</v>
      </c>
    </row>
    <row r="239" spans="2:15">
      <c r="B239" s="76" t="s">
        <v>1504</v>
      </c>
      <c r="C239" s="73" t="s">
        <v>1505</v>
      </c>
      <c r="D239" s="86" t="s">
        <v>1377</v>
      </c>
      <c r="E239" s="86" t="s">
        <v>28</v>
      </c>
      <c r="F239" s="73"/>
      <c r="G239" s="86" t="s">
        <v>773</v>
      </c>
      <c r="H239" s="86" t="s">
        <v>133</v>
      </c>
      <c r="I239" s="83">
        <v>1130.0718300000001</v>
      </c>
      <c r="J239" s="85">
        <v>9109</v>
      </c>
      <c r="K239" s="73"/>
      <c r="L239" s="83">
        <v>393.635841212</v>
      </c>
      <c r="M239" s="84">
        <v>3.7786610358521386E-6</v>
      </c>
      <c r="N239" s="84">
        <f t="shared" si="4"/>
        <v>1.6503953930257324E-3</v>
      </c>
      <c r="O239" s="84">
        <f>L239/'סכום נכסי הקרן'!$C$42</f>
        <v>1.3621956565299765E-4</v>
      </c>
    </row>
    <row r="240" spans="2:15">
      <c r="B240" s="76" t="s">
        <v>1506</v>
      </c>
      <c r="C240" s="73" t="s">
        <v>1507</v>
      </c>
      <c r="D240" s="86" t="s">
        <v>1399</v>
      </c>
      <c r="E240" s="86" t="s">
        <v>28</v>
      </c>
      <c r="F240" s="73"/>
      <c r="G240" s="86" t="s">
        <v>773</v>
      </c>
      <c r="H240" s="86" t="s">
        <v>133</v>
      </c>
      <c r="I240" s="83">
        <v>2035.3444250000002</v>
      </c>
      <c r="J240" s="85">
        <v>4673</v>
      </c>
      <c r="K240" s="73"/>
      <c r="L240" s="83">
        <v>363.70693040400005</v>
      </c>
      <c r="M240" s="84">
        <v>6.9396981759183451E-6</v>
      </c>
      <c r="N240" s="84">
        <f t="shared" si="4"/>
        <v>1.5249125702123524E-3</v>
      </c>
      <c r="O240" s="84">
        <f>L240/'סכום נכסי הקרן'!$C$42</f>
        <v>1.2586252291476444E-4</v>
      </c>
    </row>
    <row r="241" spans="2:15">
      <c r="B241" s="76" t="s">
        <v>1508</v>
      </c>
      <c r="C241" s="73" t="s">
        <v>1509</v>
      </c>
      <c r="D241" s="86" t="s">
        <v>28</v>
      </c>
      <c r="E241" s="86" t="s">
        <v>28</v>
      </c>
      <c r="F241" s="73"/>
      <c r="G241" s="86" t="s">
        <v>727</v>
      </c>
      <c r="H241" s="86" t="s">
        <v>135</v>
      </c>
      <c r="I241" s="83">
        <v>1853.0747750000003</v>
      </c>
      <c r="J241" s="85">
        <v>9004</v>
      </c>
      <c r="K241" s="73"/>
      <c r="L241" s="83">
        <v>676.26319124500014</v>
      </c>
      <c r="M241" s="84">
        <v>1.8908926275510208E-5</v>
      </c>
      <c r="N241" s="84">
        <f t="shared" si="4"/>
        <v>2.8353659358537186E-3</v>
      </c>
      <c r="O241" s="84">
        <f>L241/'סכום נכסי הקרן'!$C$42</f>
        <v>2.3402411196822619E-4</v>
      </c>
    </row>
    <row r="242" spans="2:15">
      <c r="B242" s="76" t="s">
        <v>1393</v>
      </c>
      <c r="C242" s="73" t="s">
        <v>1394</v>
      </c>
      <c r="D242" s="86" t="s">
        <v>122</v>
      </c>
      <c r="E242" s="86" t="s">
        <v>28</v>
      </c>
      <c r="F242" s="73"/>
      <c r="G242" s="86" t="s">
        <v>128</v>
      </c>
      <c r="H242" s="86" t="s">
        <v>136</v>
      </c>
      <c r="I242" s="83">
        <v>21207.589548000004</v>
      </c>
      <c r="J242" s="85">
        <v>1143</v>
      </c>
      <c r="K242" s="73"/>
      <c r="L242" s="83">
        <v>1133.9358173950002</v>
      </c>
      <c r="M242" s="84">
        <v>1.1843915102683562E-4</v>
      </c>
      <c r="N242" s="84">
        <f t="shared" si="4"/>
        <v>4.7542480970569848E-3</v>
      </c>
      <c r="O242" s="84">
        <f>L242/'סכום נכסי הקרן'!$C$42</f>
        <v>3.9240391334368903E-4</v>
      </c>
    </row>
    <row r="243" spans="2:15">
      <c r="B243" s="76" t="s">
        <v>1510</v>
      </c>
      <c r="C243" s="73" t="s">
        <v>1511</v>
      </c>
      <c r="D243" s="86" t="s">
        <v>1377</v>
      </c>
      <c r="E243" s="86" t="s">
        <v>28</v>
      </c>
      <c r="F243" s="73"/>
      <c r="G243" s="86" t="s">
        <v>773</v>
      </c>
      <c r="H243" s="86" t="s">
        <v>133</v>
      </c>
      <c r="I243" s="83">
        <v>1150.3519650000003</v>
      </c>
      <c r="J243" s="85">
        <v>5868</v>
      </c>
      <c r="K243" s="73"/>
      <c r="L243" s="83">
        <v>258.13014624300001</v>
      </c>
      <c r="M243" s="84">
        <v>1.4647878010097981E-6</v>
      </c>
      <c r="N243" s="84">
        <f t="shared" si="4"/>
        <v>1.0822612159726238E-3</v>
      </c>
      <c r="O243" s="84">
        <f>L243/'סכום נכסי הקרן'!$C$42</f>
        <v>8.9327171770999531E-5</v>
      </c>
    </row>
    <row r="244" spans="2:15">
      <c r="B244" s="76" t="s">
        <v>1512</v>
      </c>
      <c r="C244" s="73" t="s">
        <v>1513</v>
      </c>
      <c r="D244" s="86" t="s">
        <v>1399</v>
      </c>
      <c r="E244" s="86" t="s">
        <v>28</v>
      </c>
      <c r="F244" s="73"/>
      <c r="G244" s="86" t="s">
        <v>740</v>
      </c>
      <c r="H244" s="86" t="s">
        <v>133</v>
      </c>
      <c r="I244" s="83">
        <v>887.04563000000007</v>
      </c>
      <c r="J244" s="85">
        <v>32357</v>
      </c>
      <c r="K244" s="73"/>
      <c r="L244" s="83">
        <v>1097.569659605</v>
      </c>
      <c r="M244" s="84">
        <v>2.6906989291505438E-6</v>
      </c>
      <c r="N244" s="84">
        <f t="shared" si="4"/>
        <v>4.6017758549616846E-3</v>
      </c>
      <c r="O244" s="84">
        <f>L244/'סכום נכסי הקרן'!$C$42</f>
        <v>3.7981923049730596E-4</v>
      </c>
    </row>
    <row r="245" spans="2:15">
      <c r="B245" s="76" t="s">
        <v>1514</v>
      </c>
      <c r="C245" s="73" t="s">
        <v>1515</v>
      </c>
      <c r="D245" s="86" t="s">
        <v>1399</v>
      </c>
      <c r="E245" s="86" t="s">
        <v>28</v>
      </c>
      <c r="F245" s="73"/>
      <c r="G245" s="86" t="s">
        <v>715</v>
      </c>
      <c r="H245" s="86" t="s">
        <v>133</v>
      </c>
      <c r="I245" s="83">
        <v>1816.6208450000004</v>
      </c>
      <c r="J245" s="85">
        <v>14502</v>
      </c>
      <c r="K245" s="73"/>
      <c r="L245" s="83">
        <v>1007.4188612980001</v>
      </c>
      <c r="M245" s="84">
        <v>6.2510927049455524E-7</v>
      </c>
      <c r="N245" s="84">
        <f t="shared" si="4"/>
        <v>4.2238009689722408E-3</v>
      </c>
      <c r="O245" s="84">
        <f>L245/'סכום נכסי הקרן'!$C$42</f>
        <v>3.4862211554242891E-4</v>
      </c>
    </row>
    <row r="246" spans="2:15">
      <c r="B246" s="76" t="s">
        <v>1516</v>
      </c>
      <c r="C246" s="73" t="s">
        <v>1517</v>
      </c>
      <c r="D246" s="86" t="s">
        <v>1399</v>
      </c>
      <c r="E246" s="86" t="s">
        <v>28</v>
      </c>
      <c r="F246" s="73"/>
      <c r="G246" s="86" t="s">
        <v>776</v>
      </c>
      <c r="H246" s="86" t="s">
        <v>133</v>
      </c>
      <c r="I246" s="83">
        <v>911.34825000000012</v>
      </c>
      <c r="J246" s="85">
        <v>11223</v>
      </c>
      <c r="K246" s="73"/>
      <c r="L246" s="83">
        <v>391.12106830900007</v>
      </c>
      <c r="M246" s="84">
        <v>3.6431727339544014E-6</v>
      </c>
      <c r="N246" s="84">
        <f t="shared" si="4"/>
        <v>1.6398517148869783E-3</v>
      </c>
      <c r="O246" s="84">
        <f>L246/'סכום נכסי הקרן'!$C$42</f>
        <v>1.353493164614915E-4</v>
      </c>
    </row>
    <row r="247" spans="2:15">
      <c r="B247" s="76" t="s">
        <v>1518</v>
      </c>
      <c r="C247" s="73" t="s">
        <v>1519</v>
      </c>
      <c r="D247" s="86" t="s">
        <v>28</v>
      </c>
      <c r="E247" s="86" t="s">
        <v>28</v>
      </c>
      <c r="F247" s="73"/>
      <c r="G247" s="86" t="s">
        <v>776</v>
      </c>
      <c r="H247" s="86" t="s">
        <v>135</v>
      </c>
      <c r="I247" s="83">
        <v>249.10185500000003</v>
      </c>
      <c r="J247" s="85">
        <v>71640</v>
      </c>
      <c r="K247" s="73"/>
      <c r="L247" s="83">
        <v>723.3023194980002</v>
      </c>
      <c r="M247" s="84">
        <v>4.9617099666087982E-7</v>
      </c>
      <c r="N247" s="84">
        <f t="shared" si="4"/>
        <v>3.0325866978698659E-3</v>
      </c>
      <c r="O247" s="84">
        <f>L247/'סכום נכסי הקרן'!$C$42</f>
        <v>2.5030222729326937E-4</v>
      </c>
    </row>
    <row r="248" spans="2:15">
      <c r="B248" s="76" t="s">
        <v>1520</v>
      </c>
      <c r="C248" s="73" t="s">
        <v>1521</v>
      </c>
      <c r="D248" s="86" t="s">
        <v>1399</v>
      </c>
      <c r="E248" s="86" t="s">
        <v>28</v>
      </c>
      <c r="F248" s="73"/>
      <c r="G248" s="86" t="s">
        <v>773</v>
      </c>
      <c r="H248" s="86" t="s">
        <v>133</v>
      </c>
      <c r="I248" s="83">
        <v>577.18722500000013</v>
      </c>
      <c r="J248" s="85">
        <v>39591</v>
      </c>
      <c r="K248" s="73"/>
      <c r="L248" s="83">
        <v>873.83827881100012</v>
      </c>
      <c r="M248" s="84">
        <v>6.1741297768055431E-7</v>
      </c>
      <c r="N248" s="84">
        <f t="shared" si="4"/>
        <v>3.6637382032051742E-3</v>
      </c>
      <c r="O248" s="84">
        <f>L248/'סכום נכסי הקרן'!$C$42</f>
        <v>3.0239591604284212E-4</v>
      </c>
    </row>
    <row r="249" spans="2:15">
      <c r="B249" s="76" t="s">
        <v>1522</v>
      </c>
      <c r="C249" s="73" t="s">
        <v>1523</v>
      </c>
      <c r="D249" s="86" t="s">
        <v>1377</v>
      </c>
      <c r="E249" s="86" t="s">
        <v>28</v>
      </c>
      <c r="F249" s="73"/>
      <c r="G249" s="86" t="s">
        <v>807</v>
      </c>
      <c r="H249" s="86" t="s">
        <v>133</v>
      </c>
      <c r="I249" s="83">
        <v>1719.4103650000002</v>
      </c>
      <c r="J249" s="85">
        <v>30021</v>
      </c>
      <c r="K249" s="73"/>
      <c r="L249" s="83">
        <v>1973.8883260280004</v>
      </c>
      <c r="M249" s="84">
        <v>7.7360922823265847E-7</v>
      </c>
      <c r="N249" s="84">
        <f t="shared" si="4"/>
        <v>8.2759135692356666E-3</v>
      </c>
      <c r="O249" s="84">
        <f>L249/'סכום נכסי הקרן'!$C$42</f>
        <v>6.8307349653723534E-4</v>
      </c>
    </row>
    <row r="250" spans="2:15">
      <c r="B250" s="76" t="s">
        <v>1524</v>
      </c>
      <c r="C250" s="73" t="s">
        <v>1525</v>
      </c>
      <c r="D250" s="86" t="s">
        <v>1377</v>
      </c>
      <c r="E250" s="86" t="s">
        <v>28</v>
      </c>
      <c r="F250" s="73"/>
      <c r="G250" s="86" t="s">
        <v>773</v>
      </c>
      <c r="H250" s="86" t="s">
        <v>133</v>
      </c>
      <c r="I250" s="83">
        <v>1348.7954100000002</v>
      </c>
      <c r="J250" s="85">
        <v>31575</v>
      </c>
      <c r="K250" s="73"/>
      <c r="L250" s="83">
        <v>1628.5733443050003</v>
      </c>
      <c r="M250" s="84">
        <v>1.815394756102582E-7</v>
      </c>
      <c r="N250" s="84">
        <f t="shared" si="4"/>
        <v>6.8281128475745747E-3</v>
      </c>
      <c r="O250" s="84">
        <f>L250/'סכום נכסי הקרן'!$C$42</f>
        <v>5.6357559543415378E-4</v>
      </c>
    </row>
    <row r="251" spans="2:15">
      <c r="B251" s="76" t="s">
        <v>1526</v>
      </c>
      <c r="C251" s="73" t="s">
        <v>1527</v>
      </c>
      <c r="D251" s="86" t="s">
        <v>1399</v>
      </c>
      <c r="E251" s="86" t="s">
        <v>28</v>
      </c>
      <c r="F251" s="73"/>
      <c r="G251" s="86" t="s">
        <v>740</v>
      </c>
      <c r="H251" s="86" t="s">
        <v>133</v>
      </c>
      <c r="I251" s="83">
        <v>2771.5315410000003</v>
      </c>
      <c r="J251" s="85">
        <v>8167</v>
      </c>
      <c r="K251" s="73"/>
      <c r="L251" s="83">
        <v>865.56615125400026</v>
      </c>
      <c r="M251" s="84">
        <v>1.6726538570258914E-6</v>
      </c>
      <c r="N251" s="84">
        <f t="shared" si="4"/>
        <v>3.6290556875872909E-3</v>
      </c>
      <c r="O251" s="84">
        <f>L251/'סכום נכסי הקרן'!$C$42</f>
        <v>2.9953330673528712E-4</v>
      </c>
    </row>
    <row r="252" spans="2:15">
      <c r="B252" s="76" t="s">
        <v>1528</v>
      </c>
      <c r="C252" s="73" t="s">
        <v>1529</v>
      </c>
      <c r="D252" s="86" t="s">
        <v>1377</v>
      </c>
      <c r="E252" s="86" t="s">
        <v>28</v>
      </c>
      <c r="F252" s="73"/>
      <c r="G252" s="86" t="s">
        <v>1379</v>
      </c>
      <c r="H252" s="86" t="s">
        <v>133</v>
      </c>
      <c r="I252" s="83">
        <v>668.32204999999999</v>
      </c>
      <c r="J252" s="85">
        <v>7588</v>
      </c>
      <c r="K252" s="73"/>
      <c r="L252" s="83">
        <v>193.92374783700004</v>
      </c>
      <c r="M252" s="84">
        <v>3.2009116957085658E-6</v>
      </c>
      <c r="N252" s="84">
        <f t="shared" si="4"/>
        <v>8.1306331009655005E-4</v>
      </c>
      <c r="O252" s="84">
        <f>L252/'סכום נכסי הקרן'!$C$42</f>
        <v>6.7108240496653959E-5</v>
      </c>
    </row>
    <row r="253" spans="2:15">
      <c r="B253" s="76" t="s">
        <v>1530</v>
      </c>
      <c r="C253" s="73" t="s">
        <v>1531</v>
      </c>
      <c r="D253" s="86" t="s">
        <v>1377</v>
      </c>
      <c r="E253" s="86" t="s">
        <v>28</v>
      </c>
      <c r="F253" s="73"/>
      <c r="G253" s="86" t="s">
        <v>807</v>
      </c>
      <c r="H253" s="86" t="s">
        <v>133</v>
      </c>
      <c r="I253" s="83">
        <v>352.38799000000006</v>
      </c>
      <c r="J253" s="85">
        <v>37760</v>
      </c>
      <c r="K253" s="73"/>
      <c r="L253" s="83">
        <v>508.82796001200006</v>
      </c>
      <c r="M253" s="84">
        <v>7.9519479541439773E-7</v>
      </c>
      <c r="N253" s="84">
        <f t="shared" si="4"/>
        <v>2.1333609217617307E-3</v>
      </c>
      <c r="O253" s="84">
        <f>L253/'סכום נכסי הקרן'!$C$42</f>
        <v>1.7608234933974429E-4</v>
      </c>
    </row>
    <row r="254" spans="2:15">
      <c r="B254" s="76" t="s">
        <v>1532</v>
      </c>
      <c r="C254" s="73" t="s">
        <v>1533</v>
      </c>
      <c r="D254" s="86" t="s">
        <v>1377</v>
      </c>
      <c r="E254" s="86" t="s">
        <v>28</v>
      </c>
      <c r="F254" s="73"/>
      <c r="G254" s="86" t="s">
        <v>1443</v>
      </c>
      <c r="H254" s="86" t="s">
        <v>133</v>
      </c>
      <c r="I254" s="83">
        <v>1622.1998850000004</v>
      </c>
      <c r="J254" s="85">
        <v>43499</v>
      </c>
      <c r="K254" s="73"/>
      <c r="L254" s="83">
        <v>2698.3701437810005</v>
      </c>
      <c r="M254" s="84">
        <v>6.5676108704453454E-7</v>
      </c>
      <c r="N254" s="84">
        <f t="shared" si="4"/>
        <v>1.1313445544649721E-2</v>
      </c>
      <c r="O254" s="84">
        <f>L254/'סכום נכסי הקרן'!$C$42</f>
        <v>9.3378389484331152E-4</v>
      </c>
    </row>
    <row r="255" spans="2:15">
      <c r="B255" s="76" t="s">
        <v>1427</v>
      </c>
      <c r="C255" s="73" t="s">
        <v>1428</v>
      </c>
      <c r="D255" s="86" t="s">
        <v>1399</v>
      </c>
      <c r="E255" s="86" t="s">
        <v>28</v>
      </c>
      <c r="F255" s="73"/>
      <c r="G255" s="86" t="s">
        <v>542</v>
      </c>
      <c r="H255" s="86" t="s">
        <v>133</v>
      </c>
      <c r="I255" s="83">
        <v>5657.0381610000013</v>
      </c>
      <c r="J255" s="85">
        <v>6992</v>
      </c>
      <c r="K255" s="73"/>
      <c r="L255" s="83">
        <v>1512.5453737790003</v>
      </c>
      <c r="M255" s="84">
        <v>9.3876647962157014E-5</v>
      </c>
      <c r="N255" s="84">
        <f t="shared" si="4"/>
        <v>6.3416428467010918E-3</v>
      </c>
      <c r="O255" s="84">
        <f>L255/'סכום נכסי הקרן'!$C$42</f>
        <v>5.2342356125965829E-4</v>
      </c>
    </row>
    <row r="256" spans="2:15">
      <c r="B256" s="76" t="s">
        <v>1534</v>
      </c>
      <c r="C256" s="73" t="s">
        <v>1535</v>
      </c>
      <c r="D256" s="86" t="s">
        <v>1377</v>
      </c>
      <c r="E256" s="86" t="s">
        <v>28</v>
      </c>
      <c r="F256" s="73"/>
      <c r="G256" s="86" t="s">
        <v>773</v>
      </c>
      <c r="H256" s="86" t="s">
        <v>133</v>
      </c>
      <c r="I256" s="83">
        <v>1579.2288300000002</v>
      </c>
      <c r="J256" s="85">
        <v>23444</v>
      </c>
      <c r="K256" s="73"/>
      <c r="L256" s="83">
        <v>1415.776372005</v>
      </c>
      <c r="M256" s="84">
        <v>5.1174868566399176E-6</v>
      </c>
      <c r="N256" s="84">
        <f t="shared" si="4"/>
        <v>5.9359198459098712E-3</v>
      </c>
      <c r="O256" s="84">
        <f>L256/'סכום נכסי הקרן'!$C$42</f>
        <v>4.8993618533946313E-4</v>
      </c>
    </row>
    <row r="257" spans="2:15">
      <c r="B257" s="76" t="s">
        <v>1536</v>
      </c>
      <c r="C257" s="73" t="s">
        <v>1537</v>
      </c>
      <c r="D257" s="86" t="s">
        <v>1377</v>
      </c>
      <c r="E257" s="86" t="s">
        <v>28</v>
      </c>
      <c r="F257" s="73"/>
      <c r="G257" s="86" t="s">
        <v>740</v>
      </c>
      <c r="H257" s="86" t="s">
        <v>133</v>
      </c>
      <c r="I257" s="83">
        <v>14108.846400000002</v>
      </c>
      <c r="J257" s="85">
        <v>612</v>
      </c>
      <c r="K257" s="73"/>
      <c r="L257" s="83">
        <v>330.18763923800003</v>
      </c>
      <c r="M257" s="84">
        <v>3.92816539281522E-5</v>
      </c>
      <c r="N257" s="84">
        <f t="shared" si="4"/>
        <v>1.3843763742513223E-3</v>
      </c>
      <c r="O257" s="84">
        <f>L257/'סכום נכסי הקרן'!$C$42</f>
        <v>1.1426301188047886E-4</v>
      </c>
    </row>
    <row r="258" spans="2:15">
      <c r="B258" s="76" t="s">
        <v>1538</v>
      </c>
      <c r="C258" s="73" t="s">
        <v>1539</v>
      </c>
      <c r="D258" s="86" t="s">
        <v>1399</v>
      </c>
      <c r="E258" s="86" t="s">
        <v>28</v>
      </c>
      <c r="F258" s="73"/>
      <c r="G258" s="86" t="s">
        <v>815</v>
      </c>
      <c r="H258" s="86" t="s">
        <v>133</v>
      </c>
      <c r="I258" s="83">
        <v>10857.195485000002</v>
      </c>
      <c r="J258" s="85">
        <v>3317</v>
      </c>
      <c r="K258" s="73"/>
      <c r="L258" s="83">
        <v>1377.1492582840003</v>
      </c>
      <c r="M258" s="84">
        <v>1.9230026978390145E-6</v>
      </c>
      <c r="N258" s="84">
        <f t="shared" si="4"/>
        <v>5.7739681030636574E-3</v>
      </c>
      <c r="O258" s="84">
        <f>L258/'סכום נכסי הקרן'!$C$42</f>
        <v>4.7656908787876799E-4</v>
      </c>
    </row>
    <row r="259" spans="2:15">
      <c r="B259" s="76" t="s">
        <v>1540</v>
      </c>
      <c r="C259" s="73" t="s">
        <v>1541</v>
      </c>
      <c r="D259" s="86" t="s">
        <v>1399</v>
      </c>
      <c r="E259" s="86" t="s">
        <v>28</v>
      </c>
      <c r="F259" s="73"/>
      <c r="G259" s="86" t="s">
        <v>1379</v>
      </c>
      <c r="H259" s="86" t="s">
        <v>133</v>
      </c>
      <c r="I259" s="83">
        <v>2825.1795750000006</v>
      </c>
      <c r="J259" s="85">
        <v>3562</v>
      </c>
      <c r="K259" s="73"/>
      <c r="L259" s="83">
        <v>384.82019606900008</v>
      </c>
      <c r="M259" s="84">
        <v>9.0563390165712188E-6</v>
      </c>
      <c r="N259" s="84">
        <f t="shared" si="4"/>
        <v>1.6134340734320703E-3</v>
      </c>
      <c r="O259" s="84">
        <f>L259/'סכום נכסי הקרן'!$C$42</f>
        <v>1.331688694851056E-4</v>
      </c>
    </row>
    <row r="260" spans="2:15">
      <c r="B260" s="76" t="s">
        <v>1542</v>
      </c>
      <c r="C260" s="73" t="s">
        <v>1543</v>
      </c>
      <c r="D260" s="86" t="s">
        <v>28</v>
      </c>
      <c r="E260" s="86" t="s">
        <v>28</v>
      </c>
      <c r="F260" s="73"/>
      <c r="G260" s="86" t="s">
        <v>1379</v>
      </c>
      <c r="H260" s="86" t="s">
        <v>133</v>
      </c>
      <c r="I260" s="83">
        <v>222.36897300000004</v>
      </c>
      <c r="J260" s="85">
        <v>126000</v>
      </c>
      <c r="K260" s="73"/>
      <c r="L260" s="83">
        <v>1071.427080468</v>
      </c>
      <c r="M260" s="84">
        <v>9.3122727309389203E-7</v>
      </c>
      <c r="N260" s="84">
        <f t="shared" si="4"/>
        <v>4.4921679695702765E-3</v>
      </c>
      <c r="O260" s="84">
        <f>L260/'סכום נכסי הקרן'!$C$42</f>
        <v>3.7077246594424451E-4</v>
      </c>
    </row>
    <row r="261" spans="2:15">
      <c r="B261" s="76" t="s">
        <v>1544</v>
      </c>
      <c r="C261" s="73" t="s">
        <v>1545</v>
      </c>
      <c r="D261" s="86" t="s">
        <v>1399</v>
      </c>
      <c r="E261" s="86" t="s">
        <v>28</v>
      </c>
      <c r="F261" s="73"/>
      <c r="G261" s="86" t="s">
        <v>773</v>
      </c>
      <c r="H261" s="86" t="s">
        <v>133</v>
      </c>
      <c r="I261" s="83">
        <v>3740.9820000000009</v>
      </c>
      <c r="J261" s="85">
        <v>1686</v>
      </c>
      <c r="K261" s="73"/>
      <c r="L261" s="83">
        <v>241.19098573200003</v>
      </c>
      <c r="M261" s="84">
        <v>1.5447128004610925E-5</v>
      </c>
      <c r="N261" s="84">
        <f t="shared" si="4"/>
        <v>1.0112404664824335E-3</v>
      </c>
      <c r="O261" s="84">
        <f>L261/'סכום נכסי הקרן'!$C$42</f>
        <v>8.3465294254383597E-5</v>
      </c>
    </row>
    <row r="262" spans="2:15">
      <c r="B262" s="76" t="s">
        <v>1546</v>
      </c>
      <c r="C262" s="73" t="s">
        <v>1547</v>
      </c>
      <c r="D262" s="86" t="s">
        <v>1377</v>
      </c>
      <c r="E262" s="86" t="s">
        <v>28</v>
      </c>
      <c r="F262" s="73"/>
      <c r="G262" s="86" t="s">
        <v>807</v>
      </c>
      <c r="H262" s="86" t="s">
        <v>133</v>
      </c>
      <c r="I262" s="83">
        <v>17867.117081000004</v>
      </c>
      <c r="J262" s="85">
        <v>379</v>
      </c>
      <c r="K262" s="73"/>
      <c r="L262" s="83">
        <v>258.94741319500002</v>
      </c>
      <c r="M262" s="84">
        <v>5.9349595282724329E-5</v>
      </c>
      <c r="N262" s="84">
        <f t="shared" si="4"/>
        <v>1.0856877678036259E-3</v>
      </c>
      <c r="O262" s="84">
        <f>L262/'סכום נכסי הקרן'!$C$42</f>
        <v>8.9609990908812837E-5</v>
      </c>
    </row>
    <row r="263" spans="2:15">
      <c r="B263" s="76" t="s">
        <v>1548</v>
      </c>
      <c r="C263" s="73" t="s">
        <v>1549</v>
      </c>
      <c r="D263" s="86" t="s">
        <v>1399</v>
      </c>
      <c r="E263" s="86" t="s">
        <v>28</v>
      </c>
      <c r="F263" s="73"/>
      <c r="G263" s="86" t="s">
        <v>1443</v>
      </c>
      <c r="H263" s="86" t="s">
        <v>133</v>
      </c>
      <c r="I263" s="83">
        <v>4344.0933249999998</v>
      </c>
      <c r="J263" s="85">
        <v>8690</v>
      </c>
      <c r="K263" s="83">
        <v>7.8259082450000017</v>
      </c>
      <c r="L263" s="83">
        <v>1451.3924470650002</v>
      </c>
      <c r="M263" s="84">
        <v>8.375908979030602E-7</v>
      </c>
      <c r="N263" s="84">
        <f t="shared" si="4"/>
        <v>6.0852472191889363E-3</v>
      </c>
      <c r="O263" s="84">
        <f>L263/'סכום נכסי הקרן'!$C$42</f>
        <v>5.0226129846940516E-4</v>
      </c>
    </row>
    <row r="264" spans="2:15">
      <c r="B264" s="76" t="s">
        <v>1550</v>
      </c>
      <c r="C264" s="73" t="s">
        <v>1551</v>
      </c>
      <c r="D264" s="86" t="s">
        <v>1377</v>
      </c>
      <c r="E264" s="86" t="s">
        <v>28</v>
      </c>
      <c r="F264" s="73"/>
      <c r="G264" s="86" t="s">
        <v>818</v>
      </c>
      <c r="H264" s="86" t="s">
        <v>133</v>
      </c>
      <c r="I264" s="83">
        <v>10688.520000000002</v>
      </c>
      <c r="J264" s="85">
        <v>195</v>
      </c>
      <c r="K264" s="73"/>
      <c r="L264" s="83">
        <v>79.702155935999997</v>
      </c>
      <c r="M264" s="84">
        <v>6.4189078758395969E-5</v>
      </c>
      <c r="N264" s="84">
        <f t="shared" si="4"/>
        <v>3.3416690554900346E-4</v>
      </c>
      <c r="O264" s="84">
        <f>L264/'סכום נכסי הקרן'!$C$42</f>
        <v>2.7581312285438379E-5</v>
      </c>
    </row>
    <row r="265" spans="2:15">
      <c r="B265" s="76" t="s">
        <v>1552</v>
      </c>
      <c r="C265" s="73" t="s">
        <v>1553</v>
      </c>
      <c r="D265" s="86" t="s">
        <v>1377</v>
      </c>
      <c r="E265" s="86" t="s">
        <v>28</v>
      </c>
      <c r="F265" s="73"/>
      <c r="G265" s="86" t="s">
        <v>735</v>
      </c>
      <c r="H265" s="86" t="s">
        <v>133</v>
      </c>
      <c r="I265" s="83">
        <v>531.61981300000002</v>
      </c>
      <c r="J265" s="85">
        <v>25022</v>
      </c>
      <c r="K265" s="73"/>
      <c r="L265" s="83">
        <v>508.67578186600008</v>
      </c>
      <c r="M265" s="84">
        <v>1.6749235656433803E-7</v>
      </c>
      <c r="N265" s="84">
        <f t="shared" si="4"/>
        <v>2.1327228850669413E-3</v>
      </c>
      <c r="O265" s="84">
        <f>L265/'סכום נכסי הקרן'!$C$42</f>
        <v>1.7602968736443695E-4</v>
      </c>
    </row>
    <row r="266" spans="2:15">
      <c r="B266" s="76" t="s">
        <v>1457</v>
      </c>
      <c r="C266" s="73" t="s">
        <v>1458</v>
      </c>
      <c r="D266" s="86" t="s">
        <v>1377</v>
      </c>
      <c r="E266" s="86" t="s">
        <v>28</v>
      </c>
      <c r="F266" s="73"/>
      <c r="G266" s="86" t="s">
        <v>773</v>
      </c>
      <c r="H266" s="86" t="s">
        <v>133</v>
      </c>
      <c r="I266" s="83">
        <v>1159.7044200000003</v>
      </c>
      <c r="J266" s="85">
        <v>2299</v>
      </c>
      <c r="K266" s="73"/>
      <c r="L266" s="83">
        <v>101.95397605100003</v>
      </c>
      <c r="M266" s="84">
        <v>1.8043940663372211E-5</v>
      </c>
      <c r="N266" s="84">
        <f t="shared" si="4"/>
        <v>4.2746202138794662E-4</v>
      </c>
      <c r="O266" s="84">
        <f>L266/'סכום נכסי הקרן'!$C$42</f>
        <v>3.5281661069027593E-5</v>
      </c>
    </row>
    <row r="267" spans="2:15">
      <c r="B267" s="76" t="s">
        <v>1554</v>
      </c>
      <c r="C267" s="73" t="s">
        <v>1555</v>
      </c>
      <c r="D267" s="86" t="s">
        <v>28</v>
      </c>
      <c r="E267" s="86" t="s">
        <v>28</v>
      </c>
      <c r="F267" s="73"/>
      <c r="G267" s="86" t="s">
        <v>727</v>
      </c>
      <c r="H267" s="86" t="s">
        <v>135</v>
      </c>
      <c r="I267" s="83">
        <v>3615.0147250000005</v>
      </c>
      <c r="J267" s="85">
        <v>10502</v>
      </c>
      <c r="K267" s="73"/>
      <c r="L267" s="83">
        <v>1538.7547394230003</v>
      </c>
      <c r="M267" s="84">
        <v>6.0524858806041442E-6</v>
      </c>
      <c r="N267" s="84">
        <f t="shared" si="4"/>
        <v>6.4515307476092007E-3</v>
      </c>
      <c r="O267" s="84">
        <f>L267/'סכום נכסי הקרן'!$C$42</f>
        <v>5.3249343760291396E-4</v>
      </c>
    </row>
    <row r="268" spans="2:15">
      <c r="B268" s="76" t="s">
        <v>1556</v>
      </c>
      <c r="C268" s="73" t="s">
        <v>1557</v>
      </c>
      <c r="D268" s="86" t="s">
        <v>1399</v>
      </c>
      <c r="E268" s="86" t="s">
        <v>28</v>
      </c>
      <c r="F268" s="73"/>
      <c r="G268" s="86" t="s">
        <v>773</v>
      </c>
      <c r="H268" s="86" t="s">
        <v>133</v>
      </c>
      <c r="I268" s="83">
        <v>941.72652500000015</v>
      </c>
      <c r="J268" s="85">
        <v>23001</v>
      </c>
      <c r="K268" s="73"/>
      <c r="L268" s="83">
        <v>828.30332489000023</v>
      </c>
      <c r="M268" s="84">
        <v>5.8609272516275459E-7</v>
      </c>
      <c r="N268" s="84">
        <f t="shared" si="4"/>
        <v>3.4728239868028537E-3</v>
      </c>
      <c r="O268" s="84">
        <f>L268/'סכום נכסי הקרן'!$C$42</f>
        <v>2.866383274400115E-4</v>
      </c>
    </row>
    <row r="269" spans="2:15">
      <c r="B269" s="109"/>
      <c r="C269" s="109"/>
      <c r="D269" s="10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09"/>
      <c r="C270" s="109"/>
      <c r="D270" s="109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09"/>
      <c r="C271" s="109"/>
      <c r="D271" s="10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14" t="s">
        <v>224</v>
      </c>
      <c r="C272" s="109"/>
      <c r="D272" s="10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14" t="s">
        <v>113</v>
      </c>
      <c r="C273" s="109"/>
      <c r="D273" s="10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14" t="s">
        <v>207</v>
      </c>
      <c r="C274" s="109"/>
      <c r="D274" s="10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14" t="s">
        <v>215</v>
      </c>
      <c r="C275" s="109"/>
      <c r="D275" s="109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14" t="s">
        <v>221</v>
      </c>
      <c r="C276" s="109"/>
      <c r="D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09"/>
      <c r="C277" s="109"/>
      <c r="D277" s="109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09"/>
      <c r="C278" s="109"/>
      <c r="D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09"/>
      <c r="C279" s="109"/>
      <c r="D279" s="109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09"/>
      <c r="C280" s="109"/>
      <c r="D280" s="109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09"/>
      <c r="C281" s="109"/>
      <c r="D281" s="109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09"/>
      <c r="C282" s="109"/>
      <c r="D282" s="109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09"/>
      <c r="C283" s="109"/>
      <c r="D283" s="109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09"/>
      <c r="C284" s="109"/>
      <c r="D284" s="109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09"/>
      <c r="C285" s="109"/>
      <c r="D285" s="109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09"/>
      <c r="C286" s="109"/>
      <c r="D286" s="109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09"/>
      <c r="C287" s="109"/>
      <c r="D287" s="109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09"/>
      <c r="C288" s="109"/>
      <c r="D288" s="109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09"/>
      <c r="C289" s="109"/>
      <c r="D289" s="109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09"/>
      <c r="C290" s="109"/>
      <c r="D290" s="109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09"/>
      <c r="C291" s="109"/>
      <c r="D291" s="109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09"/>
      <c r="C292" s="109"/>
      <c r="D292" s="10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17"/>
      <c r="C293" s="109"/>
      <c r="D293" s="109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17"/>
      <c r="C294" s="109"/>
      <c r="D294" s="109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18"/>
      <c r="C295" s="109"/>
      <c r="D295" s="109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09"/>
      <c r="C296" s="109"/>
      <c r="D296" s="109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09"/>
      <c r="C297" s="109"/>
      <c r="D297" s="109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09"/>
      <c r="C298" s="109"/>
      <c r="D298" s="109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09"/>
      <c r="C299" s="109"/>
      <c r="D299" s="109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09"/>
      <c r="C300" s="109"/>
      <c r="D300" s="109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  <row r="301" spans="2:15">
      <c r="B301" s="109"/>
      <c r="C301" s="109"/>
      <c r="D301" s="109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</row>
    <row r="302" spans="2:15">
      <c r="B302" s="109"/>
      <c r="C302" s="109"/>
      <c r="D302" s="109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</row>
    <row r="303" spans="2:15">
      <c r="B303" s="109"/>
      <c r="C303" s="109"/>
      <c r="D303" s="109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</row>
    <row r="304" spans="2:15">
      <c r="B304" s="109"/>
      <c r="C304" s="109"/>
      <c r="D304" s="109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</row>
    <row r="305" spans="2:15">
      <c r="B305" s="109"/>
      <c r="C305" s="109"/>
      <c r="D305" s="109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</row>
    <row r="306" spans="2:15">
      <c r="B306" s="109"/>
      <c r="C306" s="109"/>
      <c r="D306" s="109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</row>
    <row r="307" spans="2:15">
      <c r="B307" s="109"/>
      <c r="C307" s="109"/>
      <c r="D307" s="109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</row>
    <row r="308" spans="2:15">
      <c r="B308" s="109"/>
      <c r="C308" s="109"/>
      <c r="D308" s="109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</row>
    <row r="309" spans="2:15">
      <c r="B309" s="109"/>
      <c r="C309" s="109"/>
      <c r="D309" s="109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</row>
    <row r="310" spans="2:15">
      <c r="B310" s="109"/>
      <c r="C310" s="109"/>
      <c r="D310" s="109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</row>
    <row r="311" spans="2:15">
      <c r="B311" s="109"/>
      <c r="C311" s="109"/>
      <c r="D311" s="109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</row>
    <row r="312" spans="2:15">
      <c r="B312" s="109"/>
      <c r="C312" s="109"/>
      <c r="D312" s="109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2:15">
      <c r="B313" s="109"/>
      <c r="C313" s="109"/>
      <c r="D313" s="109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</row>
    <row r="314" spans="2:15">
      <c r="B314" s="109"/>
      <c r="C314" s="109"/>
      <c r="D314" s="109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</row>
    <row r="315" spans="2:15">
      <c r="B315" s="109"/>
      <c r="C315" s="109"/>
      <c r="D315" s="109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</row>
    <row r="316" spans="2:15">
      <c r="B316" s="109"/>
      <c r="C316" s="109"/>
      <c r="D316" s="109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</row>
    <row r="317" spans="2:15">
      <c r="B317" s="109"/>
      <c r="C317" s="109"/>
      <c r="D317" s="109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</row>
    <row r="318" spans="2:15">
      <c r="B318" s="109"/>
      <c r="C318" s="109"/>
      <c r="D318" s="109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</row>
    <row r="319" spans="2:15">
      <c r="B319" s="109"/>
      <c r="C319" s="109"/>
      <c r="D319" s="109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2:15">
      <c r="B320" s="109"/>
      <c r="C320" s="109"/>
      <c r="D320" s="109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</row>
    <row r="321" spans="2:15">
      <c r="B321" s="109"/>
      <c r="C321" s="109"/>
      <c r="D321" s="109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2:15">
      <c r="B322" s="109"/>
      <c r="C322" s="109"/>
      <c r="D322" s="109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</row>
    <row r="323" spans="2:15">
      <c r="B323" s="109"/>
      <c r="C323" s="109"/>
      <c r="D323" s="109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2:15">
      <c r="B324" s="109"/>
      <c r="C324" s="109"/>
      <c r="D324" s="109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</row>
    <row r="325" spans="2:15">
      <c r="B325" s="109"/>
      <c r="C325" s="109"/>
      <c r="D325" s="109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</row>
    <row r="326" spans="2:15">
      <c r="B326" s="109"/>
      <c r="C326" s="109"/>
      <c r="D326" s="109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</row>
    <row r="327" spans="2:15">
      <c r="B327" s="109"/>
      <c r="C327" s="109"/>
      <c r="D327" s="109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</row>
    <row r="328" spans="2:15">
      <c r="B328" s="109"/>
      <c r="C328" s="109"/>
      <c r="D328" s="109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</row>
    <row r="329" spans="2:15">
      <c r="B329" s="109"/>
      <c r="C329" s="109"/>
      <c r="D329" s="109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</row>
    <row r="330" spans="2:15">
      <c r="B330" s="109"/>
      <c r="C330" s="109"/>
      <c r="D330" s="109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</row>
    <row r="331" spans="2:15">
      <c r="B331" s="109"/>
      <c r="C331" s="109"/>
      <c r="D331" s="109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</row>
    <row r="332" spans="2:15">
      <c r="B332" s="109"/>
      <c r="C332" s="109"/>
      <c r="D332" s="109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</row>
    <row r="333" spans="2:15">
      <c r="B333" s="109"/>
      <c r="C333" s="109"/>
      <c r="D333" s="109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</row>
    <row r="334" spans="2:15">
      <c r="B334" s="109"/>
      <c r="C334" s="109"/>
      <c r="D334" s="109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</row>
    <row r="335" spans="2:15">
      <c r="B335" s="109"/>
      <c r="C335" s="109"/>
      <c r="D335" s="109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</row>
    <row r="336" spans="2:15">
      <c r="B336" s="109"/>
      <c r="C336" s="109"/>
      <c r="D336" s="109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</row>
    <row r="337" spans="2:15">
      <c r="B337" s="109"/>
      <c r="C337" s="109"/>
      <c r="D337" s="109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</row>
    <row r="338" spans="2:15">
      <c r="B338" s="109"/>
      <c r="C338" s="109"/>
      <c r="D338" s="109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</row>
    <row r="339" spans="2:15">
      <c r="B339" s="109"/>
      <c r="C339" s="109"/>
      <c r="D339" s="109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</row>
    <row r="340" spans="2:15">
      <c r="B340" s="109"/>
      <c r="C340" s="109"/>
      <c r="D340" s="109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</row>
    <row r="341" spans="2:15">
      <c r="B341" s="109"/>
      <c r="C341" s="109"/>
      <c r="D341" s="109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</row>
    <row r="342" spans="2:15">
      <c r="B342" s="109"/>
      <c r="C342" s="109"/>
      <c r="D342" s="109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</row>
    <row r="343" spans="2:15">
      <c r="B343" s="109"/>
      <c r="C343" s="109"/>
      <c r="D343" s="109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</row>
    <row r="344" spans="2:15">
      <c r="B344" s="109"/>
      <c r="C344" s="109"/>
      <c r="D344" s="109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</row>
    <row r="345" spans="2:15">
      <c r="B345" s="109"/>
      <c r="C345" s="109"/>
      <c r="D345" s="109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</row>
    <row r="346" spans="2:15">
      <c r="B346" s="109"/>
      <c r="C346" s="109"/>
      <c r="D346" s="109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</row>
    <row r="347" spans="2:15">
      <c r="B347" s="109"/>
      <c r="C347" s="109"/>
      <c r="D347" s="109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</row>
    <row r="348" spans="2:15">
      <c r="B348" s="109"/>
      <c r="C348" s="109"/>
      <c r="D348" s="109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</row>
    <row r="349" spans="2:15">
      <c r="B349" s="109"/>
      <c r="C349" s="109"/>
      <c r="D349" s="109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</row>
    <row r="350" spans="2:15">
      <c r="B350" s="109"/>
      <c r="C350" s="109"/>
      <c r="D350" s="109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</row>
    <row r="351" spans="2:15">
      <c r="B351" s="109"/>
      <c r="C351" s="109"/>
      <c r="D351" s="109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</row>
    <row r="352" spans="2:15">
      <c r="B352" s="109"/>
      <c r="C352" s="109"/>
      <c r="D352" s="109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</row>
    <row r="353" spans="2:15">
      <c r="B353" s="109"/>
      <c r="C353" s="109"/>
      <c r="D353" s="109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</row>
    <row r="354" spans="2:15">
      <c r="B354" s="109"/>
      <c r="C354" s="109"/>
      <c r="D354" s="109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</row>
    <row r="355" spans="2:15">
      <c r="B355" s="109"/>
      <c r="C355" s="109"/>
      <c r="D355" s="109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</row>
    <row r="356" spans="2:15">
      <c r="B356" s="109"/>
      <c r="C356" s="109"/>
      <c r="D356" s="109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</row>
    <row r="357" spans="2:15">
      <c r="B357" s="109"/>
      <c r="C357" s="109"/>
      <c r="D357" s="109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</row>
    <row r="358" spans="2:15">
      <c r="B358" s="109"/>
      <c r="C358" s="109"/>
      <c r="D358" s="109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</row>
    <row r="359" spans="2:15">
      <c r="B359" s="109"/>
      <c r="C359" s="109"/>
      <c r="D359" s="109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</row>
    <row r="360" spans="2:15">
      <c r="B360" s="117"/>
      <c r="C360" s="109"/>
      <c r="D360" s="109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</row>
    <row r="361" spans="2:15">
      <c r="B361" s="117"/>
      <c r="C361" s="109"/>
      <c r="D361" s="109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</row>
    <row r="362" spans="2:15">
      <c r="B362" s="118"/>
      <c r="C362" s="109"/>
      <c r="D362" s="109"/>
      <c r="E362" s="109"/>
      <c r="F362" s="109"/>
      <c r="G362" s="109"/>
      <c r="H362" s="110"/>
      <c r="I362" s="110"/>
      <c r="J362" s="110"/>
      <c r="K362" s="110"/>
      <c r="L362" s="110"/>
      <c r="M362" s="110"/>
      <c r="N362" s="110"/>
      <c r="O362" s="110"/>
    </row>
    <row r="363" spans="2:15">
      <c r="B363" s="109"/>
      <c r="C363" s="109"/>
      <c r="D363" s="109"/>
      <c r="E363" s="109"/>
      <c r="F363" s="109"/>
      <c r="G363" s="109"/>
      <c r="H363" s="110"/>
      <c r="I363" s="110"/>
      <c r="J363" s="110"/>
      <c r="K363" s="110"/>
      <c r="L363" s="110"/>
      <c r="M363" s="110"/>
      <c r="N363" s="110"/>
      <c r="O363" s="110"/>
    </row>
    <row r="364" spans="2:15">
      <c r="B364" s="109"/>
      <c r="C364" s="109"/>
      <c r="D364" s="109"/>
      <c r="E364" s="109"/>
      <c r="F364" s="109"/>
      <c r="G364" s="109"/>
      <c r="H364" s="110"/>
      <c r="I364" s="110"/>
      <c r="J364" s="110"/>
      <c r="K364" s="110"/>
      <c r="L364" s="110"/>
      <c r="M364" s="110"/>
      <c r="N364" s="110"/>
      <c r="O364" s="110"/>
    </row>
    <row r="365" spans="2:15">
      <c r="B365" s="109"/>
      <c r="C365" s="109"/>
      <c r="D365" s="109"/>
      <c r="E365" s="109"/>
      <c r="F365" s="109"/>
      <c r="G365" s="109"/>
      <c r="H365" s="110"/>
      <c r="I365" s="110"/>
      <c r="J365" s="110"/>
      <c r="K365" s="110"/>
      <c r="L365" s="110"/>
      <c r="M365" s="110"/>
      <c r="N365" s="110"/>
      <c r="O365" s="110"/>
    </row>
    <row r="366" spans="2:15">
      <c r="B366" s="109"/>
      <c r="C366" s="109"/>
      <c r="D366" s="109"/>
      <c r="E366" s="109"/>
      <c r="F366" s="109"/>
      <c r="G366" s="109"/>
      <c r="H366" s="110"/>
      <c r="I366" s="110"/>
      <c r="J366" s="110"/>
      <c r="K366" s="110"/>
      <c r="L366" s="110"/>
      <c r="M366" s="110"/>
      <c r="N366" s="110"/>
      <c r="O366" s="110"/>
    </row>
    <row r="367" spans="2:15">
      <c r="B367" s="109"/>
      <c r="C367" s="109"/>
      <c r="D367" s="109"/>
      <c r="E367" s="109"/>
      <c r="F367" s="109"/>
      <c r="G367" s="109"/>
      <c r="H367" s="110"/>
      <c r="I367" s="110"/>
      <c r="J367" s="110"/>
      <c r="K367" s="110"/>
      <c r="L367" s="110"/>
      <c r="M367" s="110"/>
      <c r="N367" s="110"/>
      <c r="O367" s="110"/>
    </row>
    <row r="368" spans="2:15">
      <c r="B368" s="109"/>
      <c r="C368" s="109"/>
      <c r="D368" s="109"/>
      <c r="E368" s="109"/>
      <c r="F368" s="109"/>
      <c r="G368" s="109"/>
      <c r="H368" s="110"/>
      <c r="I368" s="110"/>
      <c r="J368" s="110"/>
      <c r="K368" s="110"/>
      <c r="L368" s="110"/>
      <c r="M368" s="110"/>
      <c r="N368" s="110"/>
      <c r="O368" s="110"/>
    </row>
    <row r="369" spans="2:15">
      <c r="B369" s="109"/>
      <c r="C369" s="109"/>
      <c r="D369" s="109"/>
      <c r="E369" s="109"/>
      <c r="F369" s="109"/>
      <c r="G369" s="109"/>
      <c r="H369" s="110"/>
      <c r="I369" s="110"/>
      <c r="J369" s="110"/>
      <c r="K369" s="110"/>
      <c r="L369" s="110"/>
      <c r="M369" s="110"/>
      <c r="N369" s="110"/>
      <c r="O369" s="110"/>
    </row>
    <row r="370" spans="2:15">
      <c r="B370" s="109"/>
      <c r="C370" s="109"/>
      <c r="D370" s="109"/>
      <c r="E370" s="109"/>
      <c r="F370" s="109"/>
      <c r="G370" s="109"/>
      <c r="H370" s="110"/>
      <c r="I370" s="110"/>
      <c r="J370" s="110"/>
      <c r="K370" s="110"/>
      <c r="L370" s="110"/>
      <c r="M370" s="110"/>
      <c r="N370" s="110"/>
      <c r="O370" s="110"/>
    </row>
    <row r="371" spans="2:15">
      <c r="B371" s="109"/>
      <c r="C371" s="109"/>
      <c r="D371" s="109"/>
      <c r="E371" s="109"/>
      <c r="F371" s="109"/>
      <c r="G371" s="109"/>
      <c r="H371" s="110"/>
      <c r="I371" s="110"/>
      <c r="J371" s="110"/>
      <c r="K371" s="110"/>
      <c r="L371" s="110"/>
      <c r="M371" s="110"/>
      <c r="N371" s="110"/>
      <c r="O371" s="110"/>
    </row>
    <row r="372" spans="2:15">
      <c r="B372" s="109"/>
      <c r="C372" s="109"/>
      <c r="D372" s="109"/>
      <c r="E372" s="109"/>
      <c r="F372" s="109"/>
      <c r="G372" s="109"/>
      <c r="H372" s="110"/>
      <c r="I372" s="110"/>
      <c r="J372" s="110"/>
      <c r="K372" s="110"/>
      <c r="L372" s="110"/>
      <c r="M372" s="110"/>
      <c r="N372" s="110"/>
      <c r="O372" s="110"/>
    </row>
    <row r="373" spans="2:15">
      <c r="B373" s="109"/>
      <c r="C373" s="109"/>
      <c r="D373" s="109"/>
      <c r="E373" s="109"/>
      <c r="F373" s="109"/>
      <c r="G373" s="109"/>
      <c r="H373" s="110"/>
      <c r="I373" s="110"/>
      <c r="J373" s="110"/>
      <c r="K373" s="110"/>
      <c r="L373" s="110"/>
      <c r="M373" s="110"/>
      <c r="N373" s="110"/>
      <c r="O373" s="110"/>
    </row>
    <row r="374" spans="2:15">
      <c r="B374" s="109"/>
      <c r="C374" s="109"/>
      <c r="D374" s="109"/>
      <c r="E374" s="109"/>
      <c r="F374" s="109"/>
      <c r="G374" s="109"/>
      <c r="H374" s="110"/>
      <c r="I374" s="110"/>
      <c r="J374" s="110"/>
      <c r="K374" s="110"/>
      <c r="L374" s="110"/>
      <c r="M374" s="110"/>
      <c r="N374" s="110"/>
      <c r="O374" s="110"/>
    </row>
    <row r="375" spans="2:15">
      <c r="B375" s="109"/>
      <c r="C375" s="109"/>
      <c r="D375" s="109"/>
      <c r="E375" s="109"/>
      <c r="F375" s="109"/>
      <c r="G375" s="109"/>
      <c r="H375" s="110"/>
      <c r="I375" s="110"/>
      <c r="J375" s="110"/>
      <c r="K375" s="110"/>
      <c r="L375" s="110"/>
      <c r="M375" s="110"/>
      <c r="N375" s="110"/>
      <c r="O375" s="110"/>
    </row>
    <row r="376" spans="2:15">
      <c r="B376" s="109"/>
      <c r="C376" s="109"/>
      <c r="D376" s="109"/>
      <c r="E376" s="109"/>
      <c r="F376" s="109"/>
      <c r="G376" s="109"/>
      <c r="H376" s="110"/>
      <c r="I376" s="110"/>
      <c r="J376" s="110"/>
      <c r="K376" s="110"/>
      <c r="L376" s="110"/>
      <c r="M376" s="110"/>
      <c r="N376" s="110"/>
      <c r="O376" s="110"/>
    </row>
    <row r="377" spans="2:15">
      <c r="B377" s="109"/>
      <c r="C377" s="109"/>
      <c r="D377" s="109"/>
      <c r="E377" s="109"/>
      <c r="F377" s="109"/>
      <c r="G377" s="109"/>
      <c r="H377" s="110"/>
      <c r="I377" s="110"/>
      <c r="J377" s="110"/>
      <c r="K377" s="110"/>
      <c r="L377" s="110"/>
      <c r="M377" s="110"/>
      <c r="N377" s="110"/>
      <c r="O377" s="110"/>
    </row>
    <row r="378" spans="2:15">
      <c r="B378" s="109"/>
      <c r="C378" s="109"/>
      <c r="D378" s="109"/>
      <c r="E378" s="109"/>
      <c r="F378" s="109"/>
      <c r="G378" s="109"/>
      <c r="H378" s="110"/>
      <c r="I378" s="110"/>
      <c r="J378" s="110"/>
      <c r="K378" s="110"/>
      <c r="L378" s="110"/>
      <c r="M378" s="110"/>
      <c r="N378" s="110"/>
      <c r="O378" s="110"/>
    </row>
    <row r="379" spans="2:15">
      <c r="B379" s="109"/>
      <c r="C379" s="109"/>
      <c r="D379" s="109"/>
      <c r="E379" s="109"/>
      <c r="F379" s="109"/>
      <c r="G379" s="109"/>
      <c r="H379" s="110"/>
      <c r="I379" s="110"/>
      <c r="J379" s="110"/>
      <c r="K379" s="110"/>
      <c r="L379" s="110"/>
      <c r="M379" s="110"/>
      <c r="N379" s="110"/>
      <c r="O379" s="110"/>
    </row>
    <row r="380" spans="2:15">
      <c r="B380" s="109"/>
      <c r="C380" s="109"/>
      <c r="D380" s="109"/>
      <c r="E380" s="109"/>
      <c r="F380" s="109"/>
      <c r="G380" s="109"/>
      <c r="H380" s="110"/>
      <c r="I380" s="110"/>
      <c r="J380" s="110"/>
      <c r="K380" s="110"/>
      <c r="L380" s="110"/>
      <c r="M380" s="110"/>
      <c r="N380" s="110"/>
      <c r="O380" s="110"/>
    </row>
    <row r="381" spans="2:15">
      <c r="B381" s="109"/>
      <c r="C381" s="109"/>
      <c r="D381" s="109"/>
      <c r="E381" s="109"/>
      <c r="F381" s="109"/>
      <c r="G381" s="109"/>
      <c r="H381" s="110"/>
      <c r="I381" s="110"/>
      <c r="J381" s="110"/>
      <c r="K381" s="110"/>
      <c r="L381" s="110"/>
      <c r="M381" s="110"/>
      <c r="N381" s="110"/>
      <c r="O381" s="110"/>
    </row>
    <row r="382" spans="2:15">
      <c r="B382" s="109"/>
      <c r="C382" s="109"/>
      <c r="D382" s="109"/>
      <c r="E382" s="109"/>
      <c r="F382" s="109"/>
      <c r="G382" s="109"/>
      <c r="H382" s="110"/>
      <c r="I382" s="110"/>
      <c r="J382" s="110"/>
      <c r="K382" s="110"/>
      <c r="L382" s="110"/>
      <c r="M382" s="110"/>
      <c r="N382" s="110"/>
      <c r="O382" s="110"/>
    </row>
    <row r="383" spans="2:15">
      <c r="B383" s="109"/>
      <c r="C383" s="109"/>
      <c r="D383" s="109"/>
      <c r="E383" s="109"/>
      <c r="F383" s="109"/>
      <c r="G383" s="109"/>
      <c r="H383" s="110"/>
      <c r="I383" s="110"/>
      <c r="J383" s="110"/>
      <c r="K383" s="110"/>
      <c r="L383" s="110"/>
      <c r="M383" s="110"/>
      <c r="N383" s="110"/>
      <c r="O383" s="110"/>
    </row>
    <row r="384" spans="2:15">
      <c r="B384" s="109"/>
      <c r="C384" s="109"/>
      <c r="D384" s="109"/>
      <c r="E384" s="109"/>
      <c r="F384" s="109"/>
      <c r="G384" s="109"/>
      <c r="H384" s="110"/>
      <c r="I384" s="110"/>
      <c r="J384" s="110"/>
      <c r="K384" s="110"/>
      <c r="L384" s="110"/>
      <c r="M384" s="110"/>
      <c r="N384" s="110"/>
      <c r="O384" s="110"/>
    </row>
    <row r="385" spans="2:15">
      <c r="B385" s="109"/>
      <c r="C385" s="109"/>
      <c r="D385" s="109"/>
      <c r="E385" s="109"/>
      <c r="F385" s="109"/>
      <c r="G385" s="109"/>
      <c r="H385" s="110"/>
      <c r="I385" s="110"/>
      <c r="J385" s="110"/>
      <c r="K385" s="110"/>
      <c r="L385" s="110"/>
      <c r="M385" s="110"/>
      <c r="N385" s="110"/>
      <c r="O385" s="110"/>
    </row>
    <row r="386" spans="2:15">
      <c r="B386" s="109"/>
      <c r="C386" s="109"/>
      <c r="D386" s="109"/>
      <c r="E386" s="109"/>
      <c r="F386" s="109"/>
      <c r="G386" s="109"/>
      <c r="H386" s="110"/>
      <c r="I386" s="110"/>
      <c r="J386" s="110"/>
      <c r="K386" s="110"/>
      <c r="L386" s="110"/>
      <c r="M386" s="110"/>
      <c r="N386" s="110"/>
      <c r="O386" s="110"/>
    </row>
    <row r="387" spans="2:15">
      <c r="B387" s="109"/>
      <c r="C387" s="109"/>
      <c r="D387" s="109"/>
      <c r="E387" s="109"/>
      <c r="F387" s="109"/>
      <c r="G387" s="109"/>
      <c r="H387" s="110"/>
      <c r="I387" s="110"/>
      <c r="J387" s="110"/>
      <c r="K387" s="110"/>
      <c r="L387" s="110"/>
      <c r="M387" s="110"/>
      <c r="N387" s="110"/>
      <c r="O387" s="110"/>
    </row>
    <row r="388" spans="2:15">
      <c r="B388" s="109"/>
      <c r="C388" s="109"/>
      <c r="D388" s="109"/>
      <c r="E388" s="109"/>
      <c r="F388" s="109"/>
      <c r="G388" s="109"/>
      <c r="H388" s="110"/>
      <c r="I388" s="110"/>
      <c r="J388" s="110"/>
      <c r="K388" s="110"/>
      <c r="L388" s="110"/>
      <c r="M388" s="110"/>
      <c r="N388" s="110"/>
      <c r="O388" s="110"/>
    </row>
    <row r="389" spans="2:15">
      <c r="B389" s="109"/>
      <c r="C389" s="109"/>
      <c r="D389" s="109"/>
      <c r="E389" s="109"/>
      <c r="F389" s="109"/>
      <c r="G389" s="109"/>
      <c r="H389" s="110"/>
      <c r="I389" s="110"/>
      <c r="J389" s="110"/>
      <c r="K389" s="110"/>
      <c r="L389" s="110"/>
      <c r="M389" s="110"/>
      <c r="N389" s="110"/>
      <c r="O389" s="110"/>
    </row>
    <row r="390" spans="2:15">
      <c r="B390" s="109"/>
      <c r="C390" s="109"/>
      <c r="D390" s="109"/>
      <c r="E390" s="109"/>
      <c r="F390" s="109"/>
      <c r="G390" s="109"/>
      <c r="H390" s="110"/>
      <c r="I390" s="110"/>
      <c r="J390" s="110"/>
      <c r="K390" s="110"/>
      <c r="L390" s="110"/>
      <c r="M390" s="110"/>
      <c r="N390" s="110"/>
      <c r="O390" s="110"/>
    </row>
    <row r="391" spans="2:15">
      <c r="B391" s="109"/>
      <c r="C391" s="109"/>
      <c r="D391" s="109"/>
      <c r="E391" s="109"/>
      <c r="F391" s="109"/>
      <c r="G391" s="109"/>
      <c r="H391" s="110"/>
      <c r="I391" s="110"/>
      <c r="J391" s="110"/>
      <c r="K391" s="110"/>
      <c r="L391" s="110"/>
      <c r="M391" s="110"/>
      <c r="N391" s="110"/>
      <c r="O391" s="110"/>
    </row>
    <row r="392" spans="2:15">
      <c r="B392" s="109"/>
      <c r="C392" s="109"/>
      <c r="D392" s="109"/>
      <c r="E392" s="109"/>
      <c r="F392" s="109"/>
      <c r="G392" s="109"/>
      <c r="H392" s="110"/>
      <c r="I392" s="110"/>
      <c r="J392" s="110"/>
      <c r="K392" s="110"/>
      <c r="L392" s="110"/>
      <c r="M392" s="110"/>
      <c r="N392" s="110"/>
      <c r="O392" s="110"/>
    </row>
    <row r="393" spans="2:15">
      <c r="B393" s="109"/>
      <c r="C393" s="109"/>
      <c r="D393" s="109"/>
      <c r="E393" s="109"/>
      <c r="F393" s="109"/>
      <c r="G393" s="109"/>
      <c r="H393" s="110"/>
      <c r="I393" s="110"/>
      <c r="J393" s="110"/>
      <c r="K393" s="110"/>
      <c r="L393" s="110"/>
      <c r="M393" s="110"/>
      <c r="N393" s="110"/>
      <c r="O393" s="110"/>
    </row>
    <row r="394" spans="2:15">
      <c r="B394" s="109"/>
      <c r="C394" s="109"/>
      <c r="D394" s="109"/>
      <c r="E394" s="109"/>
      <c r="F394" s="109"/>
      <c r="G394" s="109"/>
      <c r="H394" s="110"/>
      <c r="I394" s="110"/>
      <c r="J394" s="110"/>
      <c r="K394" s="110"/>
      <c r="L394" s="110"/>
      <c r="M394" s="110"/>
      <c r="N394" s="110"/>
      <c r="O394" s="110"/>
    </row>
    <row r="395" spans="2:15">
      <c r="B395" s="109"/>
      <c r="C395" s="109"/>
      <c r="D395" s="109"/>
      <c r="E395" s="109"/>
      <c r="F395" s="109"/>
      <c r="G395" s="109"/>
      <c r="H395" s="110"/>
      <c r="I395" s="110"/>
      <c r="J395" s="110"/>
      <c r="K395" s="110"/>
      <c r="L395" s="110"/>
      <c r="M395" s="110"/>
      <c r="N395" s="110"/>
      <c r="O395" s="110"/>
    </row>
    <row r="396" spans="2:15">
      <c r="B396" s="109"/>
      <c r="C396" s="109"/>
      <c r="D396" s="109"/>
      <c r="E396" s="109"/>
      <c r="F396" s="109"/>
      <c r="G396" s="109"/>
      <c r="H396" s="110"/>
      <c r="I396" s="110"/>
      <c r="J396" s="110"/>
      <c r="K396" s="110"/>
      <c r="L396" s="110"/>
      <c r="M396" s="110"/>
      <c r="N396" s="110"/>
      <c r="O396" s="110"/>
    </row>
    <row r="397" spans="2:15">
      <c r="B397" s="109"/>
      <c r="C397" s="109"/>
      <c r="D397" s="109"/>
      <c r="E397" s="109"/>
      <c r="F397" s="109"/>
      <c r="G397" s="109"/>
      <c r="H397" s="110"/>
      <c r="I397" s="110"/>
      <c r="J397" s="110"/>
      <c r="K397" s="110"/>
      <c r="L397" s="110"/>
      <c r="M397" s="110"/>
      <c r="N397" s="110"/>
      <c r="O397" s="110"/>
    </row>
    <row r="398" spans="2:15">
      <c r="B398" s="109"/>
      <c r="C398" s="109"/>
      <c r="D398" s="109"/>
      <c r="E398" s="109"/>
      <c r="F398" s="109"/>
      <c r="G398" s="109"/>
      <c r="H398" s="110"/>
      <c r="I398" s="110"/>
      <c r="J398" s="110"/>
      <c r="K398" s="110"/>
      <c r="L398" s="110"/>
      <c r="M398" s="110"/>
      <c r="N398" s="110"/>
      <c r="O398" s="110"/>
    </row>
    <row r="399" spans="2:15">
      <c r="B399" s="109"/>
      <c r="C399" s="109"/>
      <c r="D399" s="109"/>
      <c r="E399" s="109"/>
      <c r="F399" s="109"/>
      <c r="G399" s="109"/>
      <c r="H399" s="110"/>
      <c r="I399" s="110"/>
      <c r="J399" s="110"/>
      <c r="K399" s="110"/>
      <c r="L399" s="110"/>
      <c r="M399" s="110"/>
      <c r="N399" s="110"/>
      <c r="O399" s="110"/>
    </row>
    <row r="400" spans="2:15">
      <c r="B400" s="109"/>
      <c r="C400" s="109"/>
      <c r="D400" s="109"/>
      <c r="E400" s="109"/>
      <c r="F400" s="109"/>
      <c r="G400" s="109"/>
      <c r="H400" s="110"/>
      <c r="I400" s="110"/>
      <c r="J400" s="110"/>
      <c r="K400" s="110"/>
      <c r="L400" s="110"/>
      <c r="M400" s="110"/>
      <c r="N400" s="110"/>
      <c r="O400" s="110"/>
    </row>
    <row r="401" spans="2:15">
      <c r="B401" s="109"/>
      <c r="C401" s="109"/>
      <c r="D401" s="109"/>
      <c r="E401" s="109"/>
      <c r="F401" s="109"/>
      <c r="G401" s="109"/>
      <c r="H401" s="110"/>
      <c r="I401" s="110"/>
      <c r="J401" s="110"/>
      <c r="K401" s="110"/>
      <c r="L401" s="110"/>
      <c r="M401" s="110"/>
      <c r="N401" s="110"/>
      <c r="O401" s="110"/>
    </row>
    <row r="402" spans="2:15">
      <c r="B402" s="109"/>
      <c r="C402" s="109"/>
      <c r="D402" s="109"/>
      <c r="E402" s="109"/>
      <c r="F402" s="109"/>
      <c r="G402" s="109"/>
      <c r="H402" s="110"/>
      <c r="I402" s="110"/>
      <c r="J402" s="110"/>
      <c r="K402" s="110"/>
      <c r="L402" s="110"/>
      <c r="M402" s="110"/>
      <c r="N402" s="110"/>
      <c r="O402" s="110"/>
    </row>
    <row r="403" spans="2:15">
      <c r="B403" s="109"/>
      <c r="C403" s="109"/>
      <c r="D403" s="109"/>
      <c r="E403" s="109"/>
      <c r="F403" s="109"/>
      <c r="G403" s="109"/>
      <c r="H403" s="110"/>
      <c r="I403" s="110"/>
      <c r="J403" s="110"/>
      <c r="K403" s="110"/>
      <c r="L403" s="110"/>
      <c r="M403" s="110"/>
      <c r="N403" s="110"/>
      <c r="O403" s="110"/>
    </row>
    <row r="404" spans="2:15">
      <c r="B404" s="109"/>
      <c r="C404" s="109"/>
      <c r="D404" s="109"/>
      <c r="E404" s="109"/>
      <c r="F404" s="109"/>
      <c r="G404" s="109"/>
      <c r="H404" s="110"/>
      <c r="I404" s="110"/>
      <c r="J404" s="110"/>
      <c r="K404" s="110"/>
      <c r="L404" s="110"/>
      <c r="M404" s="110"/>
      <c r="N404" s="110"/>
      <c r="O404" s="110"/>
    </row>
    <row r="405" spans="2:15">
      <c r="B405" s="109"/>
      <c r="C405" s="109"/>
      <c r="D405" s="109"/>
      <c r="E405" s="109"/>
      <c r="F405" s="109"/>
      <c r="G405" s="109"/>
      <c r="H405" s="110"/>
      <c r="I405" s="110"/>
      <c r="J405" s="110"/>
      <c r="K405" s="110"/>
      <c r="L405" s="110"/>
      <c r="M405" s="110"/>
      <c r="N405" s="110"/>
      <c r="O405" s="110"/>
    </row>
    <row r="406" spans="2:15">
      <c r="B406" s="109"/>
      <c r="C406" s="109"/>
      <c r="D406" s="109"/>
      <c r="E406" s="109"/>
      <c r="F406" s="109"/>
      <c r="G406" s="109"/>
      <c r="H406" s="110"/>
      <c r="I406" s="110"/>
      <c r="J406" s="110"/>
      <c r="K406" s="110"/>
      <c r="L406" s="110"/>
      <c r="M406" s="110"/>
      <c r="N406" s="110"/>
      <c r="O406" s="110"/>
    </row>
    <row r="407" spans="2:15">
      <c r="B407" s="109"/>
      <c r="C407" s="109"/>
      <c r="D407" s="109"/>
      <c r="E407" s="109"/>
      <c r="F407" s="109"/>
      <c r="G407" s="109"/>
      <c r="H407" s="110"/>
      <c r="I407" s="110"/>
      <c r="J407" s="110"/>
      <c r="K407" s="110"/>
      <c r="L407" s="110"/>
      <c r="M407" s="110"/>
      <c r="N407" s="110"/>
      <c r="O407" s="110"/>
    </row>
    <row r="408" spans="2:15">
      <c r="B408" s="109"/>
      <c r="C408" s="109"/>
      <c r="D408" s="109"/>
      <c r="E408" s="109"/>
      <c r="F408" s="109"/>
      <c r="G408" s="109"/>
      <c r="H408" s="110"/>
      <c r="I408" s="110"/>
      <c r="J408" s="110"/>
      <c r="K408" s="110"/>
      <c r="L408" s="110"/>
      <c r="M408" s="110"/>
      <c r="N408" s="110"/>
      <c r="O408" s="110"/>
    </row>
    <row r="409" spans="2:15">
      <c r="B409" s="109"/>
      <c r="C409" s="109"/>
      <c r="D409" s="109"/>
      <c r="E409" s="109"/>
      <c r="F409" s="109"/>
      <c r="G409" s="109"/>
      <c r="H409" s="110"/>
      <c r="I409" s="110"/>
      <c r="J409" s="110"/>
      <c r="K409" s="110"/>
      <c r="L409" s="110"/>
      <c r="M409" s="110"/>
      <c r="N409" s="110"/>
      <c r="O409" s="110"/>
    </row>
    <row r="410" spans="2:15">
      <c r="B410" s="109"/>
      <c r="C410" s="109"/>
      <c r="D410" s="109"/>
      <c r="E410" s="109"/>
      <c r="F410" s="109"/>
      <c r="G410" s="109"/>
      <c r="H410" s="110"/>
      <c r="I410" s="110"/>
      <c r="J410" s="110"/>
      <c r="K410" s="110"/>
      <c r="L410" s="110"/>
      <c r="M410" s="110"/>
      <c r="N410" s="110"/>
      <c r="O410" s="110"/>
    </row>
    <row r="411" spans="2:15">
      <c r="B411" s="109"/>
      <c r="C411" s="109"/>
      <c r="D411" s="109"/>
      <c r="E411" s="109"/>
      <c r="F411" s="109"/>
      <c r="G411" s="109"/>
      <c r="H411" s="110"/>
      <c r="I411" s="110"/>
      <c r="J411" s="110"/>
      <c r="K411" s="110"/>
      <c r="L411" s="110"/>
      <c r="M411" s="110"/>
      <c r="N411" s="110"/>
      <c r="O411" s="110"/>
    </row>
    <row r="412" spans="2:15">
      <c r="B412" s="109"/>
      <c r="C412" s="109"/>
      <c r="D412" s="109"/>
      <c r="E412" s="109"/>
      <c r="F412" s="109"/>
      <c r="G412" s="109"/>
      <c r="H412" s="110"/>
      <c r="I412" s="110"/>
      <c r="J412" s="110"/>
      <c r="K412" s="110"/>
      <c r="L412" s="110"/>
      <c r="M412" s="110"/>
      <c r="N412" s="110"/>
      <c r="O412" s="110"/>
    </row>
    <row r="413" spans="2:15">
      <c r="B413" s="109"/>
      <c r="C413" s="109"/>
      <c r="D413" s="109"/>
      <c r="E413" s="109"/>
      <c r="F413" s="109"/>
      <c r="G413" s="109"/>
      <c r="H413" s="110"/>
      <c r="I413" s="110"/>
      <c r="J413" s="110"/>
      <c r="K413" s="110"/>
      <c r="L413" s="110"/>
      <c r="M413" s="110"/>
      <c r="N413" s="110"/>
      <c r="O413" s="110"/>
    </row>
    <row r="414" spans="2:15">
      <c r="B414" s="109"/>
      <c r="C414" s="109"/>
      <c r="D414" s="109"/>
      <c r="E414" s="109"/>
      <c r="F414" s="109"/>
      <c r="G414" s="109"/>
      <c r="H414" s="110"/>
      <c r="I414" s="110"/>
      <c r="J414" s="110"/>
      <c r="K414" s="110"/>
      <c r="L414" s="110"/>
      <c r="M414" s="110"/>
      <c r="N414" s="110"/>
      <c r="O414" s="110"/>
    </row>
    <row r="415" spans="2:15">
      <c r="B415" s="109"/>
      <c r="C415" s="109"/>
      <c r="D415" s="109"/>
      <c r="E415" s="109"/>
      <c r="F415" s="109"/>
      <c r="G415" s="109"/>
      <c r="H415" s="110"/>
      <c r="I415" s="110"/>
      <c r="J415" s="110"/>
      <c r="K415" s="110"/>
      <c r="L415" s="110"/>
      <c r="M415" s="110"/>
      <c r="N415" s="110"/>
      <c r="O415" s="110"/>
    </row>
    <row r="416" spans="2:15">
      <c r="B416" s="109"/>
      <c r="C416" s="109"/>
      <c r="D416" s="109"/>
      <c r="E416" s="109"/>
      <c r="F416" s="109"/>
      <c r="G416" s="109"/>
      <c r="H416" s="110"/>
      <c r="I416" s="110"/>
      <c r="J416" s="110"/>
      <c r="K416" s="110"/>
      <c r="L416" s="110"/>
      <c r="M416" s="110"/>
      <c r="N416" s="110"/>
      <c r="O416" s="110"/>
    </row>
    <row r="417" spans="2:15">
      <c r="B417" s="109"/>
      <c r="C417" s="109"/>
      <c r="D417" s="109"/>
      <c r="E417" s="109"/>
      <c r="F417" s="109"/>
      <c r="G417" s="109"/>
      <c r="H417" s="110"/>
      <c r="I417" s="110"/>
      <c r="J417" s="110"/>
      <c r="K417" s="110"/>
      <c r="L417" s="110"/>
      <c r="M417" s="110"/>
      <c r="N417" s="110"/>
      <c r="O417" s="110"/>
    </row>
    <row r="418" spans="2:15">
      <c r="B418" s="109"/>
      <c r="C418" s="109"/>
      <c r="D418" s="109"/>
      <c r="E418" s="109"/>
      <c r="F418" s="109"/>
      <c r="G418" s="109"/>
      <c r="H418" s="110"/>
      <c r="I418" s="110"/>
      <c r="J418" s="110"/>
      <c r="K418" s="110"/>
      <c r="L418" s="110"/>
      <c r="M418" s="110"/>
      <c r="N418" s="110"/>
      <c r="O418" s="110"/>
    </row>
    <row r="419" spans="2:15">
      <c r="B419" s="109"/>
      <c r="C419" s="109"/>
      <c r="D419" s="109"/>
      <c r="E419" s="109"/>
      <c r="F419" s="109"/>
      <c r="G419" s="109"/>
      <c r="H419" s="110"/>
      <c r="I419" s="110"/>
      <c r="J419" s="110"/>
      <c r="K419" s="110"/>
      <c r="L419" s="110"/>
      <c r="M419" s="110"/>
      <c r="N419" s="110"/>
      <c r="O419" s="110"/>
    </row>
    <row r="420" spans="2:15">
      <c r="B420" s="109"/>
      <c r="C420" s="109"/>
      <c r="D420" s="109"/>
      <c r="E420" s="109"/>
      <c r="F420" s="109"/>
      <c r="G420" s="109"/>
      <c r="H420" s="110"/>
      <c r="I420" s="110"/>
      <c r="J420" s="110"/>
      <c r="K420" s="110"/>
      <c r="L420" s="110"/>
      <c r="M420" s="110"/>
      <c r="N420" s="110"/>
      <c r="O420" s="110"/>
    </row>
    <row r="421" spans="2:15">
      <c r="B421" s="109"/>
      <c r="C421" s="109"/>
      <c r="D421" s="109"/>
      <c r="E421" s="109"/>
      <c r="F421" s="109"/>
      <c r="G421" s="109"/>
      <c r="H421" s="110"/>
      <c r="I421" s="110"/>
      <c r="J421" s="110"/>
      <c r="K421" s="110"/>
      <c r="L421" s="110"/>
      <c r="M421" s="110"/>
      <c r="N421" s="110"/>
      <c r="O421" s="110"/>
    </row>
    <row r="422" spans="2:15">
      <c r="B422" s="109"/>
      <c r="C422" s="109"/>
      <c r="D422" s="109"/>
      <c r="E422" s="109"/>
      <c r="F422" s="109"/>
      <c r="G422" s="109"/>
      <c r="H422" s="110"/>
      <c r="I422" s="110"/>
      <c r="J422" s="110"/>
      <c r="K422" s="110"/>
      <c r="L422" s="110"/>
      <c r="M422" s="110"/>
      <c r="N422" s="110"/>
      <c r="O422" s="110"/>
    </row>
    <row r="423" spans="2:15">
      <c r="B423" s="109"/>
      <c r="C423" s="109"/>
      <c r="D423" s="109"/>
      <c r="E423" s="109"/>
      <c r="F423" s="109"/>
      <c r="G423" s="109"/>
      <c r="H423" s="110"/>
      <c r="I423" s="110"/>
      <c r="J423" s="110"/>
      <c r="K423" s="110"/>
      <c r="L423" s="110"/>
      <c r="M423" s="110"/>
      <c r="N423" s="110"/>
      <c r="O423" s="110"/>
    </row>
    <row r="424" spans="2:15">
      <c r="B424" s="109"/>
      <c r="C424" s="109"/>
      <c r="D424" s="109"/>
      <c r="E424" s="109"/>
      <c r="F424" s="109"/>
      <c r="G424" s="109"/>
      <c r="H424" s="110"/>
      <c r="I424" s="110"/>
      <c r="J424" s="110"/>
      <c r="K424" s="110"/>
      <c r="L424" s="110"/>
      <c r="M424" s="110"/>
      <c r="N424" s="110"/>
      <c r="O424" s="110"/>
    </row>
    <row r="425" spans="2:15">
      <c r="B425" s="109"/>
      <c r="C425" s="109"/>
      <c r="D425" s="109"/>
      <c r="E425" s="109"/>
      <c r="F425" s="109"/>
      <c r="G425" s="109"/>
      <c r="H425" s="110"/>
      <c r="I425" s="110"/>
      <c r="J425" s="110"/>
      <c r="K425" s="110"/>
      <c r="L425" s="110"/>
      <c r="M425" s="110"/>
      <c r="N425" s="110"/>
      <c r="O425" s="110"/>
    </row>
    <row r="426" spans="2:15">
      <c r="B426" s="109"/>
      <c r="C426" s="109"/>
      <c r="D426" s="109"/>
      <c r="E426" s="109"/>
      <c r="F426" s="109"/>
      <c r="G426" s="109"/>
      <c r="H426" s="110"/>
      <c r="I426" s="110"/>
      <c r="J426" s="110"/>
      <c r="K426" s="110"/>
      <c r="L426" s="110"/>
      <c r="M426" s="110"/>
      <c r="N426" s="110"/>
      <c r="O426" s="110"/>
    </row>
    <row r="427" spans="2:15">
      <c r="B427" s="109"/>
      <c r="C427" s="109"/>
      <c r="D427" s="109"/>
      <c r="E427" s="109"/>
      <c r="F427" s="109"/>
      <c r="G427" s="109"/>
      <c r="H427" s="110"/>
      <c r="I427" s="110"/>
      <c r="J427" s="110"/>
      <c r="K427" s="110"/>
      <c r="L427" s="110"/>
      <c r="M427" s="110"/>
      <c r="N427" s="110"/>
      <c r="O427" s="110"/>
    </row>
    <row r="428" spans="2:15">
      <c r="B428" s="109"/>
      <c r="C428" s="109"/>
      <c r="D428" s="109"/>
      <c r="E428" s="109"/>
      <c r="F428" s="109"/>
      <c r="G428" s="109"/>
      <c r="H428" s="110"/>
      <c r="I428" s="110"/>
      <c r="J428" s="110"/>
      <c r="K428" s="110"/>
      <c r="L428" s="110"/>
      <c r="M428" s="110"/>
      <c r="N428" s="110"/>
      <c r="O428" s="110"/>
    </row>
    <row r="429" spans="2:15">
      <c r="B429" s="109"/>
      <c r="C429" s="109"/>
      <c r="D429" s="109"/>
      <c r="E429" s="109"/>
      <c r="F429" s="109"/>
      <c r="G429" s="109"/>
      <c r="H429" s="110"/>
      <c r="I429" s="110"/>
      <c r="J429" s="110"/>
      <c r="K429" s="110"/>
      <c r="L429" s="110"/>
      <c r="M429" s="110"/>
      <c r="N429" s="110"/>
      <c r="O429" s="110"/>
    </row>
    <row r="430" spans="2:15">
      <c r="B430" s="109"/>
      <c r="C430" s="109"/>
      <c r="D430" s="109"/>
      <c r="E430" s="109"/>
      <c r="F430" s="109"/>
      <c r="G430" s="109"/>
      <c r="H430" s="110"/>
      <c r="I430" s="110"/>
      <c r="J430" s="110"/>
      <c r="K430" s="110"/>
      <c r="L430" s="110"/>
      <c r="M430" s="110"/>
      <c r="N430" s="110"/>
      <c r="O430" s="110"/>
    </row>
    <row r="431" spans="2:15">
      <c r="B431" s="109"/>
      <c r="C431" s="109"/>
      <c r="D431" s="109"/>
      <c r="E431" s="109"/>
      <c r="F431" s="109"/>
      <c r="G431" s="109"/>
      <c r="H431" s="110"/>
      <c r="I431" s="110"/>
      <c r="J431" s="110"/>
      <c r="K431" s="110"/>
      <c r="L431" s="110"/>
      <c r="M431" s="110"/>
      <c r="N431" s="110"/>
      <c r="O431" s="110"/>
    </row>
    <row r="432" spans="2:15">
      <c r="B432" s="109"/>
      <c r="C432" s="109"/>
      <c r="D432" s="109"/>
      <c r="E432" s="109"/>
      <c r="F432" s="109"/>
      <c r="G432" s="109"/>
      <c r="H432" s="110"/>
      <c r="I432" s="110"/>
      <c r="J432" s="110"/>
      <c r="K432" s="110"/>
      <c r="L432" s="110"/>
      <c r="M432" s="110"/>
      <c r="N432" s="110"/>
      <c r="O432" s="110"/>
    </row>
    <row r="433" spans="2:15">
      <c r="B433" s="109"/>
      <c r="C433" s="109"/>
      <c r="D433" s="109"/>
      <c r="E433" s="109"/>
      <c r="F433" s="109"/>
      <c r="G433" s="109"/>
      <c r="H433" s="110"/>
      <c r="I433" s="110"/>
      <c r="J433" s="110"/>
      <c r="K433" s="110"/>
      <c r="L433" s="110"/>
      <c r="M433" s="110"/>
      <c r="N433" s="110"/>
      <c r="O433" s="110"/>
    </row>
    <row r="434" spans="2:15">
      <c r="B434" s="109"/>
      <c r="C434" s="109"/>
      <c r="D434" s="109"/>
      <c r="E434" s="109"/>
      <c r="F434" s="109"/>
      <c r="G434" s="109"/>
      <c r="H434" s="110"/>
      <c r="I434" s="110"/>
      <c r="J434" s="110"/>
      <c r="K434" s="110"/>
      <c r="L434" s="110"/>
      <c r="M434" s="110"/>
      <c r="N434" s="110"/>
      <c r="O434" s="110"/>
    </row>
    <row r="435" spans="2:15">
      <c r="B435" s="109"/>
      <c r="C435" s="109"/>
      <c r="D435" s="109"/>
      <c r="E435" s="109"/>
      <c r="F435" s="109"/>
      <c r="G435" s="109"/>
      <c r="H435" s="110"/>
      <c r="I435" s="110"/>
      <c r="J435" s="110"/>
      <c r="K435" s="110"/>
      <c r="L435" s="110"/>
      <c r="M435" s="110"/>
      <c r="N435" s="110"/>
      <c r="O435" s="110"/>
    </row>
    <row r="436" spans="2:15">
      <c r="B436" s="109"/>
      <c r="C436" s="109"/>
      <c r="D436" s="109"/>
      <c r="E436" s="109"/>
      <c r="F436" s="109"/>
      <c r="G436" s="109"/>
      <c r="H436" s="110"/>
      <c r="I436" s="110"/>
      <c r="J436" s="110"/>
      <c r="K436" s="110"/>
      <c r="L436" s="110"/>
      <c r="M436" s="110"/>
      <c r="N436" s="110"/>
      <c r="O436" s="110"/>
    </row>
    <row r="437" spans="2:15">
      <c r="B437" s="109"/>
      <c r="C437" s="109"/>
      <c r="D437" s="109"/>
      <c r="E437" s="109"/>
      <c r="F437" s="109"/>
      <c r="G437" s="109"/>
      <c r="H437" s="110"/>
      <c r="I437" s="110"/>
      <c r="J437" s="110"/>
      <c r="K437" s="110"/>
      <c r="L437" s="110"/>
      <c r="M437" s="110"/>
      <c r="N437" s="110"/>
      <c r="O437" s="110"/>
    </row>
    <row r="438" spans="2:15">
      <c r="B438" s="109"/>
      <c r="C438" s="109"/>
      <c r="D438" s="109"/>
      <c r="E438" s="109"/>
      <c r="F438" s="109"/>
      <c r="G438" s="109"/>
      <c r="H438" s="110"/>
      <c r="I438" s="110"/>
      <c r="J438" s="110"/>
      <c r="K438" s="110"/>
      <c r="L438" s="110"/>
      <c r="M438" s="110"/>
      <c r="N438" s="110"/>
      <c r="O438" s="110"/>
    </row>
    <row r="439" spans="2:15">
      <c r="B439" s="109"/>
      <c r="C439" s="109"/>
      <c r="D439" s="109"/>
      <c r="E439" s="109"/>
      <c r="F439" s="109"/>
      <c r="G439" s="109"/>
      <c r="H439" s="110"/>
      <c r="I439" s="110"/>
      <c r="J439" s="110"/>
      <c r="K439" s="110"/>
      <c r="L439" s="110"/>
      <c r="M439" s="110"/>
      <c r="N439" s="110"/>
      <c r="O439" s="110"/>
    </row>
    <row r="440" spans="2:15">
      <c r="B440" s="109"/>
      <c r="C440" s="109"/>
      <c r="D440" s="109"/>
      <c r="E440" s="109"/>
      <c r="F440" s="109"/>
      <c r="G440" s="109"/>
      <c r="H440" s="110"/>
      <c r="I440" s="110"/>
      <c r="J440" s="110"/>
      <c r="K440" s="110"/>
      <c r="L440" s="110"/>
      <c r="M440" s="110"/>
      <c r="N440" s="110"/>
      <c r="O440" s="110"/>
    </row>
    <row r="441" spans="2:15">
      <c r="B441" s="109"/>
      <c r="C441" s="109"/>
      <c r="D441" s="109"/>
      <c r="E441" s="109"/>
      <c r="F441" s="109"/>
      <c r="G441" s="109"/>
      <c r="H441" s="110"/>
      <c r="I441" s="110"/>
      <c r="J441" s="110"/>
      <c r="K441" s="110"/>
      <c r="L441" s="110"/>
      <c r="M441" s="110"/>
      <c r="N441" s="110"/>
      <c r="O441" s="110"/>
    </row>
    <row r="442" spans="2:15">
      <c r="B442" s="109"/>
      <c r="C442" s="109"/>
      <c r="D442" s="109"/>
      <c r="E442" s="109"/>
      <c r="F442" s="109"/>
      <c r="G442" s="109"/>
      <c r="H442" s="110"/>
      <c r="I442" s="110"/>
      <c r="J442" s="110"/>
      <c r="K442" s="110"/>
      <c r="L442" s="110"/>
      <c r="M442" s="110"/>
      <c r="N442" s="110"/>
      <c r="O442" s="110"/>
    </row>
    <row r="443" spans="2:15">
      <c r="B443" s="109"/>
      <c r="C443" s="109"/>
      <c r="D443" s="109"/>
      <c r="E443" s="109"/>
      <c r="F443" s="109"/>
      <c r="G443" s="109"/>
      <c r="H443" s="110"/>
      <c r="I443" s="110"/>
      <c r="J443" s="110"/>
      <c r="K443" s="110"/>
      <c r="L443" s="110"/>
      <c r="M443" s="110"/>
      <c r="N443" s="110"/>
      <c r="O443" s="110"/>
    </row>
    <row r="444" spans="2:15">
      <c r="B444" s="109"/>
      <c r="C444" s="109"/>
      <c r="D444" s="109"/>
      <c r="E444" s="109"/>
      <c r="F444" s="109"/>
      <c r="G444" s="109"/>
      <c r="H444" s="110"/>
      <c r="I444" s="110"/>
      <c r="J444" s="110"/>
      <c r="K444" s="110"/>
      <c r="L444" s="110"/>
      <c r="M444" s="110"/>
      <c r="N444" s="110"/>
      <c r="O444" s="110"/>
    </row>
    <row r="445" spans="2:15">
      <c r="B445" s="109"/>
      <c r="C445" s="109"/>
      <c r="D445" s="109"/>
      <c r="E445" s="109"/>
      <c r="F445" s="109"/>
      <c r="G445" s="109"/>
      <c r="H445" s="110"/>
      <c r="I445" s="110"/>
      <c r="J445" s="110"/>
      <c r="K445" s="110"/>
      <c r="L445" s="110"/>
      <c r="M445" s="110"/>
      <c r="N445" s="110"/>
      <c r="O445" s="110"/>
    </row>
    <row r="446" spans="2:15">
      <c r="B446" s="109"/>
      <c r="C446" s="109"/>
      <c r="D446" s="109"/>
      <c r="E446" s="109"/>
      <c r="F446" s="109"/>
      <c r="G446" s="109"/>
      <c r="H446" s="110"/>
      <c r="I446" s="110"/>
      <c r="J446" s="110"/>
      <c r="K446" s="110"/>
      <c r="L446" s="110"/>
      <c r="M446" s="110"/>
      <c r="N446" s="110"/>
      <c r="O446" s="110"/>
    </row>
    <row r="447" spans="2:15">
      <c r="B447" s="109"/>
      <c r="C447" s="109"/>
      <c r="D447" s="109"/>
      <c r="E447" s="109"/>
      <c r="F447" s="109"/>
      <c r="G447" s="109"/>
      <c r="H447" s="110"/>
      <c r="I447" s="110"/>
      <c r="J447" s="110"/>
      <c r="K447" s="110"/>
      <c r="L447" s="110"/>
      <c r="M447" s="110"/>
      <c r="N447" s="110"/>
      <c r="O447" s="110"/>
    </row>
    <row r="448" spans="2:15">
      <c r="B448" s="109"/>
      <c r="C448" s="109"/>
      <c r="D448" s="109"/>
      <c r="E448" s="109"/>
      <c r="F448" s="109"/>
      <c r="G448" s="109"/>
      <c r="H448" s="110"/>
      <c r="I448" s="110"/>
      <c r="J448" s="110"/>
      <c r="K448" s="110"/>
      <c r="L448" s="110"/>
      <c r="M448" s="110"/>
      <c r="N448" s="110"/>
      <c r="O448" s="110"/>
    </row>
    <row r="449" spans="2:15">
      <c r="B449" s="109"/>
      <c r="C449" s="109"/>
      <c r="D449" s="109"/>
      <c r="E449" s="109"/>
      <c r="F449" s="109"/>
      <c r="G449" s="109"/>
      <c r="H449" s="110"/>
      <c r="I449" s="110"/>
      <c r="J449" s="110"/>
      <c r="K449" s="110"/>
      <c r="L449" s="110"/>
      <c r="M449" s="110"/>
      <c r="N449" s="110"/>
      <c r="O449" s="110"/>
    </row>
    <row r="450" spans="2:15">
      <c r="B450" s="109"/>
      <c r="C450" s="109"/>
      <c r="D450" s="109"/>
      <c r="E450" s="109"/>
      <c r="F450" s="109"/>
      <c r="G450" s="109"/>
      <c r="H450" s="110"/>
      <c r="I450" s="110"/>
      <c r="J450" s="110"/>
      <c r="K450" s="110"/>
      <c r="L450" s="110"/>
      <c r="M450" s="110"/>
      <c r="N450" s="110"/>
      <c r="O450" s="110"/>
    </row>
    <row r="451" spans="2:15">
      <c r="B451" s="109"/>
      <c r="C451" s="109"/>
      <c r="D451" s="109"/>
      <c r="E451" s="109"/>
      <c r="F451" s="109"/>
      <c r="G451" s="109"/>
      <c r="H451" s="110"/>
      <c r="I451" s="110"/>
      <c r="J451" s="110"/>
      <c r="K451" s="110"/>
      <c r="L451" s="110"/>
      <c r="M451" s="110"/>
      <c r="N451" s="110"/>
      <c r="O451" s="110"/>
    </row>
    <row r="452" spans="2:15">
      <c r="B452" s="109"/>
      <c r="C452" s="109"/>
      <c r="D452" s="109"/>
      <c r="E452" s="109"/>
      <c r="F452" s="109"/>
      <c r="G452" s="109"/>
      <c r="H452" s="110"/>
      <c r="I452" s="110"/>
      <c r="J452" s="110"/>
      <c r="K452" s="110"/>
      <c r="L452" s="110"/>
      <c r="M452" s="110"/>
      <c r="N452" s="110"/>
      <c r="O452" s="110"/>
    </row>
    <row r="453" spans="2:15">
      <c r="B453" s="109"/>
      <c r="C453" s="109"/>
      <c r="D453" s="109"/>
      <c r="E453" s="109"/>
      <c r="F453" s="109"/>
      <c r="G453" s="109"/>
      <c r="H453" s="110"/>
      <c r="I453" s="110"/>
      <c r="J453" s="110"/>
      <c r="K453" s="110"/>
      <c r="L453" s="110"/>
      <c r="M453" s="110"/>
      <c r="N453" s="110"/>
      <c r="O453" s="110"/>
    </row>
    <row r="454" spans="2:15">
      <c r="B454" s="109"/>
      <c r="C454" s="109"/>
      <c r="D454" s="109"/>
      <c r="E454" s="109"/>
      <c r="F454" s="109"/>
      <c r="G454" s="109"/>
      <c r="H454" s="110"/>
      <c r="I454" s="110"/>
      <c r="J454" s="110"/>
      <c r="K454" s="110"/>
      <c r="L454" s="110"/>
      <c r="M454" s="110"/>
      <c r="N454" s="110"/>
      <c r="O454" s="110"/>
    </row>
    <row r="455" spans="2:15">
      <c r="B455" s="109"/>
      <c r="C455" s="109"/>
      <c r="D455" s="109"/>
      <c r="E455" s="109"/>
      <c r="F455" s="109"/>
      <c r="G455" s="109"/>
      <c r="H455" s="110"/>
      <c r="I455" s="110"/>
      <c r="J455" s="110"/>
      <c r="K455" s="110"/>
      <c r="L455" s="110"/>
      <c r="M455" s="110"/>
      <c r="N455" s="110"/>
      <c r="O455" s="110"/>
    </row>
    <row r="456" spans="2:15">
      <c r="B456" s="109"/>
      <c r="C456" s="109"/>
      <c r="D456" s="109"/>
      <c r="E456" s="109"/>
      <c r="F456" s="109"/>
      <c r="G456" s="109"/>
      <c r="H456" s="110"/>
      <c r="I456" s="110"/>
      <c r="J456" s="110"/>
      <c r="K456" s="110"/>
      <c r="L456" s="110"/>
      <c r="M456" s="110"/>
      <c r="N456" s="110"/>
      <c r="O456" s="110"/>
    </row>
    <row r="457" spans="2:15">
      <c r="B457" s="109"/>
      <c r="C457" s="109"/>
      <c r="D457" s="109"/>
      <c r="E457" s="109"/>
      <c r="F457" s="109"/>
      <c r="G457" s="109"/>
      <c r="H457" s="110"/>
      <c r="I457" s="110"/>
      <c r="J457" s="110"/>
      <c r="K457" s="110"/>
      <c r="L457" s="110"/>
      <c r="M457" s="110"/>
      <c r="N457" s="110"/>
      <c r="O457" s="110"/>
    </row>
    <row r="458" spans="2:15">
      <c r="B458" s="109"/>
      <c r="C458" s="109"/>
      <c r="D458" s="109"/>
      <c r="E458" s="109"/>
      <c r="F458" s="109"/>
      <c r="G458" s="109"/>
      <c r="H458" s="110"/>
      <c r="I458" s="110"/>
      <c r="J458" s="110"/>
      <c r="K458" s="110"/>
      <c r="L458" s="110"/>
      <c r="M458" s="110"/>
      <c r="N458" s="110"/>
      <c r="O458" s="110"/>
    </row>
    <row r="459" spans="2:15">
      <c r="B459" s="109"/>
      <c r="C459" s="109"/>
      <c r="D459" s="109"/>
      <c r="E459" s="109"/>
      <c r="F459" s="109"/>
      <c r="G459" s="109"/>
      <c r="H459" s="110"/>
      <c r="I459" s="110"/>
      <c r="J459" s="110"/>
      <c r="K459" s="110"/>
      <c r="L459" s="110"/>
      <c r="M459" s="110"/>
      <c r="N459" s="110"/>
      <c r="O459" s="110"/>
    </row>
    <row r="460" spans="2:15">
      <c r="B460" s="109"/>
      <c r="C460" s="109"/>
      <c r="D460" s="109"/>
      <c r="E460" s="109"/>
      <c r="F460" s="109"/>
      <c r="G460" s="109"/>
      <c r="H460" s="110"/>
      <c r="I460" s="110"/>
      <c r="J460" s="110"/>
      <c r="K460" s="110"/>
      <c r="L460" s="110"/>
      <c r="M460" s="110"/>
      <c r="N460" s="110"/>
      <c r="O460" s="110"/>
    </row>
    <row r="461" spans="2:15">
      <c r="B461" s="109"/>
      <c r="C461" s="109"/>
      <c r="D461" s="109"/>
      <c r="E461" s="109"/>
      <c r="F461" s="109"/>
      <c r="G461" s="109"/>
      <c r="H461" s="110"/>
      <c r="I461" s="110"/>
      <c r="J461" s="110"/>
      <c r="K461" s="110"/>
      <c r="L461" s="110"/>
      <c r="M461" s="110"/>
      <c r="N461" s="110"/>
      <c r="O461" s="110"/>
    </row>
    <row r="462" spans="2:15">
      <c r="B462" s="109"/>
      <c r="C462" s="109"/>
      <c r="D462" s="109"/>
      <c r="E462" s="109"/>
      <c r="F462" s="109"/>
      <c r="G462" s="109"/>
      <c r="H462" s="110"/>
      <c r="I462" s="110"/>
      <c r="J462" s="110"/>
      <c r="K462" s="110"/>
      <c r="L462" s="110"/>
      <c r="M462" s="110"/>
      <c r="N462" s="110"/>
      <c r="O462" s="110"/>
    </row>
    <row r="463" spans="2:15">
      <c r="B463" s="109"/>
      <c r="C463" s="109"/>
      <c r="D463" s="109"/>
      <c r="E463" s="109"/>
      <c r="F463" s="109"/>
      <c r="G463" s="109"/>
      <c r="H463" s="110"/>
      <c r="I463" s="110"/>
      <c r="J463" s="110"/>
      <c r="K463" s="110"/>
      <c r="L463" s="110"/>
      <c r="M463" s="110"/>
      <c r="N463" s="110"/>
      <c r="O463" s="110"/>
    </row>
    <row r="464" spans="2:15">
      <c r="B464" s="109"/>
      <c r="C464" s="109"/>
      <c r="D464" s="109"/>
      <c r="E464" s="109"/>
      <c r="F464" s="109"/>
      <c r="G464" s="109"/>
      <c r="H464" s="110"/>
      <c r="I464" s="110"/>
      <c r="J464" s="110"/>
      <c r="K464" s="110"/>
      <c r="L464" s="110"/>
      <c r="M464" s="110"/>
      <c r="N464" s="110"/>
      <c r="O464" s="110"/>
    </row>
    <row r="465" spans="2:15">
      <c r="B465" s="109"/>
      <c r="C465" s="109"/>
      <c r="D465" s="109"/>
      <c r="E465" s="109"/>
      <c r="F465" s="109"/>
      <c r="G465" s="109"/>
      <c r="H465" s="110"/>
      <c r="I465" s="110"/>
      <c r="J465" s="110"/>
      <c r="K465" s="110"/>
      <c r="L465" s="110"/>
      <c r="M465" s="110"/>
      <c r="N465" s="110"/>
      <c r="O465" s="110"/>
    </row>
    <row r="466" spans="2:15">
      <c r="B466" s="109"/>
      <c r="C466" s="109"/>
      <c r="D466" s="109"/>
      <c r="E466" s="109"/>
      <c r="F466" s="109"/>
      <c r="G466" s="109"/>
      <c r="H466" s="110"/>
      <c r="I466" s="110"/>
      <c r="J466" s="110"/>
      <c r="K466" s="110"/>
      <c r="L466" s="110"/>
      <c r="M466" s="110"/>
      <c r="N466" s="110"/>
      <c r="O466" s="110"/>
    </row>
    <row r="467" spans="2:15">
      <c r="B467" s="109"/>
      <c r="C467" s="109"/>
      <c r="D467" s="109"/>
      <c r="E467" s="109"/>
      <c r="F467" s="109"/>
      <c r="G467" s="109"/>
      <c r="H467" s="110"/>
      <c r="I467" s="110"/>
      <c r="J467" s="110"/>
      <c r="K467" s="110"/>
      <c r="L467" s="110"/>
      <c r="M467" s="110"/>
      <c r="N467" s="110"/>
      <c r="O467" s="110"/>
    </row>
    <row r="468" spans="2:15">
      <c r="B468" s="109"/>
      <c r="C468" s="109"/>
      <c r="D468" s="109"/>
      <c r="E468" s="109"/>
      <c r="F468" s="109"/>
      <c r="G468" s="109"/>
      <c r="H468" s="110"/>
      <c r="I468" s="110"/>
      <c r="J468" s="110"/>
      <c r="K468" s="110"/>
      <c r="L468" s="110"/>
      <c r="M468" s="110"/>
      <c r="N468" s="110"/>
      <c r="O468" s="110"/>
    </row>
    <row r="469" spans="2:15">
      <c r="B469" s="109"/>
      <c r="C469" s="109"/>
      <c r="D469" s="109"/>
      <c r="E469" s="109"/>
      <c r="F469" s="109"/>
      <c r="G469" s="109"/>
      <c r="H469" s="110"/>
      <c r="I469" s="110"/>
      <c r="J469" s="110"/>
      <c r="K469" s="110"/>
      <c r="L469" s="110"/>
      <c r="M469" s="110"/>
      <c r="N469" s="110"/>
      <c r="O469" s="110"/>
    </row>
    <row r="470" spans="2:15">
      <c r="B470" s="109"/>
      <c r="C470" s="109"/>
      <c r="D470" s="109"/>
      <c r="E470" s="109"/>
      <c r="F470" s="109"/>
      <c r="G470" s="109"/>
      <c r="H470" s="110"/>
      <c r="I470" s="110"/>
      <c r="J470" s="110"/>
      <c r="K470" s="110"/>
      <c r="L470" s="110"/>
      <c r="M470" s="110"/>
      <c r="N470" s="110"/>
      <c r="O470" s="110"/>
    </row>
    <row r="471" spans="2:15">
      <c r="B471" s="109"/>
      <c r="C471" s="109"/>
      <c r="D471" s="109"/>
      <c r="E471" s="109"/>
      <c r="F471" s="109"/>
      <c r="G471" s="109"/>
      <c r="H471" s="110"/>
      <c r="I471" s="110"/>
      <c r="J471" s="110"/>
      <c r="K471" s="110"/>
      <c r="L471" s="110"/>
      <c r="M471" s="110"/>
      <c r="N471" s="110"/>
      <c r="O471" s="110"/>
    </row>
    <row r="472" spans="2:15">
      <c r="B472" s="109"/>
      <c r="C472" s="109"/>
      <c r="D472" s="109"/>
      <c r="E472" s="109"/>
      <c r="F472" s="109"/>
      <c r="G472" s="109"/>
      <c r="H472" s="110"/>
      <c r="I472" s="110"/>
      <c r="J472" s="110"/>
      <c r="K472" s="110"/>
      <c r="L472" s="110"/>
      <c r="M472" s="110"/>
      <c r="N472" s="110"/>
      <c r="O472" s="110"/>
    </row>
    <row r="473" spans="2:15">
      <c r="B473" s="109"/>
      <c r="C473" s="109"/>
      <c r="D473" s="109"/>
      <c r="E473" s="109"/>
      <c r="F473" s="109"/>
      <c r="G473" s="109"/>
      <c r="H473" s="110"/>
      <c r="I473" s="110"/>
      <c r="J473" s="110"/>
      <c r="K473" s="110"/>
      <c r="L473" s="110"/>
      <c r="M473" s="110"/>
      <c r="N473" s="110"/>
      <c r="O473" s="110"/>
    </row>
    <row r="474" spans="2:15">
      <c r="B474" s="109"/>
      <c r="C474" s="109"/>
      <c r="D474" s="109"/>
      <c r="E474" s="109"/>
      <c r="F474" s="109"/>
      <c r="G474" s="109"/>
      <c r="H474" s="110"/>
      <c r="I474" s="110"/>
      <c r="J474" s="110"/>
      <c r="K474" s="110"/>
      <c r="L474" s="110"/>
      <c r="M474" s="110"/>
      <c r="N474" s="110"/>
      <c r="O474" s="110"/>
    </row>
    <row r="475" spans="2:15">
      <c r="B475" s="109"/>
      <c r="C475" s="109"/>
      <c r="D475" s="109"/>
      <c r="E475" s="109"/>
      <c r="F475" s="109"/>
      <c r="G475" s="109"/>
      <c r="H475" s="110"/>
      <c r="I475" s="110"/>
      <c r="J475" s="110"/>
      <c r="K475" s="110"/>
      <c r="L475" s="110"/>
      <c r="M475" s="110"/>
      <c r="N475" s="110"/>
      <c r="O475" s="110"/>
    </row>
    <row r="476" spans="2:15">
      <c r="B476" s="109"/>
      <c r="C476" s="109"/>
      <c r="D476" s="109"/>
      <c r="E476" s="109"/>
      <c r="F476" s="109"/>
      <c r="G476" s="109"/>
      <c r="H476" s="110"/>
      <c r="I476" s="110"/>
      <c r="J476" s="110"/>
      <c r="K476" s="110"/>
      <c r="L476" s="110"/>
      <c r="M476" s="110"/>
      <c r="N476" s="110"/>
      <c r="O476" s="110"/>
    </row>
    <row r="477" spans="2:15">
      <c r="B477" s="109"/>
      <c r="C477" s="109"/>
      <c r="D477" s="109"/>
      <c r="E477" s="109"/>
      <c r="F477" s="109"/>
      <c r="G477" s="109"/>
      <c r="H477" s="110"/>
      <c r="I477" s="110"/>
      <c r="J477" s="110"/>
      <c r="K477" s="110"/>
      <c r="L477" s="110"/>
      <c r="M477" s="110"/>
      <c r="N477" s="110"/>
      <c r="O477" s="110"/>
    </row>
    <row r="478" spans="2:15">
      <c r="B478" s="109"/>
      <c r="C478" s="109"/>
      <c r="D478" s="109"/>
      <c r="E478" s="109"/>
      <c r="F478" s="109"/>
      <c r="G478" s="109"/>
      <c r="H478" s="110"/>
      <c r="I478" s="110"/>
      <c r="J478" s="110"/>
      <c r="K478" s="110"/>
      <c r="L478" s="110"/>
      <c r="M478" s="110"/>
      <c r="N478" s="110"/>
      <c r="O478" s="110"/>
    </row>
    <row r="479" spans="2:15">
      <c r="B479" s="109"/>
      <c r="C479" s="109"/>
      <c r="D479" s="109"/>
      <c r="E479" s="109"/>
      <c r="F479" s="109"/>
      <c r="G479" s="109"/>
      <c r="H479" s="110"/>
      <c r="I479" s="110"/>
      <c r="J479" s="110"/>
      <c r="K479" s="110"/>
      <c r="L479" s="110"/>
      <c r="M479" s="110"/>
      <c r="N479" s="110"/>
      <c r="O479" s="110"/>
    </row>
    <row r="480" spans="2:15">
      <c r="B480" s="109"/>
      <c r="C480" s="109"/>
      <c r="D480" s="109"/>
      <c r="E480" s="109"/>
      <c r="F480" s="109"/>
      <c r="G480" s="109"/>
      <c r="H480" s="110"/>
      <c r="I480" s="110"/>
      <c r="J480" s="110"/>
      <c r="K480" s="110"/>
      <c r="L480" s="110"/>
      <c r="M480" s="110"/>
      <c r="N480" s="110"/>
      <c r="O480" s="110"/>
    </row>
    <row r="481" spans="2:15">
      <c r="B481" s="109"/>
      <c r="C481" s="109"/>
      <c r="D481" s="109"/>
      <c r="E481" s="109"/>
      <c r="F481" s="109"/>
      <c r="G481" s="109"/>
      <c r="H481" s="110"/>
      <c r="I481" s="110"/>
      <c r="J481" s="110"/>
      <c r="K481" s="110"/>
      <c r="L481" s="110"/>
      <c r="M481" s="110"/>
      <c r="N481" s="110"/>
      <c r="O481" s="110"/>
    </row>
    <row r="482" spans="2:15">
      <c r="B482" s="109"/>
      <c r="C482" s="109"/>
      <c r="D482" s="109"/>
      <c r="E482" s="109"/>
      <c r="F482" s="109"/>
      <c r="G482" s="109"/>
      <c r="H482" s="110"/>
      <c r="I482" s="110"/>
      <c r="J482" s="110"/>
      <c r="K482" s="110"/>
      <c r="L482" s="110"/>
      <c r="M482" s="110"/>
      <c r="N482" s="110"/>
      <c r="O482" s="110"/>
    </row>
    <row r="483" spans="2:15">
      <c r="B483" s="109"/>
      <c r="C483" s="109"/>
      <c r="D483" s="109"/>
      <c r="E483" s="109"/>
      <c r="F483" s="109"/>
      <c r="G483" s="109"/>
      <c r="H483" s="110"/>
      <c r="I483" s="110"/>
      <c r="J483" s="110"/>
      <c r="K483" s="110"/>
      <c r="L483" s="110"/>
      <c r="M483" s="110"/>
      <c r="N483" s="110"/>
      <c r="O483" s="110"/>
    </row>
    <row r="484" spans="2:15">
      <c r="B484" s="109"/>
      <c r="C484" s="109"/>
      <c r="D484" s="109"/>
      <c r="E484" s="109"/>
      <c r="F484" s="109"/>
      <c r="G484" s="109"/>
      <c r="H484" s="110"/>
      <c r="I484" s="110"/>
      <c r="J484" s="110"/>
      <c r="K484" s="110"/>
      <c r="L484" s="110"/>
      <c r="M484" s="110"/>
      <c r="N484" s="110"/>
      <c r="O484" s="110"/>
    </row>
    <row r="485" spans="2:15">
      <c r="B485" s="109"/>
      <c r="C485" s="109"/>
      <c r="D485" s="109"/>
      <c r="E485" s="109"/>
      <c r="F485" s="109"/>
      <c r="G485" s="109"/>
      <c r="H485" s="110"/>
      <c r="I485" s="110"/>
      <c r="J485" s="110"/>
      <c r="K485" s="110"/>
      <c r="L485" s="110"/>
      <c r="M485" s="110"/>
      <c r="N485" s="110"/>
      <c r="O485" s="110"/>
    </row>
    <row r="486" spans="2:15">
      <c r="B486" s="109"/>
      <c r="C486" s="109"/>
      <c r="D486" s="109"/>
      <c r="E486" s="109"/>
      <c r="F486" s="109"/>
      <c r="G486" s="109"/>
      <c r="H486" s="110"/>
      <c r="I486" s="110"/>
      <c r="J486" s="110"/>
      <c r="K486" s="110"/>
      <c r="L486" s="110"/>
      <c r="M486" s="110"/>
      <c r="N486" s="110"/>
      <c r="O486" s="110"/>
    </row>
    <row r="487" spans="2:15">
      <c r="B487" s="109"/>
      <c r="C487" s="109"/>
      <c r="D487" s="109"/>
      <c r="E487" s="109"/>
      <c r="F487" s="109"/>
      <c r="G487" s="109"/>
      <c r="H487" s="110"/>
      <c r="I487" s="110"/>
      <c r="J487" s="110"/>
      <c r="K487" s="110"/>
      <c r="L487" s="110"/>
      <c r="M487" s="110"/>
      <c r="N487" s="110"/>
      <c r="O487" s="110"/>
    </row>
    <row r="488" spans="2:15">
      <c r="B488" s="109"/>
      <c r="C488" s="109"/>
      <c r="D488" s="109"/>
      <c r="E488" s="109"/>
      <c r="F488" s="109"/>
      <c r="G488" s="109"/>
      <c r="H488" s="110"/>
      <c r="I488" s="110"/>
      <c r="J488" s="110"/>
      <c r="K488" s="110"/>
      <c r="L488" s="110"/>
      <c r="M488" s="110"/>
      <c r="N488" s="110"/>
      <c r="O488" s="110"/>
    </row>
    <row r="489" spans="2:15">
      <c r="B489" s="109"/>
      <c r="C489" s="109"/>
      <c r="D489" s="109"/>
      <c r="E489" s="109"/>
      <c r="F489" s="109"/>
      <c r="G489" s="109"/>
      <c r="H489" s="110"/>
      <c r="I489" s="110"/>
      <c r="J489" s="110"/>
      <c r="K489" s="110"/>
      <c r="L489" s="110"/>
      <c r="M489" s="110"/>
      <c r="N489" s="110"/>
      <c r="O489" s="110"/>
    </row>
    <row r="490" spans="2:15">
      <c r="B490" s="109"/>
      <c r="C490" s="109"/>
      <c r="D490" s="109"/>
      <c r="E490" s="109"/>
      <c r="F490" s="109"/>
      <c r="G490" s="109"/>
      <c r="H490" s="110"/>
      <c r="I490" s="110"/>
      <c r="J490" s="110"/>
      <c r="K490" s="110"/>
      <c r="L490" s="110"/>
      <c r="M490" s="110"/>
      <c r="N490" s="110"/>
      <c r="O490" s="110"/>
    </row>
    <row r="491" spans="2:15">
      <c r="B491" s="109"/>
      <c r="C491" s="109"/>
      <c r="D491" s="109"/>
      <c r="E491" s="109"/>
      <c r="F491" s="109"/>
      <c r="G491" s="109"/>
      <c r="H491" s="110"/>
      <c r="I491" s="110"/>
      <c r="J491" s="110"/>
      <c r="K491" s="110"/>
      <c r="L491" s="110"/>
      <c r="M491" s="110"/>
      <c r="N491" s="110"/>
      <c r="O491" s="110"/>
    </row>
    <row r="492" spans="2:15">
      <c r="B492" s="109"/>
      <c r="C492" s="109"/>
      <c r="D492" s="109"/>
      <c r="E492" s="109"/>
      <c r="F492" s="109"/>
      <c r="G492" s="109"/>
      <c r="H492" s="110"/>
      <c r="I492" s="110"/>
      <c r="J492" s="110"/>
      <c r="K492" s="110"/>
      <c r="L492" s="110"/>
      <c r="M492" s="110"/>
      <c r="N492" s="110"/>
      <c r="O492" s="110"/>
    </row>
    <row r="493" spans="2:15">
      <c r="B493" s="109"/>
      <c r="C493" s="109"/>
      <c r="D493" s="109"/>
      <c r="E493" s="109"/>
      <c r="F493" s="109"/>
      <c r="G493" s="109"/>
      <c r="H493" s="110"/>
      <c r="I493" s="110"/>
      <c r="J493" s="110"/>
      <c r="K493" s="110"/>
      <c r="L493" s="110"/>
      <c r="M493" s="110"/>
      <c r="N493" s="110"/>
      <c r="O493" s="110"/>
    </row>
    <row r="494" spans="2:15">
      <c r="B494" s="109"/>
      <c r="C494" s="109"/>
      <c r="D494" s="109"/>
      <c r="E494" s="109"/>
      <c r="F494" s="109"/>
      <c r="G494" s="109"/>
      <c r="H494" s="110"/>
      <c r="I494" s="110"/>
      <c r="J494" s="110"/>
      <c r="K494" s="110"/>
      <c r="L494" s="110"/>
      <c r="M494" s="110"/>
      <c r="N494" s="110"/>
      <c r="O494" s="110"/>
    </row>
    <row r="495" spans="2:15">
      <c r="B495" s="109"/>
      <c r="C495" s="109"/>
      <c r="D495" s="109"/>
      <c r="E495" s="109"/>
      <c r="F495" s="109"/>
      <c r="G495" s="109"/>
      <c r="H495" s="110"/>
      <c r="I495" s="110"/>
      <c r="J495" s="110"/>
      <c r="K495" s="110"/>
      <c r="L495" s="110"/>
      <c r="M495" s="110"/>
      <c r="N495" s="110"/>
      <c r="O495" s="110"/>
    </row>
    <row r="496" spans="2:15">
      <c r="B496" s="109"/>
      <c r="C496" s="109"/>
      <c r="D496" s="109"/>
      <c r="E496" s="109"/>
      <c r="F496" s="109"/>
      <c r="G496" s="109"/>
      <c r="H496" s="110"/>
      <c r="I496" s="110"/>
      <c r="J496" s="110"/>
      <c r="K496" s="110"/>
      <c r="L496" s="110"/>
      <c r="M496" s="110"/>
      <c r="N496" s="110"/>
      <c r="O496" s="110"/>
    </row>
    <row r="497" spans="2:15">
      <c r="B497" s="109"/>
      <c r="C497" s="109"/>
      <c r="D497" s="109"/>
      <c r="E497" s="109"/>
      <c r="F497" s="109"/>
      <c r="G497" s="109"/>
      <c r="H497" s="110"/>
      <c r="I497" s="110"/>
      <c r="J497" s="110"/>
      <c r="K497" s="110"/>
      <c r="L497" s="110"/>
      <c r="M497" s="110"/>
      <c r="N497" s="110"/>
      <c r="O497" s="110"/>
    </row>
    <row r="498" spans="2:15">
      <c r="B498" s="109"/>
      <c r="C498" s="109"/>
      <c r="D498" s="109"/>
      <c r="E498" s="109"/>
      <c r="F498" s="109"/>
      <c r="G498" s="109"/>
      <c r="H498" s="110"/>
      <c r="I498" s="110"/>
      <c r="J498" s="110"/>
      <c r="K498" s="110"/>
      <c r="L498" s="110"/>
      <c r="M498" s="110"/>
      <c r="N498" s="110"/>
      <c r="O498" s="110"/>
    </row>
    <row r="499" spans="2:15">
      <c r="B499" s="109"/>
      <c r="C499" s="109"/>
      <c r="D499" s="109"/>
      <c r="E499" s="109"/>
      <c r="F499" s="109"/>
      <c r="G499" s="109"/>
      <c r="H499" s="110"/>
      <c r="I499" s="110"/>
      <c r="J499" s="110"/>
      <c r="K499" s="110"/>
      <c r="L499" s="110"/>
      <c r="M499" s="110"/>
      <c r="N499" s="110"/>
      <c r="O499" s="110"/>
    </row>
    <row r="500" spans="2:15">
      <c r="B500" s="109"/>
      <c r="C500" s="109"/>
      <c r="D500" s="109"/>
      <c r="E500" s="109"/>
      <c r="F500" s="109"/>
      <c r="G500" s="109"/>
      <c r="H500" s="110"/>
      <c r="I500" s="110"/>
      <c r="J500" s="110"/>
      <c r="K500" s="110"/>
      <c r="L500" s="110"/>
      <c r="M500" s="110"/>
      <c r="N500" s="110"/>
      <c r="O500" s="110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3.28515625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147</v>
      </c>
      <c r="C1" s="67" t="s" vm="1">
        <v>233</v>
      </c>
    </row>
    <row r="2" spans="2:14">
      <c r="B2" s="46" t="s">
        <v>146</v>
      </c>
      <c r="C2" s="67" t="s">
        <v>234</v>
      </c>
    </row>
    <row r="3" spans="2:14">
      <c r="B3" s="46" t="s">
        <v>148</v>
      </c>
      <c r="C3" s="67" t="s">
        <v>235</v>
      </c>
    </row>
    <row r="4" spans="2:14">
      <c r="B4" s="46" t="s">
        <v>149</v>
      </c>
      <c r="C4" s="67">
        <v>8803</v>
      </c>
    </row>
    <row r="6" spans="2:14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</row>
    <row r="7" spans="2:14" ht="26.25" customHeight="1">
      <c r="B7" s="158" t="s">
        <v>231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</row>
    <row r="8" spans="2:14" s="3" customFormat="1" ht="74.25" customHeight="1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223</v>
      </c>
      <c r="K8" s="29" t="s">
        <v>63</v>
      </c>
      <c r="L8" s="29" t="s">
        <v>60</v>
      </c>
      <c r="M8" s="29" t="s">
        <v>150</v>
      </c>
      <c r="N8" s="13" t="s">
        <v>152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216</v>
      </c>
      <c r="I9" s="31"/>
      <c r="J9" s="15" t="s">
        <v>212</v>
      </c>
      <c r="K9" s="15" t="s">
        <v>212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226</v>
      </c>
      <c r="C11" s="69"/>
      <c r="D11" s="69"/>
      <c r="E11" s="69"/>
      <c r="F11" s="69"/>
      <c r="G11" s="69"/>
      <c r="H11" s="77"/>
      <c r="I11" s="79"/>
      <c r="J11" s="69"/>
      <c r="K11" s="77">
        <v>205297.12649760002</v>
      </c>
      <c r="L11" s="69"/>
      <c r="M11" s="78">
        <f>IFERROR(K11/$K$11,0)</f>
        <v>1</v>
      </c>
      <c r="N11" s="78">
        <f>K11/'סכום נכסי הקרן'!$C$42</f>
        <v>7.1044052582219644E-2</v>
      </c>
    </row>
    <row r="12" spans="2:14">
      <c r="B12" s="70" t="s">
        <v>201</v>
      </c>
      <c r="C12" s="71"/>
      <c r="D12" s="71"/>
      <c r="E12" s="71"/>
      <c r="F12" s="71"/>
      <c r="G12" s="71"/>
      <c r="H12" s="80"/>
      <c r="I12" s="82"/>
      <c r="J12" s="71"/>
      <c r="K12" s="80">
        <v>46004.668800976004</v>
      </c>
      <c r="L12" s="71"/>
      <c r="M12" s="81">
        <f t="shared" ref="M12:M75" si="0">IFERROR(K12/$K$11,0)</f>
        <v>0.22408822561631817</v>
      </c>
      <c r="N12" s="81">
        <f>K12/'סכום נכסי הקרן'!$C$42</f>
        <v>1.5920135683742006E-2</v>
      </c>
    </row>
    <row r="13" spans="2:14">
      <c r="B13" s="92" t="s">
        <v>227</v>
      </c>
      <c r="C13" s="71"/>
      <c r="D13" s="71"/>
      <c r="E13" s="71"/>
      <c r="F13" s="71"/>
      <c r="G13" s="71"/>
      <c r="H13" s="80"/>
      <c r="I13" s="82"/>
      <c r="J13" s="71"/>
      <c r="K13" s="80">
        <v>41136.079814662</v>
      </c>
      <c r="L13" s="71"/>
      <c r="M13" s="81">
        <f t="shared" si="0"/>
        <v>0.20037338328329155</v>
      </c>
      <c r="N13" s="81">
        <f>K13/'סכום נכסי הקרן'!$C$42</f>
        <v>1.4235337178055415E-2</v>
      </c>
    </row>
    <row r="14" spans="2:14">
      <c r="B14" s="76" t="s">
        <v>1558</v>
      </c>
      <c r="C14" s="73" t="s">
        <v>1559</v>
      </c>
      <c r="D14" s="86" t="s">
        <v>121</v>
      </c>
      <c r="E14" s="73" t="s">
        <v>1560</v>
      </c>
      <c r="F14" s="86" t="s">
        <v>1561</v>
      </c>
      <c r="G14" s="86" t="s">
        <v>134</v>
      </c>
      <c r="H14" s="83">
        <v>152781.70488</v>
      </c>
      <c r="I14" s="85">
        <v>1854</v>
      </c>
      <c r="J14" s="73"/>
      <c r="K14" s="83">
        <v>2832.5728084750003</v>
      </c>
      <c r="L14" s="84">
        <v>1.639977082225438E-3</v>
      </c>
      <c r="M14" s="84">
        <f t="shared" si="0"/>
        <v>1.3797430372256642E-2</v>
      </c>
      <c r="N14" s="84">
        <f>K14/'סכום נכסי הקרן'!$C$42</f>
        <v>9.802253688661151E-4</v>
      </c>
    </row>
    <row r="15" spans="2:14">
      <c r="B15" s="76" t="s">
        <v>1562</v>
      </c>
      <c r="C15" s="73" t="s">
        <v>1563</v>
      </c>
      <c r="D15" s="86" t="s">
        <v>121</v>
      </c>
      <c r="E15" s="73" t="s">
        <v>1560</v>
      </c>
      <c r="F15" s="86" t="s">
        <v>1561</v>
      </c>
      <c r="G15" s="86" t="s">
        <v>134</v>
      </c>
      <c r="H15" s="83">
        <v>284176.00000000006</v>
      </c>
      <c r="I15" s="85">
        <v>1874</v>
      </c>
      <c r="J15" s="73"/>
      <c r="K15" s="83">
        <v>5325.4582400000008</v>
      </c>
      <c r="L15" s="84">
        <v>7.1647864321269144E-3</v>
      </c>
      <c r="M15" s="84">
        <f t="shared" si="0"/>
        <v>2.5940247342245468E-2</v>
      </c>
      <c r="N15" s="84">
        <f>K15/'סכום נכסי הקרן'!$C$42</f>
        <v>1.8429002961782702E-3</v>
      </c>
    </row>
    <row r="16" spans="2:14">
      <c r="B16" s="76" t="s">
        <v>1564</v>
      </c>
      <c r="C16" s="73" t="s">
        <v>1565</v>
      </c>
      <c r="D16" s="86" t="s">
        <v>121</v>
      </c>
      <c r="E16" s="73" t="s">
        <v>1560</v>
      </c>
      <c r="F16" s="86" t="s">
        <v>1561</v>
      </c>
      <c r="G16" s="86" t="s">
        <v>134</v>
      </c>
      <c r="H16" s="83">
        <v>94533.418026000014</v>
      </c>
      <c r="I16" s="85">
        <v>3597</v>
      </c>
      <c r="J16" s="73"/>
      <c r="K16" s="83">
        <v>3400.3670463870003</v>
      </c>
      <c r="L16" s="84">
        <v>1.4330742087758548E-3</v>
      </c>
      <c r="M16" s="84">
        <f t="shared" si="0"/>
        <v>1.6563149735204653E-2</v>
      </c>
      <c r="N16" s="84">
        <f>K16/'סכום נכסי הקרן'!$C$42</f>
        <v>1.1767132807150567E-3</v>
      </c>
    </row>
    <row r="17" spans="2:14">
      <c r="B17" s="76" t="s">
        <v>1566</v>
      </c>
      <c r="C17" s="73" t="s">
        <v>1567</v>
      </c>
      <c r="D17" s="86" t="s">
        <v>121</v>
      </c>
      <c r="E17" s="73" t="s">
        <v>1568</v>
      </c>
      <c r="F17" s="86" t="s">
        <v>1561</v>
      </c>
      <c r="G17" s="86" t="s">
        <v>134</v>
      </c>
      <c r="H17" s="83">
        <v>48069.70545500001</v>
      </c>
      <c r="I17" s="85">
        <v>3560</v>
      </c>
      <c r="J17" s="73"/>
      <c r="K17" s="83">
        <v>1711.2815141950002</v>
      </c>
      <c r="L17" s="84">
        <v>4.7709888449587565E-4</v>
      </c>
      <c r="M17" s="84">
        <f t="shared" si="0"/>
        <v>8.3356330572654444E-3</v>
      </c>
      <c r="N17" s="84">
        <f>K17/'סכום נכסי הקרן'!$C$42</f>
        <v>5.9219715322645446E-4</v>
      </c>
    </row>
    <row r="18" spans="2:14">
      <c r="B18" s="76" t="s">
        <v>1569</v>
      </c>
      <c r="C18" s="73" t="s">
        <v>1570</v>
      </c>
      <c r="D18" s="86" t="s">
        <v>121</v>
      </c>
      <c r="E18" s="73" t="s">
        <v>1571</v>
      </c>
      <c r="F18" s="86" t="s">
        <v>1561</v>
      </c>
      <c r="G18" s="86" t="s">
        <v>134</v>
      </c>
      <c r="H18" s="83">
        <v>48019.000000000007</v>
      </c>
      <c r="I18" s="85">
        <v>17920</v>
      </c>
      <c r="J18" s="73"/>
      <c r="K18" s="83">
        <v>8605.0048699999988</v>
      </c>
      <c r="L18" s="84">
        <v>4.3026104540378994E-3</v>
      </c>
      <c r="M18" s="84">
        <f t="shared" si="0"/>
        <v>4.1914882184678766E-2</v>
      </c>
      <c r="N18" s="84">
        <f>K18/'סכום נכסי הקרן'!$C$42</f>
        <v>2.9778030939058594E-3</v>
      </c>
    </row>
    <row r="19" spans="2:14">
      <c r="B19" s="76" t="s">
        <v>1572</v>
      </c>
      <c r="C19" s="73" t="s">
        <v>1573</v>
      </c>
      <c r="D19" s="86" t="s">
        <v>121</v>
      </c>
      <c r="E19" s="73" t="s">
        <v>1571</v>
      </c>
      <c r="F19" s="86" t="s">
        <v>1561</v>
      </c>
      <c r="G19" s="86" t="s">
        <v>134</v>
      </c>
      <c r="H19" s="83">
        <v>4741.9618980000005</v>
      </c>
      <c r="I19" s="85">
        <v>18200</v>
      </c>
      <c r="J19" s="73"/>
      <c r="K19" s="83">
        <v>863.03706543600015</v>
      </c>
      <c r="L19" s="84">
        <v>4.2373631361814748E-4</v>
      </c>
      <c r="M19" s="84">
        <f t="shared" si="0"/>
        <v>4.2038438635724857E-3</v>
      </c>
      <c r="N19" s="84">
        <f>K19/'סכום נכסי הקרן'!$C$42</f>
        <v>2.9865810449108499E-4</v>
      </c>
    </row>
    <row r="20" spans="2:14">
      <c r="B20" s="76" t="s">
        <v>1574</v>
      </c>
      <c r="C20" s="73" t="s">
        <v>1575</v>
      </c>
      <c r="D20" s="86" t="s">
        <v>121</v>
      </c>
      <c r="E20" s="73" t="s">
        <v>1571</v>
      </c>
      <c r="F20" s="86" t="s">
        <v>1561</v>
      </c>
      <c r="G20" s="86" t="s">
        <v>134</v>
      </c>
      <c r="H20" s="83">
        <v>6791.6459360000017</v>
      </c>
      <c r="I20" s="85">
        <v>34690</v>
      </c>
      <c r="J20" s="73"/>
      <c r="K20" s="83">
        <v>2356.0219751290006</v>
      </c>
      <c r="L20" s="84">
        <v>8.3763840944992235E-4</v>
      </c>
      <c r="M20" s="84">
        <f t="shared" si="0"/>
        <v>1.1476156609315927E-2</v>
      </c>
      <c r="N20" s="84">
        <f>K20/'סכום נכסי הקרן'!$C$42</f>
        <v>8.1531267359402821E-4</v>
      </c>
    </row>
    <row r="21" spans="2:14">
      <c r="B21" s="76" t="s">
        <v>1576</v>
      </c>
      <c r="C21" s="73" t="s">
        <v>1577</v>
      </c>
      <c r="D21" s="86" t="s">
        <v>121</v>
      </c>
      <c r="E21" s="73" t="s">
        <v>1571</v>
      </c>
      <c r="F21" s="86" t="s">
        <v>1561</v>
      </c>
      <c r="G21" s="86" t="s">
        <v>134</v>
      </c>
      <c r="H21" s="83">
        <v>16270.599570000002</v>
      </c>
      <c r="I21" s="85">
        <v>18410</v>
      </c>
      <c r="J21" s="73"/>
      <c r="K21" s="83">
        <v>2995.4173808370006</v>
      </c>
      <c r="L21" s="84">
        <v>5.4358141437010595E-4</v>
      </c>
      <c r="M21" s="84">
        <f t="shared" si="0"/>
        <v>1.4590644457325211E-2</v>
      </c>
      <c r="N21" s="84">
        <f>K21/'סכום נכסי הקרן'!$C$42</f>
        <v>1.0365785120346838E-3</v>
      </c>
    </row>
    <row r="22" spans="2:14">
      <c r="B22" s="76" t="s">
        <v>1578</v>
      </c>
      <c r="C22" s="73" t="s">
        <v>1579</v>
      </c>
      <c r="D22" s="86" t="s">
        <v>121</v>
      </c>
      <c r="E22" s="73" t="s">
        <v>1580</v>
      </c>
      <c r="F22" s="86" t="s">
        <v>1561</v>
      </c>
      <c r="G22" s="86" t="s">
        <v>134</v>
      </c>
      <c r="H22" s="83">
        <v>142124.00000000003</v>
      </c>
      <c r="I22" s="85">
        <v>1849</v>
      </c>
      <c r="J22" s="73"/>
      <c r="K22" s="83">
        <v>2627.8727600000002</v>
      </c>
      <c r="L22" s="84">
        <v>2.2798621412003115E-3</v>
      </c>
      <c r="M22" s="84">
        <f t="shared" si="0"/>
        <v>1.2800338732606277E-2</v>
      </c>
      <c r="N22" s="84">
        <f>K22/'סכום נכסי הקרן'!$C$42</f>
        <v>9.0938793798950313E-4</v>
      </c>
    </row>
    <row r="23" spans="2:14">
      <c r="B23" s="76" t="s">
        <v>1581</v>
      </c>
      <c r="C23" s="73" t="s">
        <v>1582</v>
      </c>
      <c r="D23" s="86" t="s">
        <v>121</v>
      </c>
      <c r="E23" s="73" t="s">
        <v>1580</v>
      </c>
      <c r="F23" s="86" t="s">
        <v>1561</v>
      </c>
      <c r="G23" s="86" t="s">
        <v>134</v>
      </c>
      <c r="H23" s="83">
        <v>11035.896900000002</v>
      </c>
      <c r="I23" s="85">
        <v>2858</v>
      </c>
      <c r="J23" s="73"/>
      <c r="K23" s="83">
        <v>315.40593340200007</v>
      </c>
      <c r="L23" s="84">
        <v>3.3277097749221745E-3</v>
      </c>
      <c r="M23" s="84">
        <f t="shared" si="0"/>
        <v>1.5363387631520855E-3</v>
      </c>
      <c r="N23" s="84">
        <f>K23/'סכום נכסי הקרן'!$C$42</f>
        <v>1.0914773187347905E-4</v>
      </c>
    </row>
    <row r="24" spans="2:14">
      <c r="B24" s="76" t="s">
        <v>1583</v>
      </c>
      <c r="C24" s="73" t="s">
        <v>1584</v>
      </c>
      <c r="D24" s="86" t="s">
        <v>121</v>
      </c>
      <c r="E24" s="73" t="s">
        <v>1580</v>
      </c>
      <c r="F24" s="86" t="s">
        <v>1561</v>
      </c>
      <c r="G24" s="86" t="s">
        <v>134</v>
      </c>
      <c r="H24" s="83">
        <v>164865.07674000002</v>
      </c>
      <c r="I24" s="85">
        <v>1852</v>
      </c>
      <c r="J24" s="73"/>
      <c r="K24" s="83">
        <v>3053.3012212250005</v>
      </c>
      <c r="L24" s="84">
        <v>9.0500864172651059E-4</v>
      </c>
      <c r="M24" s="84">
        <f t="shared" si="0"/>
        <v>1.4872595994472892E-2</v>
      </c>
      <c r="N24" s="84">
        <f>K24/'סכום נכסי הקרן'!$C$42</f>
        <v>1.0566094918654412E-3</v>
      </c>
    </row>
    <row r="25" spans="2:14">
      <c r="B25" s="76" t="s">
        <v>1585</v>
      </c>
      <c r="C25" s="73" t="s">
        <v>1586</v>
      </c>
      <c r="D25" s="86" t="s">
        <v>121</v>
      </c>
      <c r="E25" s="73" t="s">
        <v>1580</v>
      </c>
      <c r="F25" s="86" t="s">
        <v>1561</v>
      </c>
      <c r="G25" s="86" t="s">
        <v>134</v>
      </c>
      <c r="H25" s="83">
        <v>44183.682162000005</v>
      </c>
      <c r="I25" s="85">
        <v>1827</v>
      </c>
      <c r="J25" s="73"/>
      <c r="K25" s="83">
        <v>807.23587312300015</v>
      </c>
      <c r="L25" s="84">
        <v>5.3818013392844914E-4</v>
      </c>
      <c r="M25" s="84">
        <f t="shared" si="0"/>
        <v>3.9320368818334967E-3</v>
      </c>
      <c r="N25" s="84">
        <f>K25/'סכום נכסי הקרן'!$C$42</f>
        <v>2.793478349882059E-4</v>
      </c>
    </row>
    <row r="26" spans="2:14">
      <c r="B26" s="76" t="s">
        <v>1587</v>
      </c>
      <c r="C26" s="73" t="s">
        <v>1588</v>
      </c>
      <c r="D26" s="86" t="s">
        <v>121</v>
      </c>
      <c r="E26" s="73" t="s">
        <v>1580</v>
      </c>
      <c r="F26" s="86" t="s">
        <v>1561</v>
      </c>
      <c r="G26" s="86" t="s">
        <v>134</v>
      </c>
      <c r="H26" s="83">
        <v>176408.67834000001</v>
      </c>
      <c r="I26" s="85">
        <v>3539</v>
      </c>
      <c r="J26" s="73"/>
      <c r="K26" s="83">
        <v>6243.1031264530011</v>
      </c>
      <c r="L26" s="84">
        <v>1.1987602489129023E-3</v>
      </c>
      <c r="M26" s="84">
        <f t="shared" si="0"/>
        <v>3.0410085289362218E-2</v>
      </c>
      <c r="N26" s="84">
        <f>K26/'סכום נכסי הקרן'!$C$42</f>
        <v>2.1604556983272332E-3</v>
      </c>
    </row>
    <row r="27" spans="2:14">
      <c r="B27" s="72"/>
      <c r="C27" s="73"/>
      <c r="D27" s="73"/>
      <c r="E27" s="73"/>
      <c r="F27" s="73"/>
      <c r="G27" s="73"/>
      <c r="H27" s="83"/>
      <c r="I27" s="85"/>
      <c r="J27" s="73"/>
      <c r="K27" s="73"/>
      <c r="L27" s="73"/>
      <c r="M27" s="84"/>
      <c r="N27" s="73"/>
    </row>
    <row r="28" spans="2:14">
      <c r="B28" s="92" t="s">
        <v>228</v>
      </c>
      <c r="C28" s="71"/>
      <c r="D28" s="71"/>
      <c r="E28" s="71"/>
      <c r="F28" s="71"/>
      <c r="G28" s="71"/>
      <c r="H28" s="80"/>
      <c r="I28" s="82"/>
      <c r="J28" s="71"/>
      <c r="K28" s="80">
        <v>4868.588986314001</v>
      </c>
      <c r="L28" s="71"/>
      <c r="M28" s="81">
        <f t="shared" si="0"/>
        <v>2.3714842333026596E-2</v>
      </c>
      <c r="N28" s="81">
        <f>K28/'סכום נכסי הקרן'!$C$42</f>
        <v>1.6847985056865898E-3</v>
      </c>
    </row>
    <row r="29" spans="2:14">
      <c r="B29" s="76" t="s">
        <v>1589</v>
      </c>
      <c r="C29" s="73" t="s">
        <v>1590</v>
      </c>
      <c r="D29" s="86" t="s">
        <v>121</v>
      </c>
      <c r="E29" s="73" t="s">
        <v>1560</v>
      </c>
      <c r="F29" s="86" t="s">
        <v>1591</v>
      </c>
      <c r="G29" s="86" t="s">
        <v>134</v>
      </c>
      <c r="H29" s="83">
        <v>248852.06400000007</v>
      </c>
      <c r="I29" s="85">
        <v>368.92</v>
      </c>
      <c r="J29" s="73"/>
      <c r="K29" s="83">
        <v>918.06503450900016</v>
      </c>
      <c r="L29" s="84">
        <v>2.9427402832757524E-3</v>
      </c>
      <c r="M29" s="84">
        <f t="shared" si="0"/>
        <v>4.4718844835840051E-3</v>
      </c>
      <c r="N29" s="84">
        <f>K29/'סכום נכסי הקרן'!$C$42</f>
        <v>3.1770079639335412E-4</v>
      </c>
    </row>
    <row r="30" spans="2:14">
      <c r="B30" s="76" t="s">
        <v>1592</v>
      </c>
      <c r="C30" s="73" t="s">
        <v>1593</v>
      </c>
      <c r="D30" s="86" t="s">
        <v>121</v>
      </c>
      <c r="E30" s="73" t="s">
        <v>1560</v>
      </c>
      <c r="F30" s="86" t="s">
        <v>1591</v>
      </c>
      <c r="G30" s="86" t="s">
        <v>134</v>
      </c>
      <c r="H30" s="83">
        <v>917.95305100000007</v>
      </c>
      <c r="I30" s="85">
        <v>344.75</v>
      </c>
      <c r="J30" s="73"/>
      <c r="K30" s="83">
        <v>3.1646432990000002</v>
      </c>
      <c r="L30" s="84">
        <v>6.364305627479277E-6</v>
      </c>
      <c r="M30" s="84">
        <f t="shared" si="0"/>
        <v>1.5414942006199955E-5</v>
      </c>
      <c r="N30" s="84">
        <f>K30/'סכום נכסי הקרן'!$C$42</f>
        <v>1.0951399504403358E-6</v>
      </c>
    </row>
    <row r="31" spans="2:14">
      <c r="B31" s="76" t="s">
        <v>1594</v>
      </c>
      <c r="C31" s="73" t="s">
        <v>1595</v>
      </c>
      <c r="D31" s="86" t="s">
        <v>121</v>
      </c>
      <c r="E31" s="73" t="s">
        <v>1568</v>
      </c>
      <c r="F31" s="86" t="s">
        <v>1591</v>
      </c>
      <c r="G31" s="86" t="s">
        <v>134</v>
      </c>
      <c r="H31" s="83">
        <v>286127.00000000006</v>
      </c>
      <c r="I31" s="85">
        <v>345.8</v>
      </c>
      <c r="J31" s="73"/>
      <c r="K31" s="83">
        <v>989.42717000000016</v>
      </c>
      <c r="L31" s="84">
        <v>1.0482080528221803E-3</v>
      </c>
      <c r="M31" s="84">
        <f t="shared" si="0"/>
        <v>4.8194886449692553E-3</v>
      </c>
      <c r="N31" s="84">
        <f>K31/'סכום נכסי הקרן'!$C$42</f>
        <v>3.4239600471260625E-4</v>
      </c>
    </row>
    <row r="32" spans="2:14">
      <c r="B32" s="76" t="s">
        <v>1596</v>
      </c>
      <c r="C32" s="73" t="s">
        <v>1597</v>
      </c>
      <c r="D32" s="86" t="s">
        <v>121</v>
      </c>
      <c r="E32" s="73" t="s">
        <v>1571</v>
      </c>
      <c r="F32" s="86" t="s">
        <v>1591</v>
      </c>
      <c r="G32" s="86" t="s">
        <v>134</v>
      </c>
      <c r="H32" s="83">
        <v>38913.992656000009</v>
      </c>
      <c r="I32" s="85">
        <v>3694.17</v>
      </c>
      <c r="J32" s="73"/>
      <c r="K32" s="83">
        <v>1437.54904261</v>
      </c>
      <c r="L32" s="84">
        <v>3.6850012406129001E-3</v>
      </c>
      <c r="M32" s="84">
        <f t="shared" si="0"/>
        <v>7.0022852591013025E-3</v>
      </c>
      <c r="N32" s="84">
        <f>K32/'סכום נכסי הקרן'!$C$42</f>
        <v>4.9747072214329435E-4</v>
      </c>
    </row>
    <row r="33" spans="2:14">
      <c r="B33" s="76" t="s">
        <v>1598</v>
      </c>
      <c r="C33" s="73" t="s">
        <v>1599</v>
      </c>
      <c r="D33" s="86" t="s">
        <v>121</v>
      </c>
      <c r="E33" s="73" t="s">
        <v>1580</v>
      </c>
      <c r="F33" s="86" t="s">
        <v>1591</v>
      </c>
      <c r="G33" s="86" t="s">
        <v>134</v>
      </c>
      <c r="H33" s="83">
        <v>26129.466720000004</v>
      </c>
      <c r="I33" s="85">
        <v>3704.64</v>
      </c>
      <c r="J33" s="73"/>
      <c r="K33" s="83">
        <v>968.00267589600014</v>
      </c>
      <c r="L33" s="84">
        <v>2.0664566994145713E-3</v>
      </c>
      <c r="M33" s="84">
        <f t="shared" si="0"/>
        <v>4.7151301745439501E-3</v>
      </c>
      <c r="N33" s="84">
        <f>K33/'סכום נכסי הקרן'!$C$42</f>
        <v>3.3498195605231082E-4</v>
      </c>
    </row>
    <row r="34" spans="2:14">
      <c r="B34" s="76" t="s">
        <v>1600</v>
      </c>
      <c r="C34" s="73" t="s">
        <v>1601</v>
      </c>
      <c r="D34" s="86" t="s">
        <v>121</v>
      </c>
      <c r="E34" s="73" t="s">
        <v>1580</v>
      </c>
      <c r="F34" s="86" t="s">
        <v>1591</v>
      </c>
      <c r="G34" s="86" t="s">
        <v>134</v>
      </c>
      <c r="H34" s="83">
        <v>159948.00000000003</v>
      </c>
      <c r="I34" s="85">
        <v>345.35</v>
      </c>
      <c r="J34" s="73"/>
      <c r="K34" s="83">
        <v>552.38042000000019</v>
      </c>
      <c r="L34" s="84">
        <v>4.021101253500659E-4</v>
      </c>
      <c r="M34" s="84">
        <f t="shared" si="0"/>
        <v>2.6906388288218813E-3</v>
      </c>
      <c r="N34" s="84">
        <f>K34/'סכום נכסי הקרן'!$C$42</f>
        <v>1.9115388643458362E-4</v>
      </c>
    </row>
    <row r="35" spans="2:14">
      <c r="B35" s="72"/>
      <c r="C35" s="73"/>
      <c r="D35" s="73"/>
      <c r="E35" s="73"/>
      <c r="F35" s="73"/>
      <c r="G35" s="73"/>
      <c r="H35" s="83"/>
      <c r="I35" s="85"/>
      <c r="J35" s="73"/>
      <c r="K35" s="73"/>
      <c r="L35" s="73"/>
      <c r="M35" s="84"/>
      <c r="N35" s="73"/>
    </row>
    <row r="36" spans="2:14">
      <c r="B36" s="70" t="s">
        <v>200</v>
      </c>
      <c r="C36" s="71"/>
      <c r="D36" s="71"/>
      <c r="E36" s="71"/>
      <c r="F36" s="71"/>
      <c r="G36" s="71"/>
      <c r="H36" s="80"/>
      <c r="I36" s="82"/>
      <c r="J36" s="71"/>
      <c r="K36" s="80">
        <v>159292.45769662404</v>
      </c>
      <c r="L36" s="71"/>
      <c r="M36" s="81">
        <f t="shared" si="0"/>
        <v>0.77591177438368197</v>
      </c>
      <c r="N36" s="81">
        <f>K36/'סכום נכסי הקרן'!$C$42</f>
        <v>5.5123916898477641E-2</v>
      </c>
    </row>
    <row r="37" spans="2:14">
      <c r="B37" s="92" t="s">
        <v>229</v>
      </c>
      <c r="C37" s="71"/>
      <c r="D37" s="71"/>
      <c r="E37" s="71"/>
      <c r="F37" s="71"/>
      <c r="G37" s="71"/>
      <c r="H37" s="80"/>
      <c r="I37" s="82"/>
      <c r="J37" s="71"/>
      <c r="K37" s="80">
        <v>156059.92450536005</v>
      </c>
      <c r="L37" s="71"/>
      <c r="M37" s="81">
        <f t="shared" si="0"/>
        <v>0.76016614147390138</v>
      </c>
      <c r="N37" s="81">
        <f>K37/'סכום נכסי הקרן'!$C$42</f>
        <v>5.4005283326094861E-2</v>
      </c>
    </row>
    <row r="38" spans="2:14">
      <c r="B38" s="76" t="s">
        <v>1602</v>
      </c>
      <c r="C38" s="73" t="s">
        <v>1603</v>
      </c>
      <c r="D38" s="86" t="s">
        <v>28</v>
      </c>
      <c r="E38" s="73"/>
      <c r="F38" s="86" t="s">
        <v>1561</v>
      </c>
      <c r="G38" s="86" t="s">
        <v>133</v>
      </c>
      <c r="H38" s="83">
        <v>48291.195469000006</v>
      </c>
      <c r="I38" s="85">
        <v>6110.2</v>
      </c>
      <c r="J38" s="73"/>
      <c r="K38" s="83">
        <v>11283.433304003001</v>
      </c>
      <c r="L38" s="84">
        <v>1.0963347313128083E-3</v>
      </c>
      <c r="M38" s="84">
        <f t="shared" si="0"/>
        <v>5.4961477038184006E-2</v>
      </c>
      <c r="N38" s="84">
        <f>K38/'סכום נכסי הקרן'!$C$42</f>
        <v>3.9046860646972021E-3</v>
      </c>
    </row>
    <row r="39" spans="2:14">
      <c r="B39" s="76" t="s">
        <v>1604</v>
      </c>
      <c r="C39" s="73" t="s">
        <v>1605</v>
      </c>
      <c r="D39" s="86" t="s">
        <v>28</v>
      </c>
      <c r="E39" s="73"/>
      <c r="F39" s="86" t="s">
        <v>1561</v>
      </c>
      <c r="G39" s="86" t="s">
        <v>133</v>
      </c>
      <c r="H39" s="83">
        <v>5225.0633000000007</v>
      </c>
      <c r="I39" s="85">
        <v>4497.5</v>
      </c>
      <c r="J39" s="73"/>
      <c r="K39" s="83">
        <v>898.62937661300009</v>
      </c>
      <c r="L39" s="84">
        <v>2.956788126090179E-4</v>
      </c>
      <c r="M39" s="84">
        <f t="shared" si="0"/>
        <v>4.3772136120156816E-3</v>
      </c>
      <c r="N39" s="84">
        <f>K39/'סכום נכסי הקרן'!$C$42</f>
        <v>3.1097499401564963E-4</v>
      </c>
    </row>
    <row r="40" spans="2:14">
      <c r="B40" s="76" t="s">
        <v>1606</v>
      </c>
      <c r="C40" s="73" t="s">
        <v>1607</v>
      </c>
      <c r="D40" s="86" t="s">
        <v>1399</v>
      </c>
      <c r="E40" s="73"/>
      <c r="F40" s="86" t="s">
        <v>1561</v>
      </c>
      <c r="G40" s="86" t="s">
        <v>133</v>
      </c>
      <c r="H40" s="83">
        <v>12984.118258000002</v>
      </c>
      <c r="I40" s="85">
        <v>6557</v>
      </c>
      <c r="J40" s="73"/>
      <c r="K40" s="83">
        <v>3255.6336570670005</v>
      </c>
      <c r="L40" s="84">
        <v>6.5050692675350707E-5</v>
      </c>
      <c r="M40" s="84">
        <f t="shared" si="0"/>
        <v>1.5858155019549482E-2</v>
      </c>
      <c r="N40" s="84">
        <f>K40/'סכום נכסי הקרן'!$C$42</f>
        <v>1.1266275990658636E-3</v>
      </c>
    </row>
    <row r="41" spans="2:14">
      <c r="B41" s="76" t="s">
        <v>1608</v>
      </c>
      <c r="C41" s="73" t="s">
        <v>1609</v>
      </c>
      <c r="D41" s="86" t="s">
        <v>1399</v>
      </c>
      <c r="E41" s="73"/>
      <c r="F41" s="86" t="s">
        <v>1561</v>
      </c>
      <c r="G41" s="86" t="s">
        <v>133</v>
      </c>
      <c r="H41" s="83">
        <v>3778.5349040000006</v>
      </c>
      <c r="I41" s="85">
        <v>16098</v>
      </c>
      <c r="J41" s="73"/>
      <c r="K41" s="83">
        <v>2326.0189305639997</v>
      </c>
      <c r="L41" s="84">
        <v>3.4680331560915693E-5</v>
      </c>
      <c r="M41" s="84">
        <f t="shared" si="0"/>
        <v>1.1330012115835394E-2</v>
      </c>
      <c r="N41" s="84">
        <f>K41/'סכום נכסי הקרן'!$C$42</f>
        <v>8.0492997651459522E-4</v>
      </c>
    </row>
    <row r="42" spans="2:14">
      <c r="B42" s="76" t="s">
        <v>1610</v>
      </c>
      <c r="C42" s="73" t="s">
        <v>1611</v>
      </c>
      <c r="D42" s="86" t="s">
        <v>1399</v>
      </c>
      <c r="E42" s="73"/>
      <c r="F42" s="86" t="s">
        <v>1561</v>
      </c>
      <c r="G42" s="86" t="s">
        <v>133</v>
      </c>
      <c r="H42" s="83">
        <v>7458.2432030000018</v>
      </c>
      <c r="I42" s="85">
        <v>6881</v>
      </c>
      <c r="J42" s="73"/>
      <c r="K42" s="83">
        <v>1962.4833574470001</v>
      </c>
      <c r="L42" s="84">
        <v>3.1774819880499481E-5</v>
      </c>
      <c r="M42" s="84">
        <f t="shared" si="0"/>
        <v>9.5592344175842222E-3</v>
      </c>
      <c r="N42" s="84">
        <f>K42/'סכום נכסי הקרן'!$C$42</f>
        <v>6.791267526086173E-4</v>
      </c>
    </row>
    <row r="43" spans="2:14">
      <c r="B43" s="76" t="s">
        <v>1612</v>
      </c>
      <c r="C43" s="73" t="s">
        <v>1613</v>
      </c>
      <c r="D43" s="86" t="s">
        <v>1399</v>
      </c>
      <c r="E43" s="73"/>
      <c r="F43" s="86" t="s">
        <v>1561</v>
      </c>
      <c r="G43" s="86" t="s">
        <v>133</v>
      </c>
      <c r="H43" s="83">
        <v>1919.9069800000004</v>
      </c>
      <c r="I43" s="85">
        <v>9039</v>
      </c>
      <c r="J43" s="73"/>
      <c r="K43" s="83">
        <v>663.61845871000014</v>
      </c>
      <c r="L43" s="84">
        <v>4.4265618104777192E-6</v>
      </c>
      <c r="M43" s="84">
        <f t="shared" si="0"/>
        <v>3.2324780674305152E-3</v>
      </c>
      <c r="N43" s="84">
        <f>K43/'סכום נכסי הקרן'!$C$42</f>
        <v>2.2964834179340523E-4</v>
      </c>
    </row>
    <row r="44" spans="2:14">
      <c r="B44" s="76" t="s">
        <v>1614</v>
      </c>
      <c r="C44" s="73" t="s">
        <v>1615</v>
      </c>
      <c r="D44" s="86" t="s">
        <v>1399</v>
      </c>
      <c r="E44" s="73"/>
      <c r="F44" s="86" t="s">
        <v>1561</v>
      </c>
      <c r="G44" s="86" t="s">
        <v>133</v>
      </c>
      <c r="H44" s="83">
        <v>18029.834298000005</v>
      </c>
      <c r="I44" s="85">
        <v>3317</v>
      </c>
      <c r="J44" s="73"/>
      <c r="K44" s="83">
        <v>2286.9416843830004</v>
      </c>
      <c r="L44" s="84">
        <v>1.9751245681597751E-5</v>
      </c>
      <c r="M44" s="84">
        <f t="shared" si="0"/>
        <v>1.1139667288084206E-2</v>
      </c>
      <c r="N44" s="84">
        <f>K44/'סכום נכסי הקרן'!$C$42</f>
        <v>7.9140710856308641E-4</v>
      </c>
    </row>
    <row r="45" spans="2:14">
      <c r="B45" s="76" t="s">
        <v>1616</v>
      </c>
      <c r="C45" s="73" t="s">
        <v>1617</v>
      </c>
      <c r="D45" s="86" t="s">
        <v>28</v>
      </c>
      <c r="E45" s="73"/>
      <c r="F45" s="86" t="s">
        <v>1561</v>
      </c>
      <c r="G45" s="86" t="s">
        <v>141</v>
      </c>
      <c r="H45" s="83">
        <v>23473.262714000004</v>
      </c>
      <c r="I45" s="85">
        <v>4911</v>
      </c>
      <c r="J45" s="73"/>
      <c r="K45" s="83">
        <v>3276.7542164340007</v>
      </c>
      <c r="L45" s="84">
        <v>3.4816167433855737E-4</v>
      </c>
      <c r="M45" s="84">
        <f t="shared" si="0"/>
        <v>1.5961033027280618E-2</v>
      </c>
      <c r="N45" s="84">
        <f>K45/'סכום נכסי הקרן'!$C$42</f>
        <v>1.1339364696566685E-3</v>
      </c>
    </row>
    <row r="46" spans="2:14">
      <c r="B46" s="76" t="s">
        <v>1618</v>
      </c>
      <c r="C46" s="73" t="s">
        <v>1619</v>
      </c>
      <c r="D46" s="86" t="s">
        <v>122</v>
      </c>
      <c r="E46" s="73"/>
      <c r="F46" s="86" t="s">
        <v>1561</v>
      </c>
      <c r="G46" s="86" t="s">
        <v>133</v>
      </c>
      <c r="H46" s="83">
        <v>56807.544673000004</v>
      </c>
      <c r="I46" s="85">
        <v>959.38</v>
      </c>
      <c r="J46" s="73"/>
      <c r="K46" s="83">
        <v>2084.0808492169999</v>
      </c>
      <c r="L46" s="84">
        <v>2.5730779807906743E-4</v>
      </c>
      <c r="M46" s="84">
        <f t="shared" si="0"/>
        <v>1.0151534435828372E-2</v>
      </c>
      <c r="N46" s="84">
        <f>K46/'סכום נכסי הקרן'!$C$42</f>
        <v>7.2120614624920421E-4</v>
      </c>
    </row>
    <row r="47" spans="2:14">
      <c r="B47" s="76" t="s">
        <v>1620</v>
      </c>
      <c r="C47" s="73" t="s">
        <v>1621</v>
      </c>
      <c r="D47" s="86" t="s">
        <v>1399</v>
      </c>
      <c r="E47" s="73"/>
      <c r="F47" s="86" t="s">
        <v>1561</v>
      </c>
      <c r="G47" s="86" t="s">
        <v>133</v>
      </c>
      <c r="H47" s="83">
        <v>26623.520210000002</v>
      </c>
      <c r="I47" s="85">
        <v>10138</v>
      </c>
      <c r="J47" s="73"/>
      <c r="K47" s="83">
        <v>10321.329639275002</v>
      </c>
      <c r="L47" s="84">
        <v>1.8686319246750331E-4</v>
      </c>
      <c r="M47" s="84">
        <f t="shared" si="0"/>
        <v>5.0275080880860065E-2</v>
      </c>
      <c r="N47" s="84">
        <f>K47/'סכום נכסי הקרן'!$C$42</f>
        <v>3.5717454896751679E-3</v>
      </c>
    </row>
    <row r="48" spans="2:14">
      <c r="B48" s="76" t="s">
        <v>1622</v>
      </c>
      <c r="C48" s="73" t="s">
        <v>1623</v>
      </c>
      <c r="D48" s="86" t="s">
        <v>28</v>
      </c>
      <c r="E48" s="73"/>
      <c r="F48" s="86" t="s">
        <v>1561</v>
      </c>
      <c r="G48" s="86" t="s">
        <v>133</v>
      </c>
      <c r="H48" s="83">
        <v>8050.2428759999993</v>
      </c>
      <c r="I48" s="85">
        <v>4475</v>
      </c>
      <c r="J48" s="73"/>
      <c r="K48" s="83">
        <v>1377.5897617440003</v>
      </c>
      <c r="L48" s="84">
        <v>9.4186624475451892E-4</v>
      </c>
      <c r="M48" s="84">
        <f t="shared" si="0"/>
        <v>6.7102242746690591E-3</v>
      </c>
      <c r="N48" s="84">
        <f>K48/'סכום נכסי הקרן'!$C$42</f>
        <v>4.7672152620807531E-4</v>
      </c>
    </row>
    <row r="49" spans="2:14">
      <c r="B49" s="76" t="s">
        <v>1624</v>
      </c>
      <c r="C49" s="73" t="s">
        <v>1625</v>
      </c>
      <c r="D49" s="86" t="s">
        <v>1399</v>
      </c>
      <c r="E49" s="73"/>
      <c r="F49" s="86" t="s">
        <v>1561</v>
      </c>
      <c r="G49" s="86" t="s">
        <v>133</v>
      </c>
      <c r="H49" s="83">
        <v>22747.252320000003</v>
      </c>
      <c r="I49" s="85">
        <v>5859</v>
      </c>
      <c r="J49" s="73"/>
      <c r="K49" s="83">
        <v>5096.4800273520004</v>
      </c>
      <c r="L49" s="84">
        <v>6.2571981448398639E-4</v>
      </c>
      <c r="M49" s="84">
        <f t="shared" si="0"/>
        <v>2.4824897037278207E-2</v>
      </c>
      <c r="N49" s="84">
        <f>K49/'סכום נכסי הקרן'!$C$42</f>
        <v>1.7636612904645816E-3</v>
      </c>
    </row>
    <row r="50" spans="2:14">
      <c r="B50" s="76" t="s">
        <v>1626</v>
      </c>
      <c r="C50" s="73" t="s">
        <v>1627</v>
      </c>
      <c r="D50" s="86" t="s">
        <v>122</v>
      </c>
      <c r="E50" s="73"/>
      <c r="F50" s="86" t="s">
        <v>1561</v>
      </c>
      <c r="G50" s="86" t="s">
        <v>133</v>
      </c>
      <c r="H50" s="83">
        <v>311291.34823200008</v>
      </c>
      <c r="I50" s="85">
        <v>768.2</v>
      </c>
      <c r="J50" s="73"/>
      <c r="K50" s="83">
        <v>9144.4846843160012</v>
      </c>
      <c r="L50" s="84">
        <v>3.499938867781843E-4</v>
      </c>
      <c r="M50" s="84">
        <f t="shared" si="0"/>
        <v>4.4542682307942109E-2</v>
      </c>
      <c r="N50" s="84">
        <f>K50/'סכום נכסי הקרן'!$C$42</f>
        <v>3.1644926640385434E-3</v>
      </c>
    </row>
    <row r="51" spans="2:14">
      <c r="B51" s="76" t="s">
        <v>1628</v>
      </c>
      <c r="C51" s="73" t="s">
        <v>1629</v>
      </c>
      <c r="D51" s="86" t="s">
        <v>1630</v>
      </c>
      <c r="E51" s="73"/>
      <c r="F51" s="86" t="s">
        <v>1561</v>
      </c>
      <c r="G51" s="86" t="s">
        <v>138</v>
      </c>
      <c r="H51" s="83">
        <v>190862.12078100003</v>
      </c>
      <c r="I51" s="85">
        <v>1892</v>
      </c>
      <c r="J51" s="73"/>
      <c r="K51" s="83">
        <v>1763.4139933970002</v>
      </c>
      <c r="L51" s="84">
        <v>5.9237396480300505E-4</v>
      </c>
      <c r="M51" s="84">
        <f t="shared" si="0"/>
        <v>8.5895697785989961E-3</v>
      </c>
      <c r="N51" s="84">
        <f>K51/'סכום נכסי הקרן'!$C$42</f>
        <v>6.1023784700943169E-4</v>
      </c>
    </row>
    <row r="52" spans="2:14">
      <c r="B52" s="76" t="s">
        <v>1631</v>
      </c>
      <c r="C52" s="73" t="s">
        <v>1632</v>
      </c>
      <c r="D52" s="86" t="s">
        <v>28</v>
      </c>
      <c r="E52" s="73"/>
      <c r="F52" s="86" t="s">
        <v>1561</v>
      </c>
      <c r="G52" s="86" t="s">
        <v>135</v>
      </c>
      <c r="H52" s="83">
        <v>114522.68830600003</v>
      </c>
      <c r="I52" s="85">
        <v>2808.5</v>
      </c>
      <c r="J52" s="73"/>
      <c r="K52" s="83">
        <v>13036.268035733001</v>
      </c>
      <c r="L52" s="84">
        <v>4.7300384355338063E-4</v>
      </c>
      <c r="M52" s="84">
        <f t="shared" si="0"/>
        <v>6.3499515351888761E-2</v>
      </c>
      <c r="N52" s="84">
        <f>K52/'סכום נכסי הקרן'!$C$42</f>
        <v>4.5112629076050478E-3</v>
      </c>
    </row>
    <row r="53" spans="2:14">
      <c r="B53" s="76" t="s">
        <v>1633</v>
      </c>
      <c r="C53" s="73" t="s">
        <v>1634</v>
      </c>
      <c r="D53" s="86" t="s">
        <v>28</v>
      </c>
      <c r="E53" s="73"/>
      <c r="F53" s="86" t="s">
        <v>1561</v>
      </c>
      <c r="G53" s="86" t="s">
        <v>133</v>
      </c>
      <c r="H53" s="83">
        <v>15880.425526000003</v>
      </c>
      <c r="I53" s="85">
        <v>3647.5</v>
      </c>
      <c r="J53" s="73"/>
      <c r="K53" s="83">
        <v>2215.0081045110005</v>
      </c>
      <c r="L53" s="84">
        <v>2.3673860354800244E-4</v>
      </c>
      <c r="M53" s="84">
        <f t="shared" si="0"/>
        <v>1.0789279627529976E-2</v>
      </c>
      <c r="N53" s="84">
        <f>K53/'סכום נכסי הקרן'!$C$42</f>
        <v>7.6651414918251079E-4</v>
      </c>
    </row>
    <row r="54" spans="2:14">
      <c r="B54" s="76" t="s">
        <v>1635</v>
      </c>
      <c r="C54" s="73" t="s">
        <v>1636</v>
      </c>
      <c r="D54" s="86" t="s">
        <v>122</v>
      </c>
      <c r="E54" s="73"/>
      <c r="F54" s="86" t="s">
        <v>1561</v>
      </c>
      <c r="G54" s="86" t="s">
        <v>133</v>
      </c>
      <c r="H54" s="83">
        <v>99126.04288600001</v>
      </c>
      <c r="I54" s="85">
        <v>462.75</v>
      </c>
      <c r="J54" s="73"/>
      <c r="K54" s="83">
        <v>1754.0908394970002</v>
      </c>
      <c r="L54" s="84">
        <v>8.4030078735334223E-4</v>
      </c>
      <c r="M54" s="84">
        <f t="shared" si="0"/>
        <v>8.5441568005458959E-3</v>
      </c>
      <c r="N54" s="84">
        <f>K54/'סכום נכסי הקרן'!$C$42</f>
        <v>6.0701152500871214E-4</v>
      </c>
    </row>
    <row r="55" spans="2:14">
      <c r="B55" s="76" t="s">
        <v>1637</v>
      </c>
      <c r="C55" s="73" t="s">
        <v>1638</v>
      </c>
      <c r="D55" s="86" t="s">
        <v>122</v>
      </c>
      <c r="E55" s="73"/>
      <c r="F55" s="86" t="s">
        <v>1561</v>
      </c>
      <c r="G55" s="86" t="s">
        <v>133</v>
      </c>
      <c r="H55" s="83">
        <v>11580.19843</v>
      </c>
      <c r="I55" s="85">
        <v>3687.75</v>
      </c>
      <c r="J55" s="73"/>
      <c r="K55" s="83">
        <v>1633.0344873110005</v>
      </c>
      <c r="L55" s="84">
        <v>1.1306232806497298E-4</v>
      </c>
      <c r="M55" s="84">
        <f t="shared" si="0"/>
        <v>7.9544926671445207E-3</v>
      </c>
      <c r="N55" s="84">
        <f>K55/'סכום נכסי הקרן'!$C$42</f>
        <v>5.6511939530949585E-4</v>
      </c>
    </row>
    <row r="56" spans="2:14">
      <c r="B56" s="76" t="s">
        <v>1639</v>
      </c>
      <c r="C56" s="73" t="s">
        <v>1640</v>
      </c>
      <c r="D56" s="86" t="s">
        <v>28</v>
      </c>
      <c r="E56" s="73"/>
      <c r="F56" s="86" t="s">
        <v>1561</v>
      </c>
      <c r="G56" s="86" t="s">
        <v>135</v>
      </c>
      <c r="H56" s="83">
        <v>88096.997500000012</v>
      </c>
      <c r="I56" s="85">
        <v>641.1</v>
      </c>
      <c r="J56" s="73"/>
      <c r="K56" s="83">
        <v>2289.149744977</v>
      </c>
      <c r="L56" s="84">
        <v>4.2987577586621792E-4</v>
      </c>
      <c r="M56" s="84">
        <f t="shared" si="0"/>
        <v>1.1150422726465978E-2</v>
      </c>
      <c r="N56" s="84">
        <f>K56/'סכום נכסי הקרן'!$C$42</f>
        <v>7.921712184930258E-4</v>
      </c>
    </row>
    <row r="57" spans="2:14">
      <c r="B57" s="76" t="s">
        <v>1641</v>
      </c>
      <c r="C57" s="73" t="s">
        <v>1642</v>
      </c>
      <c r="D57" s="86" t="s">
        <v>122</v>
      </c>
      <c r="E57" s="73"/>
      <c r="F57" s="86" t="s">
        <v>1561</v>
      </c>
      <c r="G57" s="86" t="s">
        <v>133</v>
      </c>
      <c r="H57" s="83">
        <v>109878.23890200003</v>
      </c>
      <c r="I57" s="85">
        <v>1004</v>
      </c>
      <c r="J57" s="73"/>
      <c r="K57" s="83">
        <v>4218.550831040001</v>
      </c>
      <c r="L57" s="84">
        <v>4.725887381812644E-4</v>
      </c>
      <c r="M57" s="84">
        <f t="shared" si="0"/>
        <v>2.0548513771279291E-2</v>
      </c>
      <c r="N57" s="84">
        <f>K57/'סכום נכסי הקרן'!$C$42</f>
        <v>1.4598496928532303E-3</v>
      </c>
    </row>
    <row r="58" spans="2:14">
      <c r="B58" s="76" t="s">
        <v>1643</v>
      </c>
      <c r="C58" s="73" t="s">
        <v>1644</v>
      </c>
      <c r="D58" s="86" t="s">
        <v>1399</v>
      </c>
      <c r="E58" s="73"/>
      <c r="F58" s="86" t="s">
        <v>1561</v>
      </c>
      <c r="G58" s="86" t="s">
        <v>133</v>
      </c>
      <c r="H58" s="83">
        <v>4072.4447140000011</v>
      </c>
      <c r="I58" s="85">
        <v>34126</v>
      </c>
      <c r="J58" s="73"/>
      <c r="K58" s="83">
        <v>5314.4517357500008</v>
      </c>
      <c r="L58" s="84">
        <v>2.2132851706521746E-4</v>
      </c>
      <c r="M58" s="84">
        <f t="shared" si="0"/>
        <v>2.5886634783522544E-2</v>
      </c>
      <c r="N58" s="84">
        <f>K58/'סכום נכסי הקרן'!$C$42</f>
        <v>1.8390914427372917E-3</v>
      </c>
    </row>
    <row r="59" spans="2:14">
      <c r="B59" s="76" t="s">
        <v>1645</v>
      </c>
      <c r="C59" s="73" t="s">
        <v>1646</v>
      </c>
      <c r="D59" s="86" t="s">
        <v>28</v>
      </c>
      <c r="E59" s="73"/>
      <c r="F59" s="86" t="s">
        <v>1561</v>
      </c>
      <c r="G59" s="86" t="s">
        <v>133</v>
      </c>
      <c r="H59" s="83">
        <v>92974.484729000018</v>
      </c>
      <c r="I59" s="85">
        <v>697.87</v>
      </c>
      <c r="J59" s="73"/>
      <c r="K59" s="83">
        <v>2481.1681238430001</v>
      </c>
      <c r="L59" s="84">
        <v>2.5797725512577223E-4</v>
      </c>
      <c r="M59" s="84">
        <f t="shared" si="0"/>
        <v>1.2085742095722931E-2</v>
      </c>
      <c r="N59" s="84">
        <f>K59/'סכום נכסי הקרן'!$C$42</f>
        <v>8.5862009694368522E-4</v>
      </c>
    </row>
    <row r="60" spans="2:14">
      <c r="B60" s="76" t="s">
        <v>1647</v>
      </c>
      <c r="C60" s="73" t="s">
        <v>1648</v>
      </c>
      <c r="D60" s="86" t="s">
        <v>28</v>
      </c>
      <c r="E60" s="73"/>
      <c r="F60" s="86" t="s">
        <v>1561</v>
      </c>
      <c r="G60" s="86" t="s">
        <v>133</v>
      </c>
      <c r="H60" s="83">
        <v>58933.853500000005</v>
      </c>
      <c r="I60" s="85">
        <v>517.01</v>
      </c>
      <c r="J60" s="73"/>
      <c r="K60" s="83">
        <v>1165.1495347090001</v>
      </c>
      <c r="L60" s="84">
        <v>1.9644617833333333E-3</v>
      </c>
      <c r="M60" s="84">
        <f t="shared" si="0"/>
        <v>5.6754303120877874E-3</v>
      </c>
      <c r="N60" s="84">
        <f>K60/'סכום נכסי הקרן'!$C$42</f>
        <v>4.0320556951868797E-4</v>
      </c>
    </row>
    <row r="61" spans="2:14">
      <c r="B61" s="76" t="s">
        <v>1649</v>
      </c>
      <c r="C61" s="73" t="s">
        <v>1650</v>
      </c>
      <c r="D61" s="86" t="s">
        <v>28</v>
      </c>
      <c r="E61" s="73"/>
      <c r="F61" s="86" t="s">
        <v>1561</v>
      </c>
      <c r="G61" s="86" t="s">
        <v>135</v>
      </c>
      <c r="H61" s="83">
        <v>1069.3152809999999</v>
      </c>
      <c r="I61" s="85">
        <v>6867</v>
      </c>
      <c r="J61" s="73"/>
      <c r="K61" s="83">
        <v>297.61864774200006</v>
      </c>
      <c r="L61" s="84">
        <v>5.104130219570405E-4</v>
      </c>
      <c r="M61" s="84">
        <f t="shared" si="0"/>
        <v>1.4496970942527016E-3</v>
      </c>
      <c r="N61" s="84">
        <f>K61/'סכום נכסי הקרן'!$C$42</f>
        <v>1.0299235659237995E-4</v>
      </c>
    </row>
    <row r="62" spans="2:14">
      <c r="B62" s="76" t="s">
        <v>1651</v>
      </c>
      <c r="C62" s="73" t="s">
        <v>1652</v>
      </c>
      <c r="D62" s="86" t="s">
        <v>28</v>
      </c>
      <c r="E62" s="73"/>
      <c r="F62" s="86" t="s">
        <v>1561</v>
      </c>
      <c r="G62" s="86" t="s">
        <v>135</v>
      </c>
      <c r="H62" s="83">
        <v>22022.845901000001</v>
      </c>
      <c r="I62" s="85">
        <v>20418</v>
      </c>
      <c r="J62" s="73"/>
      <c r="K62" s="83">
        <v>18225.269472671007</v>
      </c>
      <c r="L62" s="84">
        <v>7.742216624117516E-4</v>
      </c>
      <c r="M62" s="84">
        <f t="shared" si="0"/>
        <v>8.8775083137289143E-2</v>
      </c>
      <c r="N62" s="84">
        <f>K62/'סכום נכסי הקרן'!$C$42</f>
        <v>6.3069416743964891E-3</v>
      </c>
    </row>
    <row r="63" spans="2:14">
      <c r="B63" s="76" t="s">
        <v>1653</v>
      </c>
      <c r="C63" s="73" t="s">
        <v>1654</v>
      </c>
      <c r="D63" s="86" t="s">
        <v>28</v>
      </c>
      <c r="E63" s="73"/>
      <c r="F63" s="86" t="s">
        <v>1561</v>
      </c>
      <c r="G63" s="86" t="s">
        <v>135</v>
      </c>
      <c r="H63" s="83">
        <v>12120.931724000002</v>
      </c>
      <c r="I63" s="85">
        <v>8676.1</v>
      </c>
      <c r="J63" s="73"/>
      <c r="K63" s="83">
        <v>4262.337872301001</v>
      </c>
      <c r="L63" s="84">
        <v>2.3402341876912762E-3</v>
      </c>
      <c r="M63" s="84">
        <f t="shared" si="0"/>
        <v>2.0761799958027318E-2</v>
      </c>
      <c r="N63" s="84">
        <f>K63/'סכום נכסי הקרן'!$C$42</f>
        <v>1.4750024079196182E-3</v>
      </c>
    </row>
    <row r="64" spans="2:14">
      <c r="B64" s="76" t="s">
        <v>1655</v>
      </c>
      <c r="C64" s="73" t="s">
        <v>1656</v>
      </c>
      <c r="D64" s="86" t="s">
        <v>28</v>
      </c>
      <c r="E64" s="73"/>
      <c r="F64" s="86" t="s">
        <v>1561</v>
      </c>
      <c r="G64" s="86" t="s">
        <v>135</v>
      </c>
      <c r="H64" s="83">
        <v>18935.380294999995</v>
      </c>
      <c r="I64" s="85">
        <v>2427.8000000000002</v>
      </c>
      <c r="J64" s="73"/>
      <c r="K64" s="83">
        <v>1863.2634203540003</v>
      </c>
      <c r="L64" s="84">
        <v>8.0074892498391325E-4</v>
      </c>
      <c r="M64" s="84">
        <f t="shared" si="0"/>
        <v>9.0759352171243483E-3</v>
      </c>
      <c r="N64" s="84">
        <f>K64/'סכום נכסי הקרן'!$C$42</f>
        <v>6.4479121879820126E-4</v>
      </c>
    </row>
    <row r="65" spans="2:14">
      <c r="B65" s="76" t="s">
        <v>1657</v>
      </c>
      <c r="C65" s="73" t="s">
        <v>1658</v>
      </c>
      <c r="D65" s="86" t="s">
        <v>123</v>
      </c>
      <c r="E65" s="73"/>
      <c r="F65" s="86" t="s">
        <v>1561</v>
      </c>
      <c r="G65" s="86" t="s">
        <v>142</v>
      </c>
      <c r="H65" s="83">
        <v>159819.24810800003</v>
      </c>
      <c r="I65" s="85">
        <v>242750</v>
      </c>
      <c r="J65" s="73"/>
      <c r="K65" s="83">
        <v>9955.0850279530023</v>
      </c>
      <c r="L65" s="84">
        <v>1.9838810072692948E-5</v>
      </c>
      <c r="M65" s="84">
        <f t="shared" si="0"/>
        <v>4.8491107487904271E-2</v>
      </c>
      <c r="N65" s="84">
        <f>K65/'סכום נכסי הקרן'!$C$42</f>
        <v>3.4450047901407352E-3</v>
      </c>
    </row>
    <row r="66" spans="2:14">
      <c r="B66" s="76" t="s">
        <v>1659</v>
      </c>
      <c r="C66" s="73" t="s">
        <v>1660</v>
      </c>
      <c r="D66" s="86" t="s">
        <v>122</v>
      </c>
      <c r="E66" s="73"/>
      <c r="F66" s="86" t="s">
        <v>1561</v>
      </c>
      <c r="G66" s="86" t="s">
        <v>133</v>
      </c>
      <c r="H66" s="83">
        <v>517.64580600000011</v>
      </c>
      <c r="I66" s="85">
        <v>83576</v>
      </c>
      <c r="J66" s="73"/>
      <c r="K66" s="83">
        <v>1654.3681673500002</v>
      </c>
      <c r="L66" s="84">
        <v>2.8844095800061691E-5</v>
      </c>
      <c r="M66" s="84">
        <f t="shared" si="0"/>
        <v>8.0584087832780271E-3</v>
      </c>
      <c r="N66" s="84">
        <f>K66/'סכום נכסי הקרן'!$C$42</f>
        <v>5.725020173282247E-4</v>
      </c>
    </row>
    <row r="67" spans="2:14">
      <c r="B67" s="76" t="s">
        <v>1661</v>
      </c>
      <c r="C67" s="73" t="s">
        <v>1662</v>
      </c>
      <c r="D67" s="86" t="s">
        <v>122</v>
      </c>
      <c r="E67" s="73"/>
      <c r="F67" s="86" t="s">
        <v>1561</v>
      </c>
      <c r="G67" s="86" t="s">
        <v>133</v>
      </c>
      <c r="H67" s="83">
        <v>11801.959838000002</v>
      </c>
      <c r="I67" s="85">
        <v>5460</v>
      </c>
      <c r="J67" s="73"/>
      <c r="K67" s="83">
        <v>2464.1359152560008</v>
      </c>
      <c r="L67" s="84">
        <v>1.8733269584126988E-3</v>
      </c>
      <c r="M67" s="84">
        <f t="shared" si="0"/>
        <v>1.2002778398775138E-2</v>
      </c>
      <c r="N67" s="84">
        <f>K67/'סכום נכסי הקרן'!$C$42</f>
        <v>8.5272601969531097E-4</v>
      </c>
    </row>
    <row r="68" spans="2:14">
      <c r="B68" s="76" t="s">
        <v>1663</v>
      </c>
      <c r="C68" s="73" t="s">
        <v>1664</v>
      </c>
      <c r="D68" s="86" t="s">
        <v>28</v>
      </c>
      <c r="E68" s="73"/>
      <c r="F68" s="86" t="s">
        <v>1561</v>
      </c>
      <c r="G68" s="86" t="s">
        <v>135</v>
      </c>
      <c r="H68" s="83">
        <v>2324.5334520000006</v>
      </c>
      <c r="I68" s="85">
        <v>20350</v>
      </c>
      <c r="J68" s="73"/>
      <c r="K68" s="83">
        <v>1917.2887894850003</v>
      </c>
      <c r="L68" s="84">
        <v>4.2283464338335616E-4</v>
      </c>
      <c r="M68" s="84">
        <f t="shared" si="0"/>
        <v>9.3390921840662677E-3</v>
      </c>
      <c r="N68" s="84">
        <f>K68/'סכום נכסי הקרן'!$C$42</f>
        <v>6.6348695619500037E-4</v>
      </c>
    </row>
    <row r="69" spans="2:14">
      <c r="B69" s="76" t="s">
        <v>1665</v>
      </c>
      <c r="C69" s="73" t="s">
        <v>1666</v>
      </c>
      <c r="D69" s="86" t="s">
        <v>28</v>
      </c>
      <c r="E69" s="73"/>
      <c r="F69" s="86" t="s">
        <v>1561</v>
      </c>
      <c r="G69" s="86" t="s">
        <v>135</v>
      </c>
      <c r="H69" s="83">
        <v>1896.0904130000001</v>
      </c>
      <c r="I69" s="85">
        <v>21675</v>
      </c>
      <c r="J69" s="73"/>
      <c r="K69" s="83">
        <v>1665.7332979220002</v>
      </c>
      <c r="L69" s="84">
        <v>1.147407209077156E-3</v>
      </c>
      <c r="M69" s="84">
        <f t="shared" si="0"/>
        <v>8.1137682067920856E-3</v>
      </c>
      <c r="N69" s="84">
        <f>K69/'סכום נכסי הקרן'!$C$42</f>
        <v>5.7643497512327891E-4</v>
      </c>
    </row>
    <row r="70" spans="2:14">
      <c r="B70" s="76" t="s">
        <v>1667</v>
      </c>
      <c r="C70" s="73" t="s">
        <v>1668</v>
      </c>
      <c r="D70" s="86" t="s">
        <v>28</v>
      </c>
      <c r="E70" s="73"/>
      <c r="F70" s="86" t="s">
        <v>1561</v>
      </c>
      <c r="G70" s="86" t="s">
        <v>135</v>
      </c>
      <c r="H70" s="83">
        <v>5401.2572969999992</v>
      </c>
      <c r="I70" s="85">
        <v>20215</v>
      </c>
      <c r="J70" s="73"/>
      <c r="K70" s="83">
        <v>4425.4346357780023</v>
      </c>
      <c r="L70" s="84">
        <v>1.9587515129646416E-3</v>
      </c>
      <c r="M70" s="84">
        <f t="shared" si="0"/>
        <v>2.1556242463187797E-2</v>
      </c>
      <c r="N70" s="84">
        <f>K70/'סכום נכסי הקרן'!$C$42</f>
        <v>1.5314428230297895E-3</v>
      </c>
    </row>
    <row r="71" spans="2:14">
      <c r="B71" s="76" t="s">
        <v>1669</v>
      </c>
      <c r="C71" s="73" t="s">
        <v>1670</v>
      </c>
      <c r="D71" s="86" t="s">
        <v>1399</v>
      </c>
      <c r="E71" s="73"/>
      <c r="F71" s="86" t="s">
        <v>1561</v>
      </c>
      <c r="G71" s="86" t="s">
        <v>133</v>
      </c>
      <c r="H71" s="83">
        <v>8561.8130259999998</v>
      </c>
      <c r="I71" s="85">
        <v>7302</v>
      </c>
      <c r="J71" s="73"/>
      <c r="K71" s="83">
        <v>2390.7020373180007</v>
      </c>
      <c r="L71" s="84">
        <v>1.1381605883682286E-4</v>
      </c>
      <c r="M71" s="84">
        <f t="shared" si="0"/>
        <v>1.1645082803172838E-2</v>
      </c>
      <c r="N71" s="84">
        <f>K71/'סכום נכסי הקרן'!$C$42</f>
        <v>8.2731387499291275E-4</v>
      </c>
    </row>
    <row r="72" spans="2:14">
      <c r="B72" s="76" t="s">
        <v>1671</v>
      </c>
      <c r="C72" s="73" t="s">
        <v>1672</v>
      </c>
      <c r="D72" s="86" t="s">
        <v>122</v>
      </c>
      <c r="E72" s="73"/>
      <c r="F72" s="86" t="s">
        <v>1561</v>
      </c>
      <c r="G72" s="86" t="s">
        <v>133</v>
      </c>
      <c r="H72" s="83">
        <v>38823.435450000004</v>
      </c>
      <c r="I72" s="85">
        <v>3381</v>
      </c>
      <c r="J72" s="73"/>
      <c r="K72" s="83">
        <v>5019.4602282070009</v>
      </c>
      <c r="L72" s="84">
        <v>1.2646070179153095E-3</v>
      </c>
      <c r="M72" s="84">
        <f t="shared" si="0"/>
        <v>2.4449734459706038E-2</v>
      </c>
      <c r="N72" s="84">
        <f>K72/'סכום נכסי הקרן'!$C$42</f>
        <v>1.7370082205766632E-3</v>
      </c>
    </row>
    <row r="73" spans="2:14">
      <c r="B73" s="76" t="s">
        <v>1673</v>
      </c>
      <c r="C73" s="73" t="s">
        <v>1674</v>
      </c>
      <c r="D73" s="86" t="s">
        <v>1399</v>
      </c>
      <c r="E73" s="73"/>
      <c r="F73" s="86" t="s">
        <v>1561</v>
      </c>
      <c r="G73" s="86" t="s">
        <v>133</v>
      </c>
      <c r="H73" s="83">
        <v>10194.657459000002</v>
      </c>
      <c r="I73" s="85">
        <v>16393</v>
      </c>
      <c r="J73" s="73"/>
      <c r="K73" s="83">
        <v>6390.7077940190002</v>
      </c>
      <c r="L73" s="84">
        <v>3.5056570599735814E-5</v>
      </c>
      <c r="M73" s="84">
        <f t="shared" si="0"/>
        <v>3.1129065969141605E-2</v>
      </c>
      <c r="N73" s="84">
        <f>K73/'סכום נכסי הקרן'!$C$42</f>
        <v>2.2115349995470799E-3</v>
      </c>
    </row>
    <row r="74" spans="2:14">
      <c r="B74" s="76" t="s">
        <v>1675</v>
      </c>
      <c r="C74" s="73" t="s">
        <v>1676</v>
      </c>
      <c r="D74" s="86" t="s">
        <v>1399</v>
      </c>
      <c r="E74" s="73"/>
      <c r="F74" s="86" t="s">
        <v>1561</v>
      </c>
      <c r="G74" s="86" t="s">
        <v>133</v>
      </c>
      <c r="H74" s="83">
        <v>2563.9264100000005</v>
      </c>
      <c r="I74" s="85">
        <v>14498</v>
      </c>
      <c r="J74" s="73"/>
      <c r="K74" s="83">
        <v>1421.4498267250001</v>
      </c>
      <c r="L74" s="84">
        <v>3.9480326822721509E-5</v>
      </c>
      <c r="M74" s="84">
        <f t="shared" si="0"/>
        <v>6.9238661591379709E-3</v>
      </c>
      <c r="N74" s="84">
        <f>K74/'סכום נכסי הקרן'!$C$42</f>
        <v>4.9189951148204917E-4</v>
      </c>
    </row>
    <row r="75" spans="2:14">
      <c r="B75" s="76" t="s">
        <v>1677</v>
      </c>
      <c r="C75" s="73" t="s">
        <v>1678</v>
      </c>
      <c r="D75" s="86" t="s">
        <v>124</v>
      </c>
      <c r="E75" s="73"/>
      <c r="F75" s="86" t="s">
        <v>1561</v>
      </c>
      <c r="G75" s="86" t="s">
        <v>137</v>
      </c>
      <c r="H75" s="83">
        <v>19442.096000000005</v>
      </c>
      <c r="I75" s="85">
        <v>8843</v>
      </c>
      <c r="J75" s="73"/>
      <c r="K75" s="83">
        <v>4259.3059943859998</v>
      </c>
      <c r="L75" s="84">
        <v>1.3722837807014955E-4</v>
      </c>
      <c r="M75" s="84">
        <f t="shared" si="0"/>
        <v>2.0747031714717118E-2</v>
      </c>
      <c r="N75" s="84">
        <f>K75/'סכום נכסי הקרן'!$C$42</f>
        <v>1.4739532120653415E-3</v>
      </c>
    </row>
    <row r="76" spans="2:14">
      <c r="B76" s="72"/>
      <c r="C76" s="73"/>
      <c r="D76" s="73"/>
      <c r="E76" s="73"/>
      <c r="F76" s="73"/>
      <c r="G76" s="73"/>
      <c r="H76" s="83"/>
      <c r="I76" s="85"/>
      <c r="J76" s="73"/>
      <c r="K76" s="73"/>
      <c r="L76" s="73"/>
      <c r="M76" s="84"/>
      <c r="N76" s="73"/>
    </row>
    <row r="77" spans="2:14">
      <c r="B77" s="92" t="s">
        <v>230</v>
      </c>
      <c r="C77" s="71"/>
      <c r="D77" s="71"/>
      <c r="E77" s="71"/>
      <c r="F77" s="71"/>
      <c r="G77" s="71"/>
      <c r="H77" s="80"/>
      <c r="I77" s="82"/>
      <c r="J77" s="71"/>
      <c r="K77" s="80">
        <v>3232.5331912640008</v>
      </c>
      <c r="L77" s="71"/>
      <c r="M77" s="81">
        <f t="shared" ref="M77:M78" si="1">IFERROR(K77/$K$11,0)</f>
        <v>1.5745632909780597E-2</v>
      </c>
      <c r="N77" s="81">
        <f>K77/'סכום נכסי הקרן'!$C$42</f>
        <v>1.1186335723827807E-3</v>
      </c>
    </row>
    <row r="78" spans="2:14">
      <c r="B78" s="76" t="s">
        <v>1679</v>
      </c>
      <c r="C78" s="73" t="s">
        <v>1680</v>
      </c>
      <c r="D78" s="86" t="s">
        <v>122</v>
      </c>
      <c r="E78" s="73"/>
      <c r="F78" s="86" t="s">
        <v>1591</v>
      </c>
      <c r="G78" s="86" t="s">
        <v>133</v>
      </c>
      <c r="H78" s="83">
        <v>9378.9827740000019</v>
      </c>
      <c r="I78" s="85">
        <v>9013</v>
      </c>
      <c r="J78" s="73"/>
      <c r="K78" s="83">
        <v>3232.5331912640008</v>
      </c>
      <c r="L78" s="84">
        <v>2.6651707812405965E-4</v>
      </c>
      <c r="M78" s="84">
        <f t="shared" si="1"/>
        <v>1.5745632909780597E-2</v>
      </c>
      <c r="N78" s="84">
        <f>K78/'סכום נכסי הקרן'!$C$42</f>
        <v>1.1186335723827807E-3</v>
      </c>
    </row>
    <row r="79" spans="2:14">
      <c r="B79" s="109"/>
      <c r="C79" s="109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</row>
    <row r="80" spans="2:14">
      <c r="B80" s="109"/>
      <c r="C80" s="109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</row>
    <row r="81" spans="2:14">
      <c r="B81" s="109"/>
      <c r="C81" s="109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</row>
    <row r="82" spans="2:14">
      <c r="B82" s="114" t="s">
        <v>224</v>
      </c>
      <c r="C82" s="109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</row>
    <row r="83" spans="2:14">
      <c r="B83" s="114" t="s">
        <v>113</v>
      </c>
      <c r="C83" s="109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</row>
    <row r="84" spans="2:14">
      <c r="B84" s="114" t="s">
        <v>207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2:14">
      <c r="B85" s="114" t="s">
        <v>215</v>
      </c>
      <c r="C85" s="109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</row>
    <row r="86" spans="2:14">
      <c r="B86" s="114" t="s">
        <v>222</v>
      </c>
      <c r="C86" s="109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</row>
    <row r="87" spans="2:14">
      <c r="B87" s="109"/>
      <c r="C87" s="109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</row>
    <row r="88" spans="2:14">
      <c r="B88" s="109"/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</row>
    <row r="89" spans="2:14">
      <c r="B89" s="109"/>
      <c r="C89" s="109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</row>
    <row r="90" spans="2:14">
      <c r="B90" s="109"/>
      <c r="C90" s="109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</row>
    <row r="91" spans="2:14">
      <c r="B91" s="109"/>
      <c r="C91" s="109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</row>
    <row r="92" spans="2:14">
      <c r="B92" s="109"/>
      <c r="C92" s="109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</row>
    <row r="93" spans="2:14">
      <c r="B93" s="109"/>
      <c r="C93" s="109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</row>
    <row r="94" spans="2:14">
      <c r="B94" s="109"/>
      <c r="C94" s="109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</row>
    <row r="95" spans="2:14">
      <c r="B95" s="109"/>
      <c r="C95" s="109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2:14">
      <c r="B96" s="109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2:14">
      <c r="B97" s="109"/>
      <c r="C97" s="109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</row>
    <row r="98" spans="2:14">
      <c r="B98" s="109"/>
      <c r="C98" s="109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  <row r="99" spans="2:14">
      <c r="B99" s="109"/>
      <c r="C99" s="109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2:14">
      <c r="B100" s="109"/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2:14">
      <c r="B101" s="109"/>
      <c r="C101" s="109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2:14">
      <c r="B102" s="109"/>
      <c r="C102" s="109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2:14">
      <c r="B103" s="109"/>
      <c r="C103" s="109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</row>
    <row r="104" spans="2:14">
      <c r="B104" s="109"/>
      <c r="C104" s="109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</row>
    <row r="105" spans="2:14">
      <c r="B105" s="109"/>
      <c r="C105" s="109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</row>
    <row r="106" spans="2:14">
      <c r="B106" s="109"/>
      <c r="C106" s="109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</row>
    <row r="107" spans="2:14">
      <c r="B107" s="109"/>
      <c r="C107" s="109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</row>
    <row r="108" spans="2:14">
      <c r="B108" s="109"/>
      <c r="C108" s="109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</row>
    <row r="109" spans="2:14">
      <c r="B109" s="109"/>
      <c r="C109" s="109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</row>
    <row r="110" spans="2:14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</row>
    <row r="111" spans="2:14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2:14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2:14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2:14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2:14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2:14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2:14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</row>
    <row r="118" spans="2:14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</row>
    <row r="119" spans="2:14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</row>
    <row r="120" spans="2:14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</row>
    <row r="121" spans="2:14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</row>
    <row r="122" spans="2:14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</row>
    <row r="123" spans="2:14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</row>
    <row r="124" spans="2:14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</row>
    <row r="125" spans="2:14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</row>
    <row r="126" spans="2:14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2:14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2:14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2:14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2:14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2:14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</row>
    <row r="132" spans="2:14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</row>
    <row r="133" spans="2:14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</row>
    <row r="134" spans="2:14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</row>
    <row r="135" spans="2:14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</row>
    <row r="136" spans="2:14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</row>
    <row r="137" spans="2:14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</row>
    <row r="138" spans="2:14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</row>
    <row r="139" spans="2:14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</row>
    <row r="140" spans="2:14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</row>
    <row r="141" spans="2:14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2:14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2:14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2:14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2:14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2:14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2:14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</row>
    <row r="148" spans="2:14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</row>
    <row r="149" spans="2:14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</row>
    <row r="150" spans="2:14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</row>
    <row r="151" spans="2:14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</row>
    <row r="152" spans="2:14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</row>
    <row r="153" spans="2:14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</row>
    <row r="154" spans="2:14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</row>
    <row r="155" spans="2:14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</row>
    <row r="156" spans="2:14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</row>
    <row r="157" spans="2:14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</row>
    <row r="158" spans="2:14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</row>
    <row r="159" spans="2:14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</row>
    <row r="160" spans="2:14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2:14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</row>
    <row r="162" spans="2:14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</row>
    <row r="163" spans="2:14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</row>
    <row r="164" spans="2:14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</row>
    <row r="165" spans="2:14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</row>
    <row r="166" spans="2:14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</row>
    <row r="167" spans="2:14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</row>
    <row r="168" spans="2:14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</row>
    <row r="169" spans="2:14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</row>
    <row r="170" spans="2:14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1" spans="2:14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</row>
    <row r="172" spans="2:14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</row>
    <row r="173" spans="2:14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</row>
    <row r="174" spans="2:14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</row>
    <row r="175" spans="2:14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</row>
    <row r="176" spans="2:14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</row>
    <row r="177" spans="2:14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</row>
    <row r="178" spans="2:14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</row>
    <row r="179" spans="2:14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</row>
    <row r="180" spans="2:14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2:14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</row>
    <row r="182" spans="2:14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</row>
    <row r="183" spans="2:14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</row>
    <row r="184" spans="2:14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</row>
    <row r="185" spans="2:14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</row>
    <row r="186" spans="2:14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</row>
    <row r="187" spans="2:14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</row>
    <row r="188" spans="2:14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</row>
    <row r="189" spans="2:14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</row>
    <row r="190" spans="2:14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</row>
    <row r="191" spans="2:14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</row>
    <row r="192" spans="2:14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</row>
    <row r="193" spans="2:14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</row>
    <row r="194" spans="2:14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</row>
    <row r="195" spans="2:14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</row>
    <row r="196" spans="2:14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</row>
    <row r="197" spans="2:14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</row>
    <row r="198" spans="2:14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</row>
    <row r="199" spans="2:14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</row>
    <row r="200" spans="2:14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</row>
    <row r="201" spans="2:14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</row>
    <row r="202" spans="2:14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</row>
    <row r="203" spans="2:14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</row>
    <row r="204" spans="2:14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2:14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</row>
    <row r="206" spans="2:14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</row>
    <row r="207" spans="2:14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</row>
    <row r="208" spans="2:14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</row>
    <row r="209" spans="2:14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</row>
    <row r="210" spans="2:14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</row>
    <row r="211" spans="2:14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</row>
    <row r="212" spans="2:14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</row>
    <row r="213" spans="2:14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</row>
    <row r="214" spans="2:14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</row>
    <row r="215" spans="2:14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</row>
    <row r="216" spans="2:14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</row>
    <row r="217" spans="2:14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</row>
    <row r="218" spans="2:14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</row>
    <row r="219" spans="2:14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</row>
    <row r="220" spans="2:14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</row>
    <row r="221" spans="2:14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</row>
    <row r="222" spans="2:14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</row>
    <row r="223" spans="2:14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</row>
    <row r="224" spans="2:14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</row>
    <row r="225" spans="2:14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</row>
    <row r="226" spans="2:14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</row>
    <row r="227" spans="2:14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</row>
    <row r="228" spans="2:14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</row>
    <row r="229" spans="2:14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</row>
    <row r="230" spans="2:14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</row>
    <row r="231" spans="2:14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</row>
    <row r="232" spans="2:14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</row>
    <row r="233" spans="2:14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</row>
    <row r="234" spans="2:14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</row>
    <row r="235" spans="2:14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</row>
    <row r="236" spans="2:14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</row>
    <row r="237" spans="2:14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</row>
    <row r="238" spans="2:14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</row>
    <row r="239" spans="2:14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</row>
    <row r="240" spans="2:14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</row>
    <row r="241" spans="2:14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</row>
    <row r="242" spans="2:14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</row>
    <row r="243" spans="2:14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</row>
    <row r="244" spans="2:14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</row>
    <row r="245" spans="2:14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</row>
    <row r="246" spans="2:14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</row>
    <row r="247" spans="2:14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</row>
    <row r="248" spans="2:14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</row>
    <row r="249" spans="2:14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</row>
    <row r="250" spans="2:14">
      <c r="B250" s="117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</row>
    <row r="251" spans="2:14">
      <c r="B251" s="117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</row>
    <row r="252" spans="2:14">
      <c r="B252" s="118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</row>
    <row r="253" spans="2:14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</row>
    <row r="254" spans="2:14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</row>
    <row r="255" spans="2:14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</row>
    <row r="256" spans="2:14">
      <c r="B256" s="109"/>
      <c r="C256" s="109"/>
      <c r="D256" s="109"/>
      <c r="E256" s="109"/>
      <c r="F256" s="109"/>
      <c r="G256" s="109"/>
      <c r="H256" s="110"/>
      <c r="I256" s="110"/>
      <c r="J256" s="110"/>
      <c r="K256" s="110"/>
      <c r="L256" s="110"/>
      <c r="M256" s="110"/>
      <c r="N256" s="110"/>
    </row>
    <row r="257" spans="2:14">
      <c r="B257" s="109"/>
      <c r="C257" s="109"/>
      <c r="D257" s="109"/>
      <c r="E257" s="109"/>
      <c r="F257" s="109"/>
      <c r="G257" s="109"/>
      <c r="H257" s="110"/>
      <c r="I257" s="110"/>
      <c r="J257" s="110"/>
      <c r="K257" s="110"/>
      <c r="L257" s="110"/>
      <c r="M257" s="110"/>
      <c r="N257" s="110"/>
    </row>
    <row r="258" spans="2:14">
      <c r="B258" s="109"/>
      <c r="C258" s="109"/>
      <c r="D258" s="109"/>
      <c r="E258" s="109"/>
      <c r="F258" s="109"/>
      <c r="G258" s="109"/>
      <c r="H258" s="110"/>
      <c r="I258" s="110"/>
      <c r="J258" s="110"/>
      <c r="K258" s="110"/>
      <c r="L258" s="110"/>
      <c r="M258" s="110"/>
      <c r="N258" s="110"/>
    </row>
    <row r="259" spans="2:14">
      <c r="B259" s="109"/>
      <c r="C259" s="109"/>
      <c r="D259" s="109"/>
      <c r="E259" s="109"/>
      <c r="F259" s="109"/>
      <c r="G259" s="109"/>
      <c r="H259" s="110"/>
      <c r="I259" s="110"/>
      <c r="J259" s="110"/>
      <c r="K259" s="110"/>
      <c r="L259" s="110"/>
      <c r="M259" s="110"/>
      <c r="N259" s="110"/>
    </row>
    <row r="260" spans="2:14">
      <c r="B260" s="109"/>
      <c r="C260" s="109"/>
      <c r="D260" s="109"/>
      <c r="E260" s="109"/>
      <c r="F260" s="109"/>
      <c r="G260" s="109"/>
      <c r="H260" s="110"/>
      <c r="I260" s="110"/>
      <c r="J260" s="110"/>
      <c r="K260" s="110"/>
      <c r="L260" s="110"/>
      <c r="M260" s="110"/>
      <c r="N260" s="110"/>
    </row>
    <row r="261" spans="2:14">
      <c r="B261" s="109"/>
      <c r="C261" s="109"/>
      <c r="D261" s="109"/>
      <c r="E261" s="109"/>
      <c r="F261" s="109"/>
      <c r="G261" s="109"/>
      <c r="H261" s="110"/>
      <c r="I261" s="110"/>
      <c r="J261" s="110"/>
      <c r="K261" s="110"/>
      <c r="L261" s="110"/>
      <c r="M261" s="110"/>
      <c r="N261" s="110"/>
    </row>
    <row r="262" spans="2:14">
      <c r="B262" s="109"/>
      <c r="C262" s="109"/>
      <c r="D262" s="109"/>
      <c r="E262" s="109"/>
      <c r="F262" s="109"/>
      <c r="G262" s="109"/>
      <c r="H262" s="110"/>
      <c r="I262" s="110"/>
      <c r="J262" s="110"/>
      <c r="K262" s="110"/>
      <c r="L262" s="110"/>
      <c r="M262" s="110"/>
      <c r="N262" s="110"/>
    </row>
    <row r="263" spans="2:14">
      <c r="B263" s="109"/>
      <c r="C263" s="109"/>
      <c r="D263" s="109"/>
      <c r="E263" s="109"/>
      <c r="F263" s="109"/>
      <c r="G263" s="109"/>
      <c r="H263" s="110"/>
      <c r="I263" s="110"/>
      <c r="J263" s="110"/>
      <c r="K263" s="110"/>
      <c r="L263" s="110"/>
      <c r="M263" s="110"/>
      <c r="N263" s="110"/>
    </row>
    <row r="264" spans="2:14">
      <c r="B264" s="109"/>
      <c r="C264" s="109"/>
      <c r="D264" s="109"/>
      <c r="E264" s="109"/>
      <c r="F264" s="109"/>
      <c r="G264" s="109"/>
      <c r="H264" s="110"/>
      <c r="I264" s="110"/>
      <c r="J264" s="110"/>
      <c r="K264" s="110"/>
      <c r="L264" s="110"/>
      <c r="M264" s="110"/>
      <c r="N264" s="110"/>
    </row>
    <row r="265" spans="2:14">
      <c r="B265" s="109"/>
      <c r="C265" s="109"/>
      <c r="D265" s="109"/>
      <c r="E265" s="109"/>
      <c r="F265" s="109"/>
      <c r="G265" s="109"/>
      <c r="H265" s="110"/>
      <c r="I265" s="110"/>
      <c r="J265" s="110"/>
      <c r="K265" s="110"/>
      <c r="L265" s="110"/>
      <c r="M265" s="110"/>
      <c r="N265" s="110"/>
    </row>
    <row r="266" spans="2:14">
      <c r="B266" s="109"/>
      <c r="C266" s="109"/>
      <c r="D266" s="109"/>
      <c r="E266" s="109"/>
      <c r="F266" s="109"/>
      <c r="G266" s="109"/>
      <c r="H266" s="110"/>
      <c r="I266" s="110"/>
      <c r="J266" s="110"/>
      <c r="K266" s="110"/>
      <c r="L266" s="110"/>
      <c r="M266" s="110"/>
      <c r="N266" s="110"/>
    </row>
    <row r="267" spans="2:14">
      <c r="B267" s="109"/>
      <c r="C267" s="109"/>
      <c r="D267" s="109"/>
      <c r="E267" s="109"/>
      <c r="F267" s="109"/>
      <c r="G267" s="109"/>
      <c r="H267" s="110"/>
      <c r="I267" s="110"/>
      <c r="J267" s="110"/>
      <c r="K267" s="110"/>
      <c r="L267" s="110"/>
      <c r="M267" s="110"/>
      <c r="N267" s="110"/>
    </row>
    <row r="268" spans="2:14">
      <c r="B268" s="109"/>
      <c r="C268" s="109"/>
      <c r="D268" s="109"/>
      <c r="E268" s="109"/>
      <c r="F268" s="109"/>
      <c r="G268" s="109"/>
      <c r="H268" s="110"/>
      <c r="I268" s="110"/>
      <c r="J268" s="110"/>
      <c r="K268" s="110"/>
      <c r="L268" s="110"/>
      <c r="M268" s="110"/>
      <c r="N268" s="110"/>
    </row>
    <row r="269" spans="2:14">
      <c r="B269" s="109"/>
      <c r="C269" s="109"/>
      <c r="D269" s="109"/>
      <c r="E269" s="109"/>
      <c r="F269" s="109"/>
      <c r="G269" s="109"/>
      <c r="H269" s="110"/>
      <c r="I269" s="110"/>
      <c r="J269" s="110"/>
      <c r="K269" s="110"/>
      <c r="L269" s="110"/>
      <c r="M269" s="110"/>
      <c r="N269" s="110"/>
    </row>
    <row r="270" spans="2:14">
      <c r="B270" s="109"/>
      <c r="C270" s="109"/>
      <c r="D270" s="109"/>
      <c r="E270" s="109"/>
      <c r="F270" s="109"/>
      <c r="G270" s="109"/>
      <c r="H270" s="110"/>
      <c r="I270" s="110"/>
      <c r="J270" s="110"/>
      <c r="K270" s="110"/>
      <c r="L270" s="110"/>
      <c r="M270" s="110"/>
      <c r="N270" s="110"/>
    </row>
    <row r="271" spans="2:14">
      <c r="B271" s="109"/>
      <c r="C271" s="109"/>
      <c r="D271" s="109"/>
      <c r="E271" s="109"/>
      <c r="F271" s="109"/>
      <c r="G271" s="109"/>
      <c r="H271" s="110"/>
      <c r="I271" s="110"/>
      <c r="J271" s="110"/>
      <c r="K271" s="110"/>
      <c r="L271" s="110"/>
      <c r="M271" s="110"/>
      <c r="N271" s="110"/>
    </row>
    <row r="272" spans="2:14">
      <c r="B272" s="109"/>
      <c r="C272" s="109"/>
      <c r="D272" s="109"/>
      <c r="E272" s="109"/>
      <c r="F272" s="109"/>
      <c r="G272" s="109"/>
      <c r="H272" s="110"/>
      <c r="I272" s="110"/>
      <c r="J272" s="110"/>
      <c r="K272" s="110"/>
      <c r="L272" s="110"/>
      <c r="M272" s="110"/>
      <c r="N272" s="110"/>
    </row>
    <row r="273" spans="2:14">
      <c r="B273" s="109"/>
      <c r="C273" s="109"/>
      <c r="D273" s="109"/>
      <c r="E273" s="109"/>
      <c r="F273" s="109"/>
      <c r="G273" s="109"/>
      <c r="H273" s="110"/>
      <c r="I273" s="110"/>
      <c r="J273" s="110"/>
      <c r="K273" s="110"/>
      <c r="L273" s="110"/>
      <c r="M273" s="110"/>
      <c r="N273" s="110"/>
    </row>
    <row r="274" spans="2:14">
      <c r="B274" s="109"/>
      <c r="C274" s="109"/>
      <c r="D274" s="109"/>
      <c r="E274" s="109"/>
      <c r="F274" s="109"/>
      <c r="G274" s="109"/>
      <c r="H274" s="110"/>
      <c r="I274" s="110"/>
      <c r="J274" s="110"/>
      <c r="K274" s="110"/>
      <c r="L274" s="110"/>
      <c r="M274" s="110"/>
      <c r="N274" s="110"/>
    </row>
    <row r="275" spans="2:14">
      <c r="B275" s="109"/>
      <c r="C275" s="109"/>
      <c r="D275" s="109"/>
      <c r="E275" s="109"/>
      <c r="F275" s="109"/>
      <c r="G275" s="109"/>
      <c r="H275" s="110"/>
      <c r="I275" s="110"/>
      <c r="J275" s="110"/>
      <c r="K275" s="110"/>
      <c r="L275" s="110"/>
      <c r="M275" s="110"/>
      <c r="N275" s="110"/>
    </row>
    <row r="276" spans="2:14">
      <c r="B276" s="109"/>
      <c r="C276" s="109"/>
      <c r="D276" s="109"/>
      <c r="E276" s="109"/>
      <c r="F276" s="109"/>
      <c r="G276" s="109"/>
      <c r="H276" s="110"/>
      <c r="I276" s="110"/>
      <c r="J276" s="110"/>
      <c r="K276" s="110"/>
      <c r="L276" s="110"/>
      <c r="M276" s="110"/>
      <c r="N276" s="110"/>
    </row>
    <row r="277" spans="2:14">
      <c r="B277" s="109"/>
      <c r="C277" s="109"/>
      <c r="D277" s="109"/>
      <c r="E277" s="109"/>
      <c r="F277" s="109"/>
      <c r="G277" s="109"/>
      <c r="H277" s="110"/>
      <c r="I277" s="110"/>
      <c r="J277" s="110"/>
      <c r="K277" s="110"/>
      <c r="L277" s="110"/>
      <c r="M277" s="110"/>
      <c r="N277" s="110"/>
    </row>
    <row r="278" spans="2:14">
      <c r="B278" s="109"/>
      <c r="C278" s="109"/>
      <c r="D278" s="109"/>
      <c r="E278" s="109"/>
      <c r="F278" s="109"/>
      <c r="G278" s="109"/>
      <c r="H278" s="110"/>
      <c r="I278" s="110"/>
      <c r="J278" s="110"/>
      <c r="K278" s="110"/>
      <c r="L278" s="110"/>
      <c r="M278" s="110"/>
      <c r="N278" s="110"/>
    </row>
    <row r="279" spans="2:14">
      <c r="B279" s="109"/>
      <c r="C279" s="109"/>
      <c r="D279" s="109"/>
      <c r="E279" s="109"/>
      <c r="F279" s="109"/>
      <c r="G279" s="109"/>
      <c r="H279" s="110"/>
      <c r="I279" s="110"/>
      <c r="J279" s="110"/>
      <c r="K279" s="110"/>
      <c r="L279" s="110"/>
      <c r="M279" s="110"/>
      <c r="N279" s="110"/>
    </row>
    <row r="280" spans="2:14">
      <c r="B280" s="109"/>
      <c r="C280" s="109"/>
      <c r="D280" s="109"/>
      <c r="E280" s="109"/>
      <c r="F280" s="109"/>
      <c r="G280" s="109"/>
      <c r="H280" s="110"/>
      <c r="I280" s="110"/>
      <c r="J280" s="110"/>
      <c r="K280" s="110"/>
      <c r="L280" s="110"/>
      <c r="M280" s="110"/>
      <c r="N280" s="110"/>
    </row>
    <row r="281" spans="2:14">
      <c r="B281" s="109"/>
      <c r="C281" s="109"/>
      <c r="D281" s="109"/>
      <c r="E281" s="109"/>
      <c r="F281" s="109"/>
      <c r="G281" s="109"/>
      <c r="H281" s="110"/>
      <c r="I281" s="110"/>
      <c r="J281" s="110"/>
      <c r="K281" s="110"/>
      <c r="L281" s="110"/>
      <c r="M281" s="110"/>
      <c r="N281" s="110"/>
    </row>
    <row r="282" spans="2:14">
      <c r="B282" s="109"/>
      <c r="C282" s="109"/>
      <c r="D282" s="109"/>
      <c r="E282" s="109"/>
      <c r="F282" s="109"/>
      <c r="G282" s="109"/>
      <c r="H282" s="110"/>
      <c r="I282" s="110"/>
      <c r="J282" s="110"/>
      <c r="K282" s="110"/>
      <c r="L282" s="110"/>
      <c r="M282" s="110"/>
      <c r="N282" s="110"/>
    </row>
    <row r="283" spans="2:14">
      <c r="B283" s="109"/>
      <c r="C283" s="109"/>
      <c r="D283" s="109"/>
      <c r="E283" s="109"/>
      <c r="F283" s="109"/>
      <c r="G283" s="109"/>
      <c r="H283" s="110"/>
      <c r="I283" s="110"/>
      <c r="J283" s="110"/>
      <c r="K283" s="110"/>
      <c r="L283" s="110"/>
      <c r="M283" s="110"/>
      <c r="N283" s="110"/>
    </row>
    <row r="284" spans="2:14">
      <c r="B284" s="109"/>
      <c r="C284" s="109"/>
      <c r="D284" s="109"/>
      <c r="E284" s="109"/>
      <c r="F284" s="109"/>
      <c r="G284" s="109"/>
      <c r="H284" s="110"/>
      <c r="I284" s="110"/>
      <c r="J284" s="110"/>
      <c r="K284" s="110"/>
      <c r="L284" s="110"/>
      <c r="M284" s="110"/>
      <c r="N284" s="110"/>
    </row>
    <row r="285" spans="2:14">
      <c r="B285" s="109"/>
      <c r="C285" s="109"/>
      <c r="D285" s="109"/>
      <c r="E285" s="109"/>
      <c r="F285" s="109"/>
      <c r="G285" s="109"/>
      <c r="H285" s="110"/>
      <c r="I285" s="110"/>
      <c r="J285" s="110"/>
      <c r="K285" s="110"/>
      <c r="L285" s="110"/>
      <c r="M285" s="110"/>
      <c r="N285" s="110"/>
    </row>
    <row r="286" spans="2:14">
      <c r="B286" s="109"/>
      <c r="C286" s="109"/>
      <c r="D286" s="109"/>
      <c r="E286" s="109"/>
      <c r="F286" s="109"/>
      <c r="G286" s="109"/>
      <c r="H286" s="110"/>
      <c r="I286" s="110"/>
      <c r="J286" s="110"/>
      <c r="K286" s="110"/>
      <c r="L286" s="110"/>
      <c r="M286" s="110"/>
      <c r="N286" s="110"/>
    </row>
    <row r="287" spans="2:14">
      <c r="B287" s="109"/>
      <c r="C287" s="109"/>
      <c r="D287" s="109"/>
      <c r="E287" s="109"/>
      <c r="F287" s="109"/>
      <c r="G287" s="109"/>
      <c r="H287" s="110"/>
      <c r="I287" s="110"/>
      <c r="J287" s="110"/>
      <c r="K287" s="110"/>
      <c r="L287" s="110"/>
      <c r="M287" s="110"/>
      <c r="N287" s="110"/>
    </row>
    <row r="288" spans="2:14">
      <c r="B288" s="109"/>
      <c r="C288" s="109"/>
      <c r="D288" s="109"/>
      <c r="E288" s="109"/>
      <c r="F288" s="109"/>
      <c r="G288" s="109"/>
      <c r="H288" s="110"/>
      <c r="I288" s="110"/>
      <c r="J288" s="110"/>
      <c r="K288" s="110"/>
      <c r="L288" s="110"/>
      <c r="M288" s="110"/>
      <c r="N288" s="110"/>
    </row>
    <row r="289" spans="2:14">
      <c r="B289" s="109"/>
      <c r="C289" s="109"/>
      <c r="D289" s="109"/>
      <c r="E289" s="109"/>
      <c r="F289" s="109"/>
      <c r="G289" s="109"/>
      <c r="H289" s="110"/>
      <c r="I289" s="110"/>
      <c r="J289" s="110"/>
      <c r="K289" s="110"/>
      <c r="L289" s="110"/>
      <c r="M289" s="110"/>
      <c r="N289" s="110"/>
    </row>
    <row r="290" spans="2:14">
      <c r="B290" s="109"/>
      <c r="C290" s="109"/>
      <c r="D290" s="109"/>
      <c r="E290" s="109"/>
      <c r="F290" s="109"/>
      <c r="G290" s="109"/>
      <c r="H290" s="110"/>
      <c r="I290" s="110"/>
      <c r="J290" s="110"/>
      <c r="K290" s="110"/>
      <c r="L290" s="110"/>
      <c r="M290" s="110"/>
      <c r="N290" s="110"/>
    </row>
    <row r="291" spans="2:14">
      <c r="B291" s="109"/>
      <c r="C291" s="109"/>
      <c r="D291" s="109"/>
      <c r="E291" s="109"/>
      <c r="F291" s="109"/>
      <c r="G291" s="109"/>
      <c r="H291" s="110"/>
      <c r="I291" s="110"/>
      <c r="J291" s="110"/>
      <c r="K291" s="110"/>
      <c r="L291" s="110"/>
      <c r="M291" s="110"/>
      <c r="N291" s="110"/>
    </row>
    <row r="292" spans="2:14">
      <c r="B292" s="109"/>
      <c r="C292" s="109"/>
      <c r="D292" s="109"/>
      <c r="E292" s="109"/>
      <c r="F292" s="109"/>
      <c r="G292" s="109"/>
      <c r="H292" s="110"/>
      <c r="I292" s="110"/>
      <c r="J292" s="110"/>
      <c r="K292" s="110"/>
      <c r="L292" s="110"/>
      <c r="M292" s="110"/>
      <c r="N292" s="110"/>
    </row>
    <row r="293" spans="2:14">
      <c r="B293" s="109"/>
      <c r="C293" s="109"/>
      <c r="D293" s="109"/>
      <c r="E293" s="109"/>
      <c r="F293" s="109"/>
      <c r="G293" s="109"/>
      <c r="H293" s="110"/>
      <c r="I293" s="110"/>
      <c r="J293" s="110"/>
      <c r="K293" s="110"/>
      <c r="L293" s="110"/>
      <c r="M293" s="110"/>
      <c r="N293" s="110"/>
    </row>
    <row r="294" spans="2:14">
      <c r="B294" s="109"/>
      <c r="C294" s="109"/>
      <c r="D294" s="109"/>
      <c r="E294" s="109"/>
      <c r="F294" s="109"/>
      <c r="G294" s="109"/>
      <c r="H294" s="110"/>
      <c r="I294" s="110"/>
      <c r="J294" s="110"/>
      <c r="K294" s="110"/>
      <c r="L294" s="110"/>
      <c r="M294" s="110"/>
      <c r="N294" s="110"/>
    </row>
    <row r="295" spans="2:14">
      <c r="B295" s="109"/>
      <c r="C295" s="109"/>
      <c r="D295" s="109"/>
      <c r="E295" s="109"/>
      <c r="F295" s="109"/>
      <c r="G295" s="109"/>
      <c r="H295" s="110"/>
      <c r="I295" s="110"/>
      <c r="J295" s="110"/>
      <c r="K295" s="110"/>
      <c r="L295" s="110"/>
      <c r="M295" s="110"/>
      <c r="N295" s="110"/>
    </row>
    <row r="296" spans="2:14">
      <c r="B296" s="109"/>
      <c r="C296" s="109"/>
      <c r="D296" s="109"/>
      <c r="E296" s="109"/>
      <c r="F296" s="109"/>
      <c r="G296" s="109"/>
      <c r="H296" s="110"/>
      <c r="I296" s="110"/>
      <c r="J296" s="110"/>
      <c r="K296" s="110"/>
      <c r="L296" s="110"/>
      <c r="M296" s="110"/>
      <c r="N296" s="110"/>
    </row>
    <row r="297" spans="2:14">
      <c r="B297" s="109"/>
      <c r="C297" s="109"/>
      <c r="D297" s="109"/>
      <c r="E297" s="109"/>
      <c r="F297" s="109"/>
      <c r="G297" s="109"/>
      <c r="H297" s="110"/>
      <c r="I297" s="110"/>
      <c r="J297" s="110"/>
      <c r="K297" s="110"/>
      <c r="L297" s="110"/>
      <c r="M297" s="110"/>
      <c r="N297" s="110"/>
    </row>
    <row r="298" spans="2:14">
      <c r="B298" s="109"/>
      <c r="C298" s="109"/>
      <c r="D298" s="109"/>
      <c r="E298" s="109"/>
      <c r="F298" s="109"/>
      <c r="G298" s="109"/>
      <c r="H298" s="110"/>
      <c r="I298" s="110"/>
      <c r="J298" s="110"/>
      <c r="K298" s="110"/>
      <c r="L298" s="110"/>
      <c r="M298" s="110"/>
      <c r="N298" s="110"/>
    </row>
    <row r="299" spans="2:14">
      <c r="B299" s="109"/>
      <c r="C299" s="109"/>
      <c r="D299" s="109"/>
      <c r="E299" s="109"/>
      <c r="F299" s="109"/>
      <c r="G299" s="109"/>
      <c r="H299" s="110"/>
      <c r="I299" s="110"/>
      <c r="J299" s="110"/>
      <c r="K299" s="110"/>
      <c r="L299" s="110"/>
      <c r="M299" s="110"/>
      <c r="N299" s="110"/>
    </row>
    <row r="300" spans="2:14">
      <c r="B300" s="109"/>
      <c r="C300" s="109"/>
      <c r="D300" s="109"/>
      <c r="E300" s="109"/>
      <c r="F300" s="109"/>
      <c r="G300" s="109"/>
      <c r="H300" s="110"/>
      <c r="I300" s="110"/>
      <c r="J300" s="110"/>
      <c r="K300" s="110"/>
      <c r="L300" s="110"/>
      <c r="M300" s="110"/>
      <c r="N300" s="110"/>
    </row>
    <row r="301" spans="2:14">
      <c r="B301" s="109"/>
      <c r="C301" s="109"/>
      <c r="D301" s="109"/>
      <c r="E301" s="109"/>
      <c r="F301" s="109"/>
      <c r="G301" s="109"/>
      <c r="H301" s="110"/>
      <c r="I301" s="110"/>
      <c r="J301" s="110"/>
      <c r="K301" s="110"/>
      <c r="L301" s="110"/>
      <c r="M301" s="110"/>
      <c r="N301" s="110"/>
    </row>
    <row r="302" spans="2:14">
      <c r="B302" s="109"/>
      <c r="C302" s="109"/>
      <c r="D302" s="109"/>
      <c r="E302" s="109"/>
      <c r="F302" s="109"/>
      <c r="G302" s="109"/>
      <c r="H302" s="110"/>
      <c r="I302" s="110"/>
      <c r="J302" s="110"/>
      <c r="K302" s="110"/>
      <c r="L302" s="110"/>
      <c r="M302" s="110"/>
      <c r="N302" s="110"/>
    </row>
    <row r="303" spans="2:14">
      <c r="B303" s="109"/>
      <c r="C303" s="109"/>
      <c r="D303" s="109"/>
      <c r="E303" s="109"/>
      <c r="F303" s="109"/>
      <c r="G303" s="109"/>
      <c r="H303" s="110"/>
      <c r="I303" s="110"/>
      <c r="J303" s="110"/>
      <c r="K303" s="110"/>
      <c r="L303" s="110"/>
      <c r="M303" s="110"/>
      <c r="N303" s="110"/>
    </row>
    <row r="304" spans="2:14">
      <c r="B304" s="109"/>
      <c r="C304" s="109"/>
      <c r="D304" s="109"/>
      <c r="E304" s="109"/>
      <c r="F304" s="109"/>
      <c r="G304" s="109"/>
      <c r="H304" s="110"/>
      <c r="I304" s="110"/>
      <c r="J304" s="110"/>
      <c r="K304" s="110"/>
      <c r="L304" s="110"/>
      <c r="M304" s="110"/>
      <c r="N304" s="110"/>
    </row>
    <row r="305" spans="2:14">
      <c r="B305" s="109"/>
      <c r="C305" s="109"/>
      <c r="D305" s="109"/>
      <c r="E305" s="109"/>
      <c r="F305" s="109"/>
      <c r="G305" s="109"/>
      <c r="H305" s="110"/>
      <c r="I305" s="110"/>
      <c r="J305" s="110"/>
      <c r="K305" s="110"/>
      <c r="L305" s="110"/>
      <c r="M305" s="110"/>
      <c r="N305" s="110"/>
    </row>
    <row r="306" spans="2:14">
      <c r="B306" s="109"/>
      <c r="C306" s="109"/>
      <c r="D306" s="109"/>
      <c r="E306" s="109"/>
      <c r="F306" s="109"/>
      <c r="G306" s="109"/>
      <c r="H306" s="110"/>
      <c r="I306" s="110"/>
      <c r="J306" s="110"/>
      <c r="K306" s="110"/>
      <c r="L306" s="110"/>
      <c r="M306" s="110"/>
      <c r="N306" s="110"/>
    </row>
    <row r="307" spans="2:14">
      <c r="B307" s="109"/>
      <c r="C307" s="109"/>
      <c r="D307" s="109"/>
      <c r="E307" s="109"/>
      <c r="F307" s="109"/>
      <c r="G307" s="109"/>
      <c r="H307" s="110"/>
      <c r="I307" s="110"/>
      <c r="J307" s="110"/>
      <c r="K307" s="110"/>
      <c r="L307" s="110"/>
      <c r="M307" s="110"/>
      <c r="N307" s="110"/>
    </row>
    <row r="308" spans="2:14">
      <c r="B308" s="109"/>
      <c r="C308" s="109"/>
      <c r="D308" s="109"/>
      <c r="E308" s="109"/>
      <c r="F308" s="109"/>
      <c r="G308" s="109"/>
      <c r="H308" s="110"/>
      <c r="I308" s="110"/>
      <c r="J308" s="110"/>
      <c r="K308" s="110"/>
      <c r="L308" s="110"/>
      <c r="M308" s="110"/>
      <c r="N308" s="110"/>
    </row>
    <row r="309" spans="2:14">
      <c r="B309" s="109"/>
      <c r="C309" s="109"/>
      <c r="D309" s="109"/>
      <c r="E309" s="109"/>
      <c r="F309" s="109"/>
      <c r="G309" s="109"/>
      <c r="H309" s="110"/>
      <c r="I309" s="110"/>
      <c r="J309" s="110"/>
      <c r="K309" s="110"/>
      <c r="L309" s="110"/>
      <c r="M309" s="110"/>
      <c r="N309" s="110"/>
    </row>
    <row r="310" spans="2:14">
      <c r="B310" s="109"/>
      <c r="C310" s="109"/>
      <c r="D310" s="109"/>
      <c r="E310" s="109"/>
      <c r="F310" s="109"/>
      <c r="G310" s="109"/>
      <c r="H310" s="110"/>
      <c r="I310" s="110"/>
      <c r="J310" s="110"/>
      <c r="K310" s="110"/>
      <c r="L310" s="110"/>
      <c r="M310" s="110"/>
      <c r="N310" s="110"/>
    </row>
    <row r="311" spans="2:14">
      <c r="B311" s="109"/>
      <c r="C311" s="109"/>
      <c r="D311" s="109"/>
      <c r="E311" s="109"/>
      <c r="F311" s="109"/>
      <c r="G311" s="109"/>
      <c r="H311" s="110"/>
      <c r="I311" s="110"/>
      <c r="J311" s="110"/>
      <c r="K311" s="110"/>
      <c r="L311" s="110"/>
      <c r="M311" s="110"/>
      <c r="N311" s="110"/>
    </row>
    <row r="312" spans="2:14">
      <c r="B312" s="109"/>
      <c r="C312" s="109"/>
      <c r="D312" s="109"/>
      <c r="E312" s="109"/>
      <c r="F312" s="109"/>
      <c r="G312" s="109"/>
      <c r="H312" s="110"/>
      <c r="I312" s="110"/>
      <c r="J312" s="110"/>
      <c r="K312" s="110"/>
      <c r="L312" s="110"/>
      <c r="M312" s="110"/>
      <c r="N312" s="110"/>
    </row>
    <row r="313" spans="2:14">
      <c r="B313" s="109"/>
      <c r="C313" s="109"/>
      <c r="D313" s="109"/>
      <c r="E313" s="109"/>
      <c r="F313" s="109"/>
      <c r="G313" s="109"/>
      <c r="H313" s="110"/>
      <c r="I313" s="110"/>
      <c r="J313" s="110"/>
      <c r="K313" s="110"/>
      <c r="L313" s="110"/>
      <c r="M313" s="110"/>
      <c r="N313" s="110"/>
    </row>
    <row r="314" spans="2:14">
      <c r="B314" s="109"/>
      <c r="C314" s="109"/>
      <c r="D314" s="109"/>
      <c r="E314" s="109"/>
      <c r="F314" s="109"/>
      <c r="G314" s="109"/>
      <c r="H314" s="110"/>
      <c r="I314" s="110"/>
      <c r="J314" s="110"/>
      <c r="K314" s="110"/>
      <c r="L314" s="110"/>
      <c r="M314" s="110"/>
      <c r="N314" s="110"/>
    </row>
    <row r="315" spans="2:14">
      <c r="B315" s="109"/>
      <c r="C315" s="109"/>
      <c r="D315" s="109"/>
      <c r="E315" s="109"/>
      <c r="F315" s="109"/>
      <c r="G315" s="109"/>
      <c r="H315" s="110"/>
      <c r="I315" s="110"/>
      <c r="J315" s="110"/>
      <c r="K315" s="110"/>
      <c r="L315" s="110"/>
      <c r="M315" s="110"/>
      <c r="N315" s="110"/>
    </row>
    <row r="316" spans="2:14">
      <c r="B316" s="109"/>
      <c r="C316" s="109"/>
      <c r="D316" s="109"/>
      <c r="E316" s="109"/>
      <c r="F316" s="109"/>
      <c r="G316" s="109"/>
      <c r="H316" s="110"/>
      <c r="I316" s="110"/>
      <c r="J316" s="110"/>
      <c r="K316" s="110"/>
      <c r="L316" s="110"/>
      <c r="M316" s="110"/>
      <c r="N316" s="110"/>
    </row>
    <row r="317" spans="2:14">
      <c r="B317" s="109"/>
      <c r="C317" s="109"/>
      <c r="D317" s="109"/>
      <c r="E317" s="109"/>
      <c r="F317" s="109"/>
      <c r="G317" s="109"/>
      <c r="H317" s="110"/>
      <c r="I317" s="110"/>
      <c r="J317" s="110"/>
      <c r="K317" s="110"/>
      <c r="L317" s="110"/>
      <c r="M317" s="110"/>
      <c r="N317" s="110"/>
    </row>
    <row r="318" spans="2:14">
      <c r="B318" s="109"/>
      <c r="C318" s="109"/>
      <c r="D318" s="109"/>
      <c r="E318" s="109"/>
      <c r="F318" s="109"/>
      <c r="G318" s="109"/>
      <c r="H318" s="110"/>
      <c r="I318" s="110"/>
      <c r="J318" s="110"/>
      <c r="K318" s="110"/>
      <c r="L318" s="110"/>
      <c r="M318" s="110"/>
      <c r="N318" s="110"/>
    </row>
    <row r="319" spans="2:14">
      <c r="B319" s="109"/>
      <c r="C319" s="109"/>
      <c r="D319" s="109"/>
      <c r="E319" s="109"/>
      <c r="F319" s="109"/>
      <c r="G319" s="109"/>
      <c r="H319" s="110"/>
      <c r="I319" s="110"/>
      <c r="J319" s="110"/>
      <c r="K319" s="110"/>
      <c r="L319" s="110"/>
      <c r="M319" s="110"/>
      <c r="N319" s="110"/>
    </row>
    <row r="320" spans="2:14">
      <c r="B320" s="109"/>
      <c r="C320" s="109"/>
      <c r="D320" s="109"/>
      <c r="E320" s="109"/>
      <c r="F320" s="109"/>
      <c r="G320" s="109"/>
      <c r="H320" s="110"/>
      <c r="I320" s="110"/>
      <c r="J320" s="110"/>
      <c r="K320" s="110"/>
      <c r="L320" s="110"/>
      <c r="M320" s="110"/>
      <c r="N320" s="110"/>
    </row>
    <row r="321" spans="2:14">
      <c r="B321" s="109"/>
      <c r="C321" s="109"/>
      <c r="D321" s="109"/>
      <c r="E321" s="109"/>
      <c r="F321" s="109"/>
      <c r="G321" s="109"/>
      <c r="H321" s="110"/>
      <c r="I321" s="110"/>
      <c r="J321" s="110"/>
      <c r="K321" s="110"/>
      <c r="L321" s="110"/>
      <c r="M321" s="110"/>
      <c r="N321" s="110"/>
    </row>
    <row r="322" spans="2:14">
      <c r="B322" s="109"/>
      <c r="C322" s="109"/>
      <c r="D322" s="109"/>
      <c r="E322" s="109"/>
      <c r="F322" s="109"/>
      <c r="G322" s="109"/>
      <c r="H322" s="110"/>
      <c r="I322" s="110"/>
      <c r="J322" s="110"/>
      <c r="K322" s="110"/>
      <c r="L322" s="110"/>
      <c r="M322" s="110"/>
      <c r="N322" s="110"/>
    </row>
    <row r="323" spans="2:14">
      <c r="B323" s="109"/>
      <c r="C323" s="109"/>
      <c r="D323" s="109"/>
      <c r="E323" s="109"/>
      <c r="F323" s="109"/>
      <c r="G323" s="109"/>
      <c r="H323" s="110"/>
      <c r="I323" s="110"/>
      <c r="J323" s="110"/>
      <c r="K323" s="110"/>
      <c r="L323" s="110"/>
      <c r="M323" s="110"/>
      <c r="N323" s="110"/>
    </row>
    <row r="324" spans="2:14">
      <c r="B324" s="109"/>
      <c r="C324" s="109"/>
      <c r="D324" s="109"/>
      <c r="E324" s="109"/>
      <c r="F324" s="109"/>
      <c r="G324" s="109"/>
      <c r="H324" s="110"/>
      <c r="I324" s="110"/>
      <c r="J324" s="110"/>
      <c r="K324" s="110"/>
      <c r="L324" s="110"/>
      <c r="M324" s="110"/>
      <c r="N324" s="110"/>
    </row>
    <row r="325" spans="2:14">
      <c r="B325" s="109"/>
      <c r="C325" s="109"/>
      <c r="D325" s="109"/>
      <c r="E325" s="109"/>
      <c r="F325" s="109"/>
      <c r="G325" s="109"/>
      <c r="H325" s="110"/>
      <c r="I325" s="110"/>
      <c r="J325" s="110"/>
      <c r="K325" s="110"/>
      <c r="L325" s="110"/>
      <c r="M325" s="110"/>
      <c r="N325" s="110"/>
    </row>
    <row r="326" spans="2:14">
      <c r="B326" s="109"/>
      <c r="C326" s="109"/>
      <c r="D326" s="109"/>
      <c r="E326" s="109"/>
      <c r="F326" s="109"/>
      <c r="G326" s="109"/>
      <c r="H326" s="110"/>
      <c r="I326" s="110"/>
      <c r="J326" s="110"/>
      <c r="K326" s="110"/>
      <c r="L326" s="110"/>
      <c r="M326" s="110"/>
      <c r="N326" s="110"/>
    </row>
    <row r="327" spans="2:14">
      <c r="B327" s="109"/>
      <c r="C327" s="109"/>
      <c r="D327" s="109"/>
      <c r="E327" s="109"/>
      <c r="F327" s="109"/>
      <c r="G327" s="109"/>
      <c r="H327" s="110"/>
      <c r="I327" s="110"/>
      <c r="J327" s="110"/>
      <c r="K327" s="110"/>
      <c r="L327" s="110"/>
      <c r="M327" s="110"/>
      <c r="N327" s="110"/>
    </row>
    <row r="328" spans="2:14">
      <c r="B328" s="109"/>
      <c r="C328" s="109"/>
      <c r="D328" s="109"/>
      <c r="E328" s="109"/>
      <c r="F328" s="109"/>
      <c r="G328" s="109"/>
      <c r="H328" s="110"/>
      <c r="I328" s="110"/>
      <c r="J328" s="110"/>
      <c r="K328" s="110"/>
      <c r="L328" s="110"/>
      <c r="M328" s="110"/>
      <c r="N328" s="110"/>
    </row>
    <row r="329" spans="2:14">
      <c r="B329" s="109"/>
      <c r="C329" s="109"/>
      <c r="D329" s="109"/>
      <c r="E329" s="109"/>
      <c r="F329" s="109"/>
      <c r="G329" s="109"/>
      <c r="H329" s="110"/>
      <c r="I329" s="110"/>
      <c r="J329" s="110"/>
      <c r="K329" s="110"/>
      <c r="L329" s="110"/>
      <c r="M329" s="110"/>
      <c r="N329" s="110"/>
    </row>
    <row r="330" spans="2:14">
      <c r="B330" s="109"/>
      <c r="C330" s="109"/>
      <c r="D330" s="109"/>
      <c r="E330" s="109"/>
      <c r="F330" s="109"/>
      <c r="G330" s="109"/>
      <c r="H330" s="110"/>
      <c r="I330" s="110"/>
      <c r="J330" s="110"/>
      <c r="K330" s="110"/>
      <c r="L330" s="110"/>
      <c r="M330" s="110"/>
      <c r="N330" s="110"/>
    </row>
    <row r="331" spans="2:14">
      <c r="B331" s="109"/>
      <c r="C331" s="109"/>
      <c r="D331" s="109"/>
      <c r="E331" s="109"/>
      <c r="F331" s="109"/>
      <c r="G331" s="109"/>
      <c r="H331" s="110"/>
      <c r="I331" s="110"/>
      <c r="J331" s="110"/>
      <c r="K331" s="110"/>
      <c r="L331" s="110"/>
      <c r="M331" s="110"/>
      <c r="N331" s="110"/>
    </row>
    <row r="332" spans="2:14">
      <c r="B332" s="109"/>
      <c r="C332" s="109"/>
      <c r="D332" s="109"/>
      <c r="E332" s="109"/>
      <c r="F332" s="109"/>
      <c r="G332" s="109"/>
      <c r="H332" s="110"/>
      <c r="I332" s="110"/>
      <c r="J332" s="110"/>
      <c r="K332" s="110"/>
      <c r="L332" s="110"/>
      <c r="M332" s="110"/>
      <c r="N332" s="110"/>
    </row>
    <row r="333" spans="2:14">
      <c r="B333" s="109"/>
      <c r="C333" s="109"/>
      <c r="D333" s="109"/>
      <c r="E333" s="109"/>
      <c r="F333" s="109"/>
      <c r="G333" s="109"/>
      <c r="H333" s="110"/>
      <c r="I333" s="110"/>
      <c r="J333" s="110"/>
      <c r="K333" s="110"/>
      <c r="L333" s="110"/>
      <c r="M333" s="110"/>
      <c r="N333" s="110"/>
    </row>
    <row r="334" spans="2:14">
      <c r="B334" s="109"/>
      <c r="C334" s="109"/>
      <c r="D334" s="109"/>
      <c r="E334" s="109"/>
      <c r="F334" s="109"/>
      <c r="G334" s="109"/>
      <c r="H334" s="110"/>
      <c r="I334" s="110"/>
      <c r="J334" s="110"/>
      <c r="K334" s="110"/>
      <c r="L334" s="110"/>
      <c r="M334" s="110"/>
      <c r="N334" s="110"/>
    </row>
    <row r="335" spans="2:14">
      <c r="B335" s="109"/>
      <c r="C335" s="109"/>
      <c r="D335" s="109"/>
      <c r="E335" s="109"/>
      <c r="F335" s="109"/>
      <c r="G335" s="109"/>
      <c r="H335" s="110"/>
      <c r="I335" s="110"/>
      <c r="J335" s="110"/>
      <c r="K335" s="110"/>
      <c r="L335" s="110"/>
      <c r="M335" s="110"/>
      <c r="N335" s="110"/>
    </row>
    <row r="336" spans="2:14">
      <c r="B336" s="109"/>
      <c r="C336" s="109"/>
      <c r="D336" s="109"/>
      <c r="E336" s="109"/>
      <c r="F336" s="109"/>
      <c r="G336" s="109"/>
      <c r="H336" s="110"/>
      <c r="I336" s="110"/>
      <c r="J336" s="110"/>
      <c r="K336" s="110"/>
      <c r="L336" s="110"/>
      <c r="M336" s="110"/>
      <c r="N336" s="110"/>
    </row>
    <row r="337" spans="2:14">
      <c r="B337" s="109"/>
      <c r="C337" s="109"/>
      <c r="D337" s="109"/>
      <c r="E337" s="109"/>
      <c r="F337" s="109"/>
      <c r="G337" s="109"/>
      <c r="H337" s="110"/>
      <c r="I337" s="110"/>
      <c r="J337" s="110"/>
      <c r="K337" s="110"/>
      <c r="L337" s="110"/>
      <c r="M337" s="110"/>
      <c r="N337" s="110"/>
    </row>
    <row r="338" spans="2:14">
      <c r="B338" s="109"/>
      <c r="C338" s="109"/>
      <c r="D338" s="109"/>
      <c r="E338" s="109"/>
      <c r="F338" s="109"/>
      <c r="G338" s="109"/>
      <c r="H338" s="110"/>
      <c r="I338" s="110"/>
      <c r="J338" s="110"/>
      <c r="K338" s="110"/>
      <c r="L338" s="110"/>
      <c r="M338" s="110"/>
      <c r="N338" s="110"/>
    </row>
    <row r="339" spans="2:14">
      <c r="B339" s="109"/>
      <c r="C339" s="109"/>
      <c r="D339" s="109"/>
      <c r="E339" s="109"/>
      <c r="F339" s="109"/>
      <c r="G339" s="109"/>
      <c r="H339" s="110"/>
      <c r="I339" s="110"/>
      <c r="J339" s="110"/>
      <c r="K339" s="110"/>
      <c r="L339" s="110"/>
      <c r="M339" s="110"/>
      <c r="N339" s="110"/>
    </row>
    <row r="340" spans="2:14">
      <c r="B340" s="109"/>
      <c r="C340" s="109"/>
      <c r="D340" s="109"/>
      <c r="E340" s="109"/>
      <c r="F340" s="109"/>
      <c r="G340" s="109"/>
      <c r="H340" s="110"/>
      <c r="I340" s="110"/>
      <c r="J340" s="110"/>
      <c r="K340" s="110"/>
      <c r="L340" s="110"/>
      <c r="M340" s="110"/>
      <c r="N340" s="110"/>
    </row>
    <row r="341" spans="2:14">
      <c r="B341" s="109"/>
      <c r="C341" s="109"/>
      <c r="D341" s="109"/>
      <c r="E341" s="109"/>
      <c r="F341" s="109"/>
      <c r="G341" s="109"/>
      <c r="H341" s="110"/>
      <c r="I341" s="110"/>
      <c r="J341" s="110"/>
      <c r="K341" s="110"/>
      <c r="L341" s="110"/>
      <c r="M341" s="110"/>
      <c r="N341" s="110"/>
    </row>
    <row r="342" spans="2:14">
      <c r="B342" s="109"/>
      <c r="C342" s="109"/>
      <c r="D342" s="109"/>
      <c r="E342" s="109"/>
      <c r="F342" s="109"/>
      <c r="G342" s="109"/>
      <c r="H342" s="110"/>
      <c r="I342" s="110"/>
      <c r="J342" s="110"/>
      <c r="K342" s="110"/>
      <c r="L342" s="110"/>
      <c r="M342" s="110"/>
      <c r="N342" s="110"/>
    </row>
    <row r="343" spans="2:14">
      <c r="B343" s="109"/>
      <c r="C343" s="109"/>
      <c r="D343" s="109"/>
      <c r="E343" s="109"/>
      <c r="F343" s="109"/>
      <c r="G343" s="109"/>
      <c r="H343" s="110"/>
      <c r="I343" s="110"/>
      <c r="J343" s="110"/>
      <c r="K343" s="110"/>
      <c r="L343" s="110"/>
      <c r="M343" s="110"/>
      <c r="N343" s="110"/>
    </row>
    <row r="344" spans="2:14">
      <c r="B344" s="109"/>
      <c r="C344" s="109"/>
      <c r="D344" s="109"/>
      <c r="E344" s="109"/>
      <c r="F344" s="109"/>
      <c r="G344" s="109"/>
      <c r="H344" s="110"/>
      <c r="I344" s="110"/>
      <c r="J344" s="110"/>
      <c r="K344" s="110"/>
      <c r="L344" s="110"/>
      <c r="M344" s="110"/>
      <c r="N344" s="110"/>
    </row>
    <row r="345" spans="2:14">
      <c r="B345" s="109"/>
      <c r="C345" s="109"/>
      <c r="D345" s="109"/>
      <c r="E345" s="109"/>
      <c r="F345" s="109"/>
      <c r="G345" s="109"/>
      <c r="H345" s="110"/>
      <c r="I345" s="110"/>
      <c r="J345" s="110"/>
      <c r="K345" s="110"/>
      <c r="L345" s="110"/>
      <c r="M345" s="110"/>
      <c r="N345" s="110"/>
    </row>
    <row r="346" spans="2:14">
      <c r="B346" s="109"/>
      <c r="C346" s="109"/>
      <c r="D346" s="109"/>
      <c r="E346" s="109"/>
      <c r="F346" s="109"/>
      <c r="G346" s="109"/>
      <c r="H346" s="110"/>
      <c r="I346" s="110"/>
      <c r="J346" s="110"/>
      <c r="K346" s="110"/>
      <c r="L346" s="110"/>
      <c r="M346" s="110"/>
      <c r="N346" s="110"/>
    </row>
    <row r="347" spans="2:14">
      <c r="B347" s="109"/>
      <c r="C347" s="109"/>
      <c r="D347" s="109"/>
      <c r="E347" s="109"/>
      <c r="F347" s="109"/>
      <c r="G347" s="109"/>
      <c r="H347" s="110"/>
      <c r="I347" s="110"/>
      <c r="J347" s="110"/>
      <c r="K347" s="110"/>
      <c r="L347" s="110"/>
      <c r="M347" s="110"/>
      <c r="N347" s="110"/>
    </row>
    <row r="348" spans="2:14">
      <c r="B348" s="109"/>
      <c r="C348" s="109"/>
      <c r="D348" s="109"/>
      <c r="E348" s="109"/>
      <c r="F348" s="109"/>
      <c r="G348" s="109"/>
      <c r="H348" s="110"/>
      <c r="I348" s="110"/>
      <c r="J348" s="110"/>
      <c r="K348" s="110"/>
      <c r="L348" s="110"/>
      <c r="M348" s="110"/>
      <c r="N348" s="110"/>
    </row>
    <row r="349" spans="2:14">
      <c r="B349" s="109"/>
      <c r="C349" s="109"/>
      <c r="D349" s="109"/>
      <c r="E349" s="109"/>
      <c r="F349" s="109"/>
      <c r="G349" s="109"/>
      <c r="H349" s="110"/>
      <c r="I349" s="110"/>
      <c r="J349" s="110"/>
      <c r="K349" s="110"/>
      <c r="L349" s="110"/>
      <c r="M349" s="110"/>
      <c r="N349" s="110"/>
    </row>
    <row r="350" spans="2:14">
      <c r="B350" s="109"/>
      <c r="C350" s="109"/>
      <c r="D350" s="109"/>
      <c r="E350" s="109"/>
      <c r="F350" s="109"/>
      <c r="G350" s="109"/>
      <c r="H350" s="110"/>
      <c r="I350" s="110"/>
      <c r="J350" s="110"/>
      <c r="K350" s="110"/>
      <c r="L350" s="110"/>
      <c r="M350" s="110"/>
      <c r="N350" s="110"/>
    </row>
    <row r="351" spans="2:14">
      <c r="B351" s="109"/>
      <c r="C351" s="109"/>
      <c r="D351" s="109"/>
      <c r="E351" s="109"/>
      <c r="F351" s="109"/>
      <c r="G351" s="109"/>
      <c r="H351" s="110"/>
      <c r="I351" s="110"/>
      <c r="J351" s="110"/>
      <c r="K351" s="110"/>
      <c r="L351" s="110"/>
      <c r="M351" s="110"/>
      <c r="N351" s="110"/>
    </row>
    <row r="352" spans="2:14">
      <c r="B352" s="109"/>
      <c r="C352" s="109"/>
      <c r="D352" s="109"/>
      <c r="E352" s="109"/>
      <c r="F352" s="109"/>
      <c r="G352" s="109"/>
      <c r="H352" s="110"/>
      <c r="I352" s="110"/>
      <c r="J352" s="110"/>
      <c r="K352" s="110"/>
      <c r="L352" s="110"/>
      <c r="M352" s="110"/>
      <c r="N352" s="110"/>
    </row>
    <row r="353" spans="2:14">
      <c r="B353" s="109"/>
      <c r="C353" s="109"/>
      <c r="D353" s="109"/>
      <c r="E353" s="109"/>
      <c r="F353" s="109"/>
      <c r="G353" s="109"/>
      <c r="H353" s="110"/>
      <c r="I353" s="110"/>
      <c r="J353" s="110"/>
      <c r="K353" s="110"/>
      <c r="L353" s="110"/>
      <c r="M353" s="110"/>
      <c r="N353" s="110"/>
    </row>
    <row r="354" spans="2:14">
      <c r="B354" s="109"/>
      <c r="C354" s="109"/>
      <c r="D354" s="109"/>
      <c r="E354" s="109"/>
      <c r="F354" s="109"/>
      <c r="G354" s="109"/>
      <c r="H354" s="110"/>
      <c r="I354" s="110"/>
      <c r="J354" s="110"/>
      <c r="K354" s="110"/>
      <c r="L354" s="110"/>
      <c r="M354" s="110"/>
      <c r="N354" s="110"/>
    </row>
    <row r="355" spans="2:14">
      <c r="B355" s="109"/>
      <c r="C355" s="109"/>
      <c r="D355" s="109"/>
      <c r="E355" s="109"/>
      <c r="F355" s="109"/>
      <c r="G355" s="109"/>
      <c r="H355" s="110"/>
      <c r="I355" s="110"/>
      <c r="J355" s="110"/>
      <c r="K355" s="110"/>
      <c r="L355" s="110"/>
      <c r="M355" s="110"/>
      <c r="N355" s="110"/>
    </row>
    <row r="356" spans="2:14">
      <c r="B356" s="109"/>
      <c r="C356" s="109"/>
      <c r="D356" s="109"/>
      <c r="E356" s="109"/>
      <c r="F356" s="109"/>
      <c r="G356" s="109"/>
      <c r="H356" s="110"/>
      <c r="I356" s="110"/>
      <c r="J356" s="110"/>
      <c r="K356" s="110"/>
      <c r="L356" s="110"/>
      <c r="M356" s="110"/>
      <c r="N356" s="110"/>
    </row>
    <row r="357" spans="2:14">
      <c r="B357" s="109"/>
      <c r="C357" s="109"/>
      <c r="D357" s="109"/>
      <c r="E357" s="109"/>
      <c r="F357" s="109"/>
      <c r="G357" s="109"/>
      <c r="H357" s="110"/>
      <c r="I357" s="110"/>
      <c r="J357" s="110"/>
      <c r="K357" s="110"/>
      <c r="L357" s="110"/>
      <c r="M357" s="110"/>
      <c r="N357" s="110"/>
    </row>
    <row r="358" spans="2:14">
      <c r="B358" s="109"/>
      <c r="C358" s="109"/>
      <c r="D358" s="109"/>
      <c r="E358" s="109"/>
      <c r="F358" s="109"/>
      <c r="G358" s="109"/>
      <c r="H358" s="110"/>
      <c r="I358" s="110"/>
      <c r="J358" s="110"/>
      <c r="K358" s="110"/>
      <c r="L358" s="110"/>
      <c r="M358" s="110"/>
      <c r="N358" s="110"/>
    </row>
    <row r="359" spans="2:14">
      <c r="B359" s="109"/>
      <c r="C359" s="109"/>
      <c r="D359" s="109"/>
      <c r="E359" s="109"/>
      <c r="F359" s="109"/>
      <c r="G359" s="109"/>
      <c r="H359" s="110"/>
      <c r="I359" s="110"/>
      <c r="J359" s="110"/>
      <c r="K359" s="110"/>
      <c r="L359" s="110"/>
      <c r="M359" s="110"/>
      <c r="N359" s="110"/>
    </row>
    <row r="360" spans="2:14">
      <c r="B360" s="109"/>
      <c r="C360" s="109"/>
      <c r="D360" s="109"/>
      <c r="E360" s="109"/>
      <c r="F360" s="109"/>
      <c r="G360" s="109"/>
      <c r="H360" s="110"/>
      <c r="I360" s="110"/>
      <c r="J360" s="110"/>
      <c r="K360" s="110"/>
      <c r="L360" s="110"/>
      <c r="M360" s="110"/>
      <c r="N360" s="110"/>
    </row>
    <row r="361" spans="2:14">
      <c r="B361" s="109"/>
      <c r="C361" s="109"/>
      <c r="D361" s="109"/>
      <c r="E361" s="109"/>
      <c r="F361" s="109"/>
      <c r="G361" s="109"/>
      <c r="H361" s="110"/>
      <c r="I361" s="110"/>
      <c r="J361" s="110"/>
      <c r="K361" s="110"/>
      <c r="L361" s="110"/>
      <c r="M361" s="110"/>
      <c r="N361" s="110"/>
    </row>
    <row r="362" spans="2:14">
      <c r="B362" s="109"/>
      <c r="C362" s="109"/>
      <c r="D362" s="109"/>
      <c r="E362" s="109"/>
      <c r="F362" s="109"/>
      <c r="G362" s="109"/>
      <c r="H362" s="110"/>
      <c r="I362" s="110"/>
      <c r="J362" s="110"/>
      <c r="K362" s="110"/>
      <c r="L362" s="110"/>
      <c r="M362" s="110"/>
      <c r="N362" s="110"/>
    </row>
    <row r="363" spans="2:14">
      <c r="B363" s="109"/>
      <c r="C363" s="109"/>
      <c r="D363" s="109"/>
      <c r="E363" s="109"/>
      <c r="F363" s="109"/>
      <c r="G363" s="109"/>
      <c r="H363" s="110"/>
      <c r="I363" s="110"/>
      <c r="J363" s="110"/>
      <c r="K363" s="110"/>
      <c r="L363" s="110"/>
      <c r="M363" s="110"/>
      <c r="N363" s="110"/>
    </row>
    <row r="364" spans="2:14">
      <c r="B364" s="109"/>
      <c r="C364" s="109"/>
      <c r="D364" s="109"/>
      <c r="E364" s="109"/>
      <c r="F364" s="109"/>
      <c r="G364" s="109"/>
      <c r="H364" s="110"/>
      <c r="I364" s="110"/>
      <c r="J364" s="110"/>
      <c r="K364" s="110"/>
      <c r="L364" s="110"/>
      <c r="M364" s="110"/>
      <c r="N364" s="110"/>
    </row>
    <row r="365" spans="2:14">
      <c r="B365" s="109"/>
      <c r="C365" s="109"/>
      <c r="D365" s="109"/>
      <c r="E365" s="109"/>
      <c r="F365" s="109"/>
      <c r="G365" s="109"/>
      <c r="H365" s="110"/>
      <c r="I365" s="110"/>
      <c r="J365" s="110"/>
      <c r="K365" s="110"/>
      <c r="L365" s="110"/>
      <c r="M365" s="110"/>
      <c r="N365" s="110"/>
    </row>
    <row r="366" spans="2:14">
      <c r="B366" s="109"/>
      <c r="C366" s="109"/>
      <c r="D366" s="109"/>
      <c r="E366" s="109"/>
      <c r="F366" s="109"/>
      <c r="G366" s="109"/>
      <c r="H366" s="110"/>
      <c r="I366" s="110"/>
      <c r="J366" s="110"/>
      <c r="K366" s="110"/>
      <c r="L366" s="110"/>
      <c r="M366" s="110"/>
      <c r="N366" s="110"/>
    </row>
    <row r="367" spans="2:14">
      <c r="B367" s="109"/>
      <c r="C367" s="109"/>
      <c r="D367" s="109"/>
      <c r="E367" s="109"/>
      <c r="F367" s="109"/>
      <c r="G367" s="109"/>
      <c r="H367" s="110"/>
      <c r="I367" s="110"/>
      <c r="J367" s="110"/>
      <c r="K367" s="110"/>
      <c r="L367" s="110"/>
      <c r="M367" s="110"/>
      <c r="N367" s="110"/>
    </row>
    <row r="368" spans="2:14">
      <c r="B368" s="109"/>
      <c r="C368" s="109"/>
      <c r="D368" s="109"/>
      <c r="E368" s="109"/>
      <c r="F368" s="109"/>
      <c r="G368" s="109"/>
      <c r="H368" s="110"/>
      <c r="I368" s="110"/>
      <c r="J368" s="110"/>
      <c r="K368" s="110"/>
      <c r="L368" s="110"/>
      <c r="M368" s="110"/>
      <c r="N368" s="110"/>
    </row>
    <row r="369" spans="2:14">
      <c r="B369" s="109"/>
      <c r="C369" s="109"/>
      <c r="D369" s="109"/>
      <c r="E369" s="109"/>
      <c r="F369" s="109"/>
      <c r="G369" s="109"/>
      <c r="H369" s="110"/>
      <c r="I369" s="110"/>
      <c r="J369" s="110"/>
      <c r="K369" s="110"/>
      <c r="L369" s="110"/>
      <c r="M369" s="110"/>
      <c r="N369" s="110"/>
    </row>
    <row r="370" spans="2:14">
      <c r="B370" s="109"/>
      <c r="C370" s="109"/>
      <c r="D370" s="109"/>
      <c r="E370" s="109"/>
      <c r="F370" s="109"/>
      <c r="G370" s="109"/>
      <c r="H370" s="110"/>
      <c r="I370" s="110"/>
      <c r="J370" s="110"/>
      <c r="K370" s="110"/>
      <c r="L370" s="110"/>
      <c r="M370" s="110"/>
      <c r="N370" s="110"/>
    </row>
    <row r="371" spans="2:14">
      <c r="B371" s="109"/>
      <c r="C371" s="109"/>
      <c r="D371" s="109"/>
      <c r="E371" s="109"/>
      <c r="F371" s="109"/>
      <c r="G371" s="109"/>
      <c r="H371" s="110"/>
      <c r="I371" s="110"/>
      <c r="J371" s="110"/>
      <c r="K371" s="110"/>
      <c r="L371" s="110"/>
      <c r="M371" s="110"/>
      <c r="N371" s="110"/>
    </row>
    <row r="372" spans="2:14">
      <c r="B372" s="109"/>
      <c r="C372" s="109"/>
      <c r="D372" s="109"/>
      <c r="E372" s="109"/>
      <c r="F372" s="109"/>
      <c r="G372" s="109"/>
      <c r="H372" s="110"/>
      <c r="I372" s="110"/>
      <c r="J372" s="110"/>
      <c r="K372" s="110"/>
      <c r="L372" s="110"/>
      <c r="M372" s="110"/>
      <c r="N372" s="110"/>
    </row>
    <row r="373" spans="2:14">
      <c r="B373" s="109"/>
      <c r="C373" s="109"/>
      <c r="D373" s="109"/>
      <c r="E373" s="109"/>
      <c r="F373" s="109"/>
      <c r="G373" s="109"/>
      <c r="H373" s="110"/>
      <c r="I373" s="110"/>
      <c r="J373" s="110"/>
      <c r="K373" s="110"/>
      <c r="L373" s="110"/>
      <c r="M373" s="110"/>
      <c r="N373" s="110"/>
    </row>
    <row r="374" spans="2:14">
      <c r="B374" s="109"/>
      <c r="C374" s="109"/>
      <c r="D374" s="109"/>
      <c r="E374" s="109"/>
      <c r="F374" s="109"/>
      <c r="G374" s="109"/>
      <c r="H374" s="110"/>
      <c r="I374" s="110"/>
      <c r="J374" s="110"/>
      <c r="K374" s="110"/>
      <c r="L374" s="110"/>
      <c r="M374" s="110"/>
      <c r="N374" s="110"/>
    </row>
    <row r="375" spans="2:14">
      <c r="B375" s="109"/>
      <c r="C375" s="109"/>
      <c r="D375" s="109"/>
      <c r="E375" s="109"/>
      <c r="F375" s="109"/>
      <c r="G375" s="109"/>
      <c r="H375" s="110"/>
      <c r="I375" s="110"/>
      <c r="J375" s="110"/>
      <c r="K375" s="110"/>
      <c r="L375" s="110"/>
      <c r="M375" s="110"/>
      <c r="N375" s="110"/>
    </row>
    <row r="376" spans="2:14">
      <c r="B376" s="109"/>
      <c r="C376" s="109"/>
      <c r="D376" s="109"/>
      <c r="E376" s="109"/>
      <c r="F376" s="109"/>
      <c r="G376" s="109"/>
      <c r="H376" s="110"/>
      <c r="I376" s="110"/>
      <c r="J376" s="110"/>
      <c r="K376" s="110"/>
      <c r="L376" s="110"/>
      <c r="M376" s="110"/>
      <c r="N376" s="110"/>
    </row>
    <row r="377" spans="2:14">
      <c r="B377" s="109"/>
      <c r="C377" s="109"/>
      <c r="D377" s="109"/>
      <c r="E377" s="109"/>
      <c r="F377" s="109"/>
      <c r="G377" s="109"/>
      <c r="H377" s="110"/>
      <c r="I377" s="110"/>
      <c r="J377" s="110"/>
      <c r="K377" s="110"/>
      <c r="L377" s="110"/>
      <c r="M377" s="110"/>
      <c r="N377" s="110"/>
    </row>
    <row r="378" spans="2:14">
      <c r="B378" s="109"/>
      <c r="C378" s="109"/>
      <c r="D378" s="109"/>
      <c r="E378" s="109"/>
      <c r="F378" s="109"/>
      <c r="G378" s="109"/>
      <c r="H378" s="110"/>
      <c r="I378" s="110"/>
      <c r="J378" s="110"/>
      <c r="K378" s="110"/>
      <c r="L378" s="110"/>
      <c r="M378" s="110"/>
      <c r="N378" s="110"/>
    </row>
    <row r="379" spans="2:14">
      <c r="B379" s="109"/>
      <c r="C379" s="109"/>
      <c r="D379" s="109"/>
      <c r="E379" s="109"/>
      <c r="F379" s="109"/>
      <c r="G379" s="109"/>
      <c r="H379" s="110"/>
      <c r="I379" s="110"/>
      <c r="J379" s="110"/>
      <c r="K379" s="110"/>
      <c r="L379" s="110"/>
      <c r="M379" s="110"/>
      <c r="N379" s="110"/>
    </row>
    <row r="380" spans="2:14">
      <c r="B380" s="109"/>
      <c r="C380" s="109"/>
      <c r="D380" s="109"/>
      <c r="E380" s="109"/>
      <c r="F380" s="109"/>
      <c r="G380" s="109"/>
      <c r="H380" s="110"/>
      <c r="I380" s="110"/>
      <c r="J380" s="110"/>
      <c r="K380" s="110"/>
      <c r="L380" s="110"/>
      <c r="M380" s="110"/>
      <c r="N380" s="110"/>
    </row>
    <row r="381" spans="2:14">
      <c r="B381" s="109"/>
      <c r="C381" s="109"/>
      <c r="D381" s="109"/>
      <c r="E381" s="109"/>
      <c r="F381" s="109"/>
      <c r="G381" s="109"/>
      <c r="H381" s="110"/>
      <c r="I381" s="110"/>
      <c r="J381" s="110"/>
      <c r="K381" s="110"/>
      <c r="L381" s="110"/>
      <c r="M381" s="110"/>
      <c r="N381" s="110"/>
    </row>
    <row r="382" spans="2:14">
      <c r="B382" s="109"/>
      <c r="C382" s="109"/>
      <c r="D382" s="109"/>
      <c r="E382" s="109"/>
      <c r="F382" s="109"/>
      <c r="G382" s="109"/>
      <c r="H382" s="110"/>
      <c r="I382" s="110"/>
      <c r="J382" s="110"/>
      <c r="K382" s="110"/>
      <c r="L382" s="110"/>
      <c r="M382" s="110"/>
      <c r="N382" s="110"/>
    </row>
    <row r="383" spans="2:14">
      <c r="B383" s="109"/>
      <c r="C383" s="109"/>
      <c r="D383" s="109"/>
      <c r="E383" s="109"/>
      <c r="F383" s="109"/>
      <c r="G383" s="109"/>
      <c r="H383" s="110"/>
      <c r="I383" s="110"/>
      <c r="J383" s="110"/>
      <c r="K383" s="110"/>
      <c r="L383" s="110"/>
      <c r="M383" s="110"/>
      <c r="N383" s="110"/>
    </row>
    <row r="384" spans="2:14">
      <c r="B384" s="109"/>
      <c r="C384" s="109"/>
      <c r="D384" s="109"/>
      <c r="E384" s="109"/>
      <c r="F384" s="109"/>
      <c r="G384" s="109"/>
      <c r="H384" s="110"/>
      <c r="I384" s="110"/>
      <c r="J384" s="110"/>
      <c r="K384" s="110"/>
      <c r="L384" s="110"/>
      <c r="M384" s="110"/>
      <c r="N384" s="110"/>
    </row>
    <row r="385" spans="2:14">
      <c r="B385" s="109"/>
      <c r="C385" s="109"/>
      <c r="D385" s="109"/>
      <c r="E385" s="109"/>
      <c r="F385" s="109"/>
      <c r="G385" s="109"/>
      <c r="H385" s="110"/>
      <c r="I385" s="110"/>
      <c r="J385" s="110"/>
      <c r="K385" s="110"/>
      <c r="L385" s="110"/>
      <c r="M385" s="110"/>
      <c r="N385" s="110"/>
    </row>
    <row r="386" spans="2:14">
      <c r="B386" s="109"/>
      <c r="C386" s="109"/>
      <c r="D386" s="109"/>
      <c r="E386" s="109"/>
      <c r="F386" s="109"/>
      <c r="G386" s="109"/>
      <c r="H386" s="110"/>
      <c r="I386" s="110"/>
      <c r="J386" s="110"/>
      <c r="K386" s="110"/>
      <c r="L386" s="110"/>
      <c r="M386" s="110"/>
      <c r="N386" s="110"/>
    </row>
    <row r="387" spans="2:14">
      <c r="B387" s="109"/>
      <c r="C387" s="109"/>
      <c r="D387" s="109"/>
      <c r="E387" s="109"/>
      <c r="F387" s="109"/>
      <c r="G387" s="109"/>
      <c r="H387" s="110"/>
      <c r="I387" s="110"/>
      <c r="J387" s="110"/>
      <c r="K387" s="110"/>
      <c r="L387" s="110"/>
      <c r="M387" s="110"/>
      <c r="N387" s="110"/>
    </row>
    <row r="388" spans="2:14">
      <c r="B388" s="109"/>
      <c r="C388" s="109"/>
      <c r="D388" s="109"/>
      <c r="E388" s="109"/>
      <c r="F388" s="109"/>
      <c r="G388" s="109"/>
      <c r="H388" s="110"/>
      <c r="I388" s="110"/>
      <c r="J388" s="110"/>
      <c r="K388" s="110"/>
      <c r="L388" s="110"/>
      <c r="M388" s="110"/>
      <c r="N388" s="110"/>
    </row>
    <row r="389" spans="2:14">
      <c r="B389" s="109"/>
      <c r="C389" s="109"/>
      <c r="D389" s="109"/>
      <c r="E389" s="109"/>
      <c r="F389" s="109"/>
      <c r="G389" s="109"/>
      <c r="H389" s="110"/>
      <c r="I389" s="110"/>
      <c r="J389" s="110"/>
      <c r="K389" s="110"/>
      <c r="L389" s="110"/>
      <c r="M389" s="110"/>
      <c r="N389" s="110"/>
    </row>
    <row r="390" spans="2:14">
      <c r="B390" s="109"/>
      <c r="C390" s="109"/>
      <c r="D390" s="109"/>
      <c r="E390" s="109"/>
      <c r="F390" s="109"/>
      <c r="G390" s="109"/>
      <c r="H390" s="110"/>
      <c r="I390" s="110"/>
      <c r="J390" s="110"/>
      <c r="K390" s="110"/>
      <c r="L390" s="110"/>
      <c r="M390" s="110"/>
      <c r="N390" s="110"/>
    </row>
    <row r="391" spans="2:14">
      <c r="B391" s="109"/>
      <c r="C391" s="109"/>
      <c r="D391" s="109"/>
      <c r="E391" s="109"/>
      <c r="F391" s="109"/>
      <c r="G391" s="109"/>
      <c r="H391" s="110"/>
      <c r="I391" s="110"/>
      <c r="J391" s="110"/>
      <c r="K391" s="110"/>
      <c r="L391" s="110"/>
      <c r="M391" s="110"/>
      <c r="N391" s="110"/>
    </row>
    <row r="392" spans="2:14">
      <c r="B392" s="109"/>
      <c r="C392" s="109"/>
      <c r="D392" s="109"/>
      <c r="E392" s="109"/>
      <c r="F392" s="109"/>
      <c r="G392" s="109"/>
      <c r="H392" s="110"/>
      <c r="I392" s="110"/>
      <c r="J392" s="110"/>
      <c r="K392" s="110"/>
      <c r="L392" s="110"/>
      <c r="M392" s="110"/>
      <c r="N392" s="110"/>
    </row>
    <row r="393" spans="2:14">
      <c r="B393" s="109"/>
      <c r="C393" s="109"/>
      <c r="D393" s="109"/>
      <c r="E393" s="109"/>
      <c r="F393" s="109"/>
      <c r="G393" s="109"/>
      <c r="H393" s="110"/>
      <c r="I393" s="110"/>
      <c r="J393" s="110"/>
      <c r="K393" s="110"/>
      <c r="L393" s="110"/>
      <c r="M393" s="110"/>
      <c r="N393" s="110"/>
    </row>
    <row r="394" spans="2:14">
      <c r="B394" s="109"/>
      <c r="C394" s="109"/>
      <c r="D394" s="109"/>
      <c r="E394" s="109"/>
      <c r="F394" s="109"/>
      <c r="G394" s="109"/>
      <c r="H394" s="110"/>
      <c r="I394" s="110"/>
      <c r="J394" s="110"/>
      <c r="K394" s="110"/>
      <c r="L394" s="110"/>
      <c r="M394" s="110"/>
      <c r="N394" s="110"/>
    </row>
    <row r="395" spans="2:14">
      <c r="B395" s="109"/>
      <c r="C395" s="109"/>
      <c r="D395" s="109"/>
      <c r="E395" s="109"/>
      <c r="F395" s="109"/>
      <c r="G395" s="109"/>
      <c r="H395" s="110"/>
      <c r="I395" s="110"/>
      <c r="J395" s="110"/>
      <c r="K395" s="110"/>
      <c r="L395" s="110"/>
      <c r="M395" s="110"/>
      <c r="N395" s="110"/>
    </row>
    <row r="396" spans="2:14">
      <c r="B396" s="109"/>
      <c r="C396" s="109"/>
      <c r="D396" s="109"/>
      <c r="E396" s="109"/>
      <c r="F396" s="109"/>
      <c r="G396" s="109"/>
      <c r="H396" s="110"/>
      <c r="I396" s="110"/>
      <c r="J396" s="110"/>
      <c r="K396" s="110"/>
      <c r="L396" s="110"/>
      <c r="M396" s="110"/>
      <c r="N396" s="110"/>
    </row>
    <row r="397" spans="2:14">
      <c r="B397" s="109"/>
      <c r="C397" s="109"/>
      <c r="D397" s="109"/>
      <c r="E397" s="109"/>
      <c r="F397" s="109"/>
      <c r="G397" s="109"/>
      <c r="H397" s="110"/>
      <c r="I397" s="110"/>
      <c r="J397" s="110"/>
      <c r="K397" s="110"/>
      <c r="L397" s="110"/>
      <c r="M397" s="110"/>
      <c r="N397" s="110"/>
    </row>
    <row r="398" spans="2:14">
      <c r="B398" s="109"/>
      <c r="C398" s="109"/>
      <c r="D398" s="109"/>
      <c r="E398" s="109"/>
      <c r="F398" s="109"/>
      <c r="G398" s="109"/>
      <c r="H398" s="110"/>
      <c r="I398" s="110"/>
      <c r="J398" s="110"/>
      <c r="K398" s="110"/>
      <c r="L398" s="110"/>
      <c r="M398" s="110"/>
      <c r="N398" s="110"/>
    </row>
    <row r="399" spans="2:14">
      <c r="B399" s="109"/>
      <c r="C399" s="109"/>
      <c r="D399" s="109"/>
      <c r="E399" s="109"/>
      <c r="F399" s="109"/>
      <c r="G399" s="109"/>
      <c r="H399" s="110"/>
      <c r="I399" s="110"/>
      <c r="J399" s="110"/>
      <c r="K399" s="110"/>
      <c r="L399" s="110"/>
      <c r="M399" s="110"/>
      <c r="N399" s="110"/>
    </row>
    <row r="400" spans="2:14">
      <c r="B400" s="109"/>
      <c r="C400" s="109"/>
      <c r="D400" s="109"/>
      <c r="E400" s="109"/>
      <c r="F400" s="109"/>
      <c r="G400" s="109"/>
      <c r="H400" s="110"/>
      <c r="I400" s="110"/>
      <c r="J400" s="110"/>
      <c r="K400" s="110"/>
      <c r="L400" s="110"/>
      <c r="M400" s="110"/>
      <c r="N400" s="110"/>
    </row>
    <row r="401" spans="2:14">
      <c r="B401" s="109"/>
      <c r="C401" s="109"/>
      <c r="D401" s="109"/>
      <c r="E401" s="109"/>
      <c r="F401" s="109"/>
      <c r="G401" s="109"/>
      <c r="H401" s="110"/>
      <c r="I401" s="110"/>
      <c r="J401" s="110"/>
      <c r="K401" s="110"/>
      <c r="L401" s="110"/>
      <c r="M401" s="110"/>
      <c r="N401" s="110"/>
    </row>
    <row r="402" spans="2:14">
      <c r="B402" s="109"/>
      <c r="C402" s="109"/>
      <c r="D402" s="109"/>
      <c r="E402" s="109"/>
      <c r="F402" s="109"/>
      <c r="G402" s="109"/>
      <c r="H402" s="110"/>
      <c r="I402" s="110"/>
      <c r="J402" s="110"/>
      <c r="K402" s="110"/>
      <c r="L402" s="110"/>
      <c r="M402" s="110"/>
      <c r="N402" s="110"/>
    </row>
    <row r="403" spans="2:14">
      <c r="B403" s="109"/>
      <c r="C403" s="109"/>
      <c r="D403" s="109"/>
      <c r="E403" s="109"/>
      <c r="F403" s="109"/>
      <c r="G403" s="109"/>
      <c r="H403" s="110"/>
      <c r="I403" s="110"/>
      <c r="J403" s="110"/>
      <c r="K403" s="110"/>
      <c r="L403" s="110"/>
      <c r="M403" s="110"/>
      <c r="N403" s="110"/>
    </row>
    <row r="404" spans="2:14">
      <c r="B404" s="109"/>
      <c r="C404" s="109"/>
      <c r="D404" s="109"/>
      <c r="E404" s="109"/>
      <c r="F404" s="109"/>
      <c r="G404" s="109"/>
      <c r="H404" s="110"/>
      <c r="I404" s="110"/>
      <c r="J404" s="110"/>
      <c r="K404" s="110"/>
      <c r="L404" s="110"/>
      <c r="M404" s="110"/>
      <c r="N404" s="110"/>
    </row>
    <row r="405" spans="2:14">
      <c r="B405" s="109"/>
      <c r="C405" s="109"/>
      <c r="D405" s="109"/>
      <c r="E405" s="109"/>
      <c r="F405" s="109"/>
      <c r="G405" s="109"/>
      <c r="H405" s="110"/>
      <c r="I405" s="110"/>
      <c r="J405" s="110"/>
      <c r="K405" s="110"/>
      <c r="L405" s="110"/>
      <c r="M405" s="110"/>
      <c r="N405" s="110"/>
    </row>
    <row r="406" spans="2:14">
      <c r="B406" s="109"/>
      <c r="C406" s="109"/>
      <c r="D406" s="109"/>
      <c r="E406" s="109"/>
      <c r="F406" s="109"/>
      <c r="G406" s="109"/>
      <c r="H406" s="110"/>
      <c r="I406" s="110"/>
      <c r="J406" s="110"/>
      <c r="K406" s="110"/>
      <c r="L406" s="110"/>
      <c r="M406" s="110"/>
      <c r="N406" s="110"/>
    </row>
    <row r="407" spans="2:14">
      <c r="B407" s="109"/>
      <c r="C407" s="109"/>
      <c r="D407" s="109"/>
      <c r="E407" s="109"/>
      <c r="F407" s="109"/>
      <c r="G407" s="109"/>
      <c r="H407" s="110"/>
      <c r="I407" s="110"/>
      <c r="J407" s="110"/>
      <c r="K407" s="110"/>
      <c r="L407" s="110"/>
      <c r="M407" s="110"/>
      <c r="N407" s="110"/>
    </row>
    <row r="408" spans="2:14">
      <c r="B408" s="109"/>
      <c r="C408" s="109"/>
      <c r="D408" s="109"/>
      <c r="E408" s="109"/>
      <c r="F408" s="109"/>
      <c r="G408" s="109"/>
      <c r="H408" s="110"/>
      <c r="I408" s="110"/>
      <c r="J408" s="110"/>
      <c r="K408" s="110"/>
      <c r="L408" s="110"/>
      <c r="M408" s="110"/>
      <c r="N408" s="110"/>
    </row>
    <row r="409" spans="2:14">
      <c r="B409" s="109"/>
      <c r="C409" s="109"/>
      <c r="D409" s="109"/>
      <c r="E409" s="109"/>
      <c r="F409" s="109"/>
      <c r="G409" s="109"/>
      <c r="H409" s="110"/>
      <c r="I409" s="110"/>
      <c r="J409" s="110"/>
      <c r="K409" s="110"/>
      <c r="L409" s="110"/>
      <c r="M409" s="110"/>
      <c r="N409" s="110"/>
    </row>
    <row r="410" spans="2:14">
      <c r="B410" s="109"/>
      <c r="C410" s="109"/>
      <c r="D410" s="109"/>
      <c r="E410" s="109"/>
      <c r="F410" s="109"/>
      <c r="G410" s="109"/>
      <c r="H410" s="110"/>
      <c r="I410" s="110"/>
      <c r="J410" s="110"/>
      <c r="K410" s="110"/>
      <c r="L410" s="110"/>
      <c r="M410" s="110"/>
      <c r="N410" s="110"/>
    </row>
    <row r="411" spans="2:14">
      <c r="B411" s="109"/>
      <c r="C411" s="109"/>
      <c r="D411" s="109"/>
      <c r="E411" s="109"/>
      <c r="F411" s="109"/>
      <c r="G411" s="109"/>
      <c r="H411" s="110"/>
      <c r="I411" s="110"/>
      <c r="J411" s="110"/>
      <c r="K411" s="110"/>
      <c r="L411" s="110"/>
      <c r="M411" s="110"/>
      <c r="N411" s="110"/>
    </row>
    <row r="412" spans="2:14">
      <c r="B412" s="109"/>
      <c r="C412" s="109"/>
      <c r="D412" s="109"/>
      <c r="E412" s="109"/>
      <c r="F412" s="109"/>
      <c r="G412" s="109"/>
      <c r="H412" s="110"/>
      <c r="I412" s="110"/>
      <c r="J412" s="110"/>
      <c r="K412" s="110"/>
      <c r="L412" s="110"/>
      <c r="M412" s="110"/>
      <c r="N412" s="110"/>
    </row>
    <row r="413" spans="2:14">
      <c r="B413" s="109"/>
      <c r="C413" s="109"/>
      <c r="D413" s="109"/>
      <c r="E413" s="109"/>
      <c r="F413" s="109"/>
      <c r="G413" s="109"/>
      <c r="H413" s="110"/>
      <c r="I413" s="110"/>
      <c r="J413" s="110"/>
      <c r="K413" s="110"/>
      <c r="L413" s="110"/>
      <c r="M413" s="110"/>
      <c r="N413" s="110"/>
    </row>
    <row r="414" spans="2:14">
      <c r="B414" s="109"/>
      <c r="C414" s="109"/>
      <c r="D414" s="109"/>
      <c r="E414" s="109"/>
      <c r="F414" s="109"/>
      <c r="G414" s="109"/>
      <c r="H414" s="110"/>
      <c r="I414" s="110"/>
      <c r="J414" s="110"/>
      <c r="K414" s="110"/>
      <c r="L414" s="110"/>
      <c r="M414" s="110"/>
      <c r="N414" s="110"/>
    </row>
    <row r="415" spans="2:14">
      <c r="B415" s="109"/>
      <c r="C415" s="109"/>
      <c r="D415" s="109"/>
      <c r="E415" s="109"/>
      <c r="F415" s="109"/>
      <c r="G415" s="109"/>
      <c r="H415" s="110"/>
      <c r="I415" s="110"/>
      <c r="J415" s="110"/>
      <c r="K415" s="110"/>
      <c r="L415" s="110"/>
      <c r="M415" s="110"/>
      <c r="N415" s="110"/>
    </row>
    <row r="416" spans="2:14">
      <c r="B416" s="109"/>
      <c r="C416" s="109"/>
      <c r="D416" s="109"/>
      <c r="E416" s="109"/>
      <c r="F416" s="109"/>
      <c r="G416" s="109"/>
      <c r="H416" s="110"/>
      <c r="I416" s="110"/>
      <c r="J416" s="110"/>
      <c r="K416" s="110"/>
      <c r="L416" s="110"/>
      <c r="M416" s="110"/>
      <c r="N416" s="110"/>
    </row>
    <row r="417" spans="2:14">
      <c r="B417" s="109"/>
      <c r="C417" s="109"/>
      <c r="D417" s="109"/>
      <c r="E417" s="109"/>
      <c r="F417" s="109"/>
      <c r="G417" s="109"/>
      <c r="H417" s="110"/>
      <c r="I417" s="110"/>
      <c r="J417" s="110"/>
      <c r="K417" s="110"/>
      <c r="L417" s="110"/>
      <c r="M417" s="110"/>
      <c r="N417" s="110"/>
    </row>
    <row r="418" spans="2:14">
      <c r="B418" s="109"/>
      <c r="C418" s="109"/>
      <c r="D418" s="109"/>
      <c r="E418" s="109"/>
      <c r="F418" s="109"/>
      <c r="G418" s="109"/>
      <c r="H418" s="110"/>
      <c r="I418" s="110"/>
      <c r="J418" s="110"/>
      <c r="K418" s="110"/>
      <c r="L418" s="110"/>
      <c r="M418" s="110"/>
      <c r="N418" s="110"/>
    </row>
    <row r="419" spans="2:14">
      <c r="B419" s="109"/>
      <c r="C419" s="109"/>
      <c r="D419" s="109"/>
      <c r="E419" s="109"/>
      <c r="F419" s="109"/>
      <c r="G419" s="109"/>
      <c r="H419" s="110"/>
      <c r="I419" s="110"/>
      <c r="J419" s="110"/>
      <c r="K419" s="110"/>
      <c r="L419" s="110"/>
      <c r="M419" s="110"/>
      <c r="N419" s="110"/>
    </row>
    <row r="420" spans="2:14">
      <c r="B420" s="109"/>
      <c r="C420" s="109"/>
      <c r="D420" s="109"/>
      <c r="E420" s="109"/>
      <c r="F420" s="109"/>
      <c r="G420" s="109"/>
      <c r="H420" s="110"/>
      <c r="I420" s="110"/>
      <c r="J420" s="110"/>
      <c r="K420" s="110"/>
      <c r="L420" s="110"/>
      <c r="M420" s="110"/>
      <c r="N420" s="110"/>
    </row>
    <row r="421" spans="2:14">
      <c r="B421" s="109"/>
      <c r="C421" s="109"/>
      <c r="D421" s="109"/>
      <c r="E421" s="109"/>
      <c r="F421" s="109"/>
      <c r="G421" s="109"/>
      <c r="H421" s="110"/>
      <c r="I421" s="110"/>
      <c r="J421" s="110"/>
      <c r="K421" s="110"/>
      <c r="L421" s="110"/>
      <c r="M421" s="110"/>
      <c r="N421" s="110"/>
    </row>
    <row r="422" spans="2:14">
      <c r="B422" s="109"/>
      <c r="C422" s="109"/>
      <c r="D422" s="109"/>
      <c r="E422" s="109"/>
      <c r="F422" s="109"/>
      <c r="G422" s="109"/>
      <c r="H422" s="110"/>
      <c r="I422" s="110"/>
      <c r="J422" s="110"/>
      <c r="K422" s="110"/>
      <c r="L422" s="110"/>
      <c r="M422" s="110"/>
      <c r="N422" s="110"/>
    </row>
    <row r="423" spans="2:14">
      <c r="B423" s="109"/>
      <c r="C423" s="109"/>
      <c r="D423" s="109"/>
      <c r="E423" s="109"/>
      <c r="F423" s="109"/>
      <c r="G423" s="109"/>
      <c r="H423" s="110"/>
      <c r="I423" s="110"/>
      <c r="J423" s="110"/>
      <c r="K423" s="110"/>
      <c r="L423" s="110"/>
      <c r="M423" s="110"/>
      <c r="N423" s="110"/>
    </row>
    <row r="424" spans="2:14">
      <c r="B424" s="109"/>
      <c r="C424" s="109"/>
      <c r="D424" s="109"/>
      <c r="E424" s="109"/>
      <c r="F424" s="109"/>
      <c r="G424" s="109"/>
      <c r="H424" s="110"/>
      <c r="I424" s="110"/>
      <c r="J424" s="110"/>
      <c r="K424" s="110"/>
      <c r="L424" s="110"/>
      <c r="M424" s="110"/>
      <c r="N424" s="110"/>
    </row>
    <row r="425" spans="2:14">
      <c r="B425" s="109"/>
      <c r="C425" s="109"/>
      <c r="D425" s="109"/>
      <c r="E425" s="109"/>
      <c r="F425" s="109"/>
      <c r="G425" s="109"/>
      <c r="H425" s="110"/>
      <c r="I425" s="110"/>
      <c r="J425" s="110"/>
      <c r="K425" s="110"/>
      <c r="L425" s="110"/>
      <c r="M425" s="110"/>
      <c r="N425" s="110"/>
    </row>
    <row r="426" spans="2:14">
      <c r="B426" s="109"/>
      <c r="C426" s="109"/>
      <c r="D426" s="109"/>
      <c r="E426" s="109"/>
      <c r="F426" s="109"/>
      <c r="G426" s="109"/>
      <c r="H426" s="110"/>
      <c r="I426" s="110"/>
      <c r="J426" s="110"/>
      <c r="K426" s="110"/>
      <c r="L426" s="110"/>
      <c r="M426" s="110"/>
      <c r="N426" s="110"/>
    </row>
    <row r="427" spans="2:14">
      <c r="B427" s="109"/>
      <c r="C427" s="109"/>
      <c r="D427" s="109"/>
      <c r="E427" s="109"/>
      <c r="F427" s="109"/>
      <c r="G427" s="109"/>
      <c r="H427" s="110"/>
      <c r="I427" s="110"/>
      <c r="J427" s="110"/>
      <c r="K427" s="110"/>
      <c r="L427" s="110"/>
      <c r="M427" s="110"/>
      <c r="N427" s="110"/>
    </row>
    <row r="428" spans="2:14">
      <c r="B428" s="109"/>
      <c r="C428" s="109"/>
      <c r="D428" s="109"/>
      <c r="E428" s="109"/>
      <c r="F428" s="109"/>
      <c r="G428" s="109"/>
      <c r="H428" s="110"/>
      <c r="I428" s="110"/>
      <c r="J428" s="110"/>
      <c r="K428" s="110"/>
      <c r="L428" s="110"/>
      <c r="M428" s="110"/>
      <c r="N428" s="110"/>
    </row>
    <row r="429" spans="2:14">
      <c r="B429" s="109"/>
      <c r="C429" s="109"/>
      <c r="D429" s="109"/>
      <c r="E429" s="109"/>
      <c r="F429" s="109"/>
      <c r="G429" s="109"/>
      <c r="H429" s="110"/>
      <c r="I429" s="110"/>
      <c r="J429" s="110"/>
      <c r="K429" s="110"/>
      <c r="L429" s="110"/>
      <c r="M429" s="110"/>
      <c r="N429" s="110"/>
    </row>
    <row r="430" spans="2:14">
      <c r="B430" s="109"/>
      <c r="C430" s="109"/>
      <c r="D430" s="109"/>
      <c r="E430" s="109"/>
      <c r="F430" s="109"/>
      <c r="G430" s="109"/>
      <c r="H430" s="110"/>
      <c r="I430" s="110"/>
      <c r="J430" s="110"/>
      <c r="K430" s="110"/>
      <c r="L430" s="110"/>
      <c r="M430" s="110"/>
      <c r="N430" s="110"/>
    </row>
    <row r="431" spans="2:14">
      <c r="B431" s="109"/>
      <c r="C431" s="109"/>
      <c r="D431" s="109"/>
      <c r="E431" s="109"/>
      <c r="F431" s="109"/>
      <c r="G431" s="109"/>
      <c r="H431" s="110"/>
      <c r="I431" s="110"/>
      <c r="J431" s="110"/>
      <c r="K431" s="110"/>
      <c r="L431" s="110"/>
      <c r="M431" s="110"/>
      <c r="N431" s="110"/>
    </row>
    <row r="432" spans="2:14">
      <c r="B432" s="109"/>
      <c r="C432" s="109"/>
      <c r="D432" s="109"/>
      <c r="E432" s="109"/>
      <c r="F432" s="109"/>
      <c r="G432" s="109"/>
      <c r="H432" s="110"/>
      <c r="I432" s="110"/>
      <c r="J432" s="110"/>
      <c r="K432" s="110"/>
      <c r="L432" s="110"/>
      <c r="M432" s="110"/>
      <c r="N432" s="110"/>
    </row>
    <row r="433" spans="2:14">
      <c r="B433" s="109"/>
      <c r="C433" s="109"/>
      <c r="D433" s="109"/>
      <c r="E433" s="109"/>
      <c r="F433" s="109"/>
      <c r="G433" s="109"/>
      <c r="H433" s="110"/>
      <c r="I433" s="110"/>
      <c r="J433" s="110"/>
      <c r="K433" s="110"/>
      <c r="L433" s="110"/>
      <c r="M433" s="110"/>
      <c r="N433" s="110"/>
    </row>
    <row r="434" spans="2:14">
      <c r="B434" s="109"/>
      <c r="C434" s="109"/>
      <c r="D434" s="109"/>
      <c r="E434" s="109"/>
      <c r="F434" s="109"/>
      <c r="G434" s="109"/>
      <c r="H434" s="110"/>
      <c r="I434" s="110"/>
      <c r="J434" s="110"/>
      <c r="K434" s="110"/>
      <c r="L434" s="110"/>
      <c r="M434" s="110"/>
      <c r="N434" s="110"/>
    </row>
    <row r="435" spans="2:14">
      <c r="B435" s="109"/>
      <c r="C435" s="109"/>
      <c r="D435" s="109"/>
      <c r="E435" s="109"/>
      <c r="F435" s="109"/>
      <c r="G435" s="109"/>
      <c r="H435" s="110"/>
      <c r="I435" s="110"/>
      <c r="J435" s="110"/>
      <c r="K435" s="110"/>
      <c r="L435" s="110"/>
      <c r="M435" s="110"/>
      <c r="N435" s="110"/>
    </row>
    <row r="436" spans="2:14">
      <c r="B436" s="109"/>
      <c r="C436" s="109"/>
      <c r="D436" s="109"/>
      <c r="E436" s="109"/>
      <c r="F436" s="109"/>
      <c r="G436" s="109"/>
      <c r="H436" s="110"/>
      <c r="I436" s="110"/>
      <c r="J436" s="110"/>
      <c r="K436" s="110"/>
      <c r="L436" s="110"/>
      <c r="M436" s="110"/>
      <c r="N436" s="110"/>
    </row>
    <row r="437" spans="2:14">
      <c r="B437" s="109"/>
      <c r="C437" s="109"/>
      <c r="D437" s="109"/>
      <c r="E437" s="109"/>
      <c r="F437" s="109"/>
      <c r="G437" s="109"/>
      <c r="H437" s="110"/>
      <c r="I437" s="110"/>
      <c r="J437" s="110"/>
      <c r="K437" s="110"/>
      <c r="L437" s="110"/>
      <c r="M437" s="110"/>
      <c r="N437" s="110"/>
    </row>
    <row r="438" spans="2:14">
      <c r="B438" s="109"/>
      <c r="C438" s="109"/>
      <c r="D438" s="109"/>
      <c r="E438" s="109"/>
      <c r="F438" s="109"/>
      <c r="G438" s="109"/>
      <c r="H438" s="110"/>
      <c r="I438" s="110"/>
      <c r="J438" s="110"/>
      <c r="K438" s="110"/>
      <c r="L438" s="110"/>
      <c r="M438" s="110"/>
      <c r="N438" s="110"/>
    </row>
    <row r="439" spans="2:14">
      <c r="B439" s="109"/>
      <c r="C439" s="109"/>
      <c r="D439" s="109"/>
      <c r="E439" s="109"/>
      <c r="F439" s="109"/>
      <c r="G439" s="109"/>
      <c r="H439" s="110"/>
      <c r="I439" s="110"/>
      <c r="J439" s="110"/>
      <c r="K439" s="110"/>
      <c r="L439" s="110"/>
      <c r="M439" s="110"/>
      <c r="N439" s="110"/>
    </row>
    <row r="440" spans="2:14">
      <c r="B440" s="109"/>
      <c r="C440" s="109"/>
      <c r="D440" s="109"/>
      <c r="E440" s="109"/>
      <c r="F440" s="109"/>
      <c r="G440" s="109"/>
      <c r="H440" s="110"/>
      <c r="I440" s="110"/>
      <c r="J440" s="110"/>
      <c r="K440" s="110"/>
      <c r="L440" s="110"/>
      <c r="M440" s="110"/>
      <c r="N440" s="110"/>
    </row>
    <row r="441" spans="2:14">
      <c r="B441" s="109"/>
      <c r="C441" s="109"/>
      <c r="D441" s="109"/>
      <c r="E441" s="109"/>
      <c r="F441" s="109"/>
      <c r="G441" s="109"/>
      <c r="H441" s="110"/>
      <c r="I441" s="110"/>
      <c r="J441" s="110"/>
      <c r="K441" s="110"/>
      <c r="L441" s="110"/>
      <c r="M441" s="110"/>
      <c r="N441" s="110"/>
    </row>
    <row r="442" spans="2:14">
      <c r="B442" s="109"/>
      <c r="C442" s="109"/>
      <c r="D442" s="109"/>
      <c r="E442" s="109"/>
      <c r="F442" s="109"/>
      <c r="G442" s="109"/>
      <c r="H442" s="110"/>
      <c r="I442" s="110"/>
      <c r="J442" s="110"/>
      <c r="K442" s="110"/>
      <c r="L442" s="110"/>
      <c r="M442" s="110"/>
      <c r="N442" s="110"/>
    </row>
    <row r="443" spans="2:14">
      <c r="B443" s="109"/>
      <c r="C443" s="109"/>
      <c r="D443" s="109"/>
      <c r="E443" s="109"/>
      <c r="F443" s="109"/>
      <c r="G443" s="109"/>
      <c r="H443" s="110"/>
      <c r="I443" s="110"/>
      <c r="J443" s="110"/>
      <c r="K443" s="110"/>
      <c r="L443" s="110"/>
      <c r="M443" s="110"/>
      <c r="N443" s="110"/>
    </row>
    <row r="444" spans="2:14">
      <c r="B444" s="109"/>
      <c r="C444" s="109"/>
      <c r="D444" s="109"/>
      <c r="E444" s="109"/>
      <c r="F444" s="109"/>
      <c r="G444" s="109"/>
      <c r="H444" s="110"/>
      <c r="I444" s="110"/>
      <c r="J444" s="110"/>
      <c r="K444" s="110"/>
      <c r="L444" s="110"/>
      <c r="M444" s="110"/>
      <c r="N444" s="110"/>
    </row>
    <row r="445" spans="2:14">
      <c r="B445" s="109"/>
      <c r="C445" s="109"/>
      <c r="D445" s="109"/>
      <c r="E445" s="109"/>
      <c r="F445" s="109"/>
      <c r="G445" s="109"/>
      <c r="H445" s="110"/>
      <c r="I445" s="110"/>
      <c r="J445" s="110"/>
      <c r="K445" s="110"/>
      <c r="L445" s="110"/>
      <c r="M445" s="110"/>
      <c r="N445" s="110"/>
    </row>
    <row r="446" spans="2:14">
      <c r="B446" s="109"/>
      <c r="C446" s="109"/>
      <c r="D446" s="109"/>
      <c r="E446" s="109"/>
      <c r="F446" s="109"/>
      <c r="G446" s="109"/>
      <c r="H446" s="110"/>
      <c r="I446" s="110"/>
      <c r="J446" s="110"/>
      <c r="K446" s="110"/>
      <c r="L446" s="110"/>
      <c r="M446" s="110"/>
      <c r="N446" s="110"/>
    </row>
    <row r="447" spans="2:14">
      <c r="B447" s="109"/>
      <c r="C447" s="109"/>
      <c r="D447" s="109"/>
      <c r="E447" s="109"/>
      <c r="F447" s="109"/>
      <c r="G447" s="109"/>
      <c r="H447" s="110"/>
      <c r="I447" s="110"/>
      <c r="J447" s="110"/>
      <c r="K447" s="110"/>
      <c r="L447" s="110"/>
      <c r="M447" s="110"/>
      <c r="N447" s="110"/>
    </row>
    <row r="448" spans="2:14">
      <c r="B448" s="109"/>
      <c r="C448" s="109"/>
      <c r="D448" s="109"/>
      <c r="E448" s="109"/>
      <c r="F448" s="109"/>
      <c r="G448" s="109"/>
      <c r="H448" s="110"/>
      <c r="I448" s="110"/>
      <c r="J448" s="110"/>
      <c r="K448" s="110"/>
      <c r="L448" s="110"/>
      <c r="M448" s="110"/>
      <c r="N448" s="110"/>
    </row>
    <row r="449" spans="2:14">
      <c r="B449" s="109"/>
      <c r="C449" s="109"/>
      <c r="D449" s="109"/>
      <c r="E449" s="109"/>
      <c r="F449" s="109"/>
      <c r="G449" s="109"/>
      <c r="H449" s="110"/>
      <c r="I449" s="110"/>
      <c r="J449" s="110"/>
      <c r="K449" s="110"/>
      <c r="L449" s="110"/>
      <c r="M449" s="110"/>
      <c r="N449" s="110"/>
    </row>
    <row r="450" spans="2:14">
      <c r="B450" s="109"/>
      <c r="C450" s="109"/>
      <c r="D450" s="109"/>
      <c r="E450" s="109"/>
      <c r="F450" s="109"/>
      <c r="G450" s="109"/>
      <c r="H450" s="110"/>
      <c r="I450" s="110"/>
      <c r="J450" s="110"/>
      <c r="K450" s="110"/>
      <c r="L450" s="110"/>
      <c r="M450" s="110"/>
      <c r="N450" s="110"/>
    </row>
    <row r="451" spans="2:14">
      <c r="B451" s="109"/>
      <c r="C451" s="109"/>
      <c r="D451" s="109"/>
      <c r="E451" s="109"/>
      <c r="F451" s="109"/>
      <c r="G451" s="109"/>
      <c r="H451" s="110"/>
      <c r="I451" s="110"/>
      <c r="J451" s="110"/>
      <c r="K451" s="110"/>
      <c r="L451" s="110"/>
      <c r="M451" s="110"/>
      <c r="N451" s="110"/>
    </row>
    <row r="452" spans="2:14">
      <c r="B452" s="109"/>
      <c r="C452" s="109"/>
      <c r="D452" s="109"/>
      <c r="E452" s="109"/>
      <c r="F452" s="109"/>
      <c r="G452" s="109"/>
      <c r="H452" s="110"/>
      <c r="I452" s="110"/>
      <c r="J452" s="110"/>
      <c r="K452" s="110"/>
      <c r="L452" s="110"/>
      <c r="M452" s="110"/>
      <c r="N452" s="110"/>
    </row>
    <row r="453" spans="2:14">
      <c r="B453" s="109"/>
      <c r="C453" s="109"/>
      <c r="D453" s="109"/>
      <c r="E453" s="109"/>
      <c r="F453" s="109"/>
      <c r="G453" s="109"/>
      <c r="H453" s="110"/>
      <c r="I453" s="110"/>
      <c r="J453" s="110"/>
      <c r="K453" s="110"/>
      <c r="L453" s="110"/>
      <c r="M453" s="110"/>
      <c r="N453" s="110"/>
    </row>
    <row r="454" spans="2:14">
      <c r="B454" s="109"/>
      <c r="C454" s="109"/>
      <c r="D454" s="109"/>
      <c r="E454" s="109"/>
      <c r="F454" s="109"/>
      <c r="G454" s="109"/>
      <c r="H454" s="110"/>
      <c r="I454" s="110"/>
      <c r="J454" s="110"/>
      <c r="K454" s="110"/>
      <c r="L454" s="110"/>
      <c r="M454" s="110"/>
      <c r="N454" s="110"/>
    </row>
    <row r="455" spans="2:14">
      <c r="B455" s="109"/>
      <c r="C455" s="109"/>
      <c r="D455" s="109"/>
      <c r="E455" s="109"/>
      <c r="F455" s="109"/>
      <c r="G455" s="109"/>
      <c r="H455" s="110"/>
      <c r="I455" s="110"/>
      <c r="J455" s="110"/>
      <c r="K455" s="110"/>
      <c r="L455" s="110"/>
      <c r="M455" s="110"/>
      <c r="N455" s="110"/>
    </row>
    <row r="456" spans="2:14">
      <c r="B456" s="109"/>
      <c r="C456" s="109"/>
      <c r="D456" s="109"/>
      <c r="E456" s="109"/>
      <c r="F456" s="109"/>
      <c r="G456" s="109"/>
      <c r="H456" s="110"/>
      <c r="I456" s="110"/>
      <c r="J456" s="110"/>
      <c r="K456" s="110"/>
      <c r="L456" s="110"/>
      <c r="M456" s="110"/>
      <c r="N456" s="110"/>
    </row>
    <row r="457" spans="2:14">
      <c r="B457" s="109"/>
      <c r="C457" s="109"/>
      <c r="D457" s="109"/>
      <c r="E457" s="109"/>
      <c r="F457" s="109"/>
      <c r="G457" s="109"/>
      <c r="H457" s="110"/>
      <c r="I457" s="110"/>
      <c r="J457" s="110"/>
      <c r="K457" s="110"/>
      <c r="L457" s="110"/>
      <c r="M457" s="110"/>
      <c r="N457" s="110"/>
    </row>
    <row r="458" spans="2:14">
      <c r="B458" s="109"/>
      <c r="C458" s="109"/>
      <c r="D458" s="109"/>
      <c r="E458" s="109"/>
      <c r="F458" s="109"/>
      <c r="G458" s="109"/>
      <c r="H458" s="110"/>
      <c r="I458" s="110"/>
      <c r="J458" s="110"/>
      <c r="K458" s="110"/>
      <c r="L458" s="110"/>
      <c r="M458" s="110"/>
      <c r="N458" s="110"/>
    </row>
    <row r="459" spans="2:14">
      <c r="B459" s="109"/>
      <c r="C459" s="109"/>
      <c r="D459" s="109"/>
      <c r="E459" s="109"/>
      <c r="F459" s="109"/>
      <c r="G459" s="109"/>
      <c r="H459" s="110"/>
      <c r="I459" s="110"/>
      <c r="J459" s="110"/>
      <c r="K459" s="110"/>
      <c r="L459" s="110"/>
      <c r="M459" s="110"/>
      <c r="N459" s="110"/>
    </row>
    <row r="460" spans="2:14">
      <c r="B460" s="109"/>
      <c r="C460" s="109"/>
      <c r="D460" s="109"/>
      <c r="E460" s="109"/>
      <c r="F460" s="109"/>
      <c r="G460" s="109"/>
      <c r="H460" s="110"/>
      <c r="I460" s="110"/>
      <c r="J460" s="110"/>
      <c r="K460" s="110"/>
      <c r="L460" s="110"/>
      <c r="M460" s="110"/>
      <c r="N460" s="110"/>
    </row>
    <row r="461" spans="2:14">
      <c r="B461" s="109"/>
      <c r="C461" s="109"/>
      <c r="D461" s="109"/>
      <c r="E461" s="109"/>
      <c r="F461" s="109"/>
      <c r="G461" s="109"/>
      <c r="H461" s="110"/>
      <c r="I461" s="110"/>
      <c r="J461" s="110"/>
      <c r="K461" s="110"/>
      <c r="L461" s="110"/>
      <c r="M461" s="110"/>
      <c r="N461" s="110"/>
    </row>
    <row r="462" spans="2:14">
      <c r="B462" s="109"/>
      <c r="C462" s="109"/>
      <c r="D462" s="109"/>
      <c r="E462" s="109"/>
      <c r="F462" s="109"/>
      <c r="G462" s="109"/>
      <c r="H462" s="110"/>
      <c r="I462" s="110"/>
      <c r="J462" s="110"/>
      <c r="K462" s="110"/>
      <c r="L462" s="110"/>
      <c r="M462" s="110"/>
      <c r="N462" s="110"/>
    </row>
    <row r="463" spans="2:14">
      <c r="B463" s="109"/>
      <c r="C463" s="109"/>
      <c r="D463" s="109"/>
      <c r="E463" s="109"/>
      <c r="F463" s="109"/>
      <c r="G463" s="109"/>
      <c r="H463" s="110"/>
      <c r="I463" s="110"/>
      <c r="J463" s="110"/>
      <c r="K463" s="110"/>
      <c r="L463" s="110"/>
      <c r="M463" s="110"/>
      <c r="N463" s="110"/>
    </row>
    <row r="464" spans="2:14">
      <c r="B464" s="109"/>
      <c r="C464" s="109"/>
      <c r="D464" s="109"/>
      <c r="E464" s="109"/>
      <c r="F464" s="109"/>
      <c r="G464" s="109"/>
      <c r="H464" s="110"/>
      <c r="I464" s="110"/>
      <c r="J464" s="110"/>
      <c r="K464" s="110"/>
      <c r="L464" s="110"/>
      <c r="M464" s="110"/>
      <c r="N464" s="110"/>
    </row>
    <row r="465" spans="2:14">
      <c r="B465" s="109"/>
      <c r="C465" s="109"/>
      <c r="D465" s="109"/>
      <c r="E465" s="109"/>
      <c r="F465" s="109"/>
      <c r="G465" s="109"/>
      <c r="H465" s="110"/>
      <c r="I465" s="110"/>
      <c r="J465" s="110"/>
      <c r="K465" s="110"/>
      <c r="L465" s="110"/>
      <c r="M465" s="110"/>
      <c r="N465" s="110"/>
    </row>
    <row r="466" spans="2:14">
      <c r="B466" s="109"/>
      <c r="C466" s="109"/>
      <c r="D466" s="109"/>
      <c r="E466" s="109"/>
      <c r="F466" s="109"/>
      <c r="G466" s="109"/>
      <c r="H466" s="110"/>
      <c r="I466" s="110"/>
      <c r="J466" s="110"/>
      <c r="K466" s="110"/>
      <c r="L466" s="110"/>
      <c r="M466" s="110"/>
      <c r="N466" s="110"/>
    </row>
    <row r="467" spans="2:14">
      <c r="B467" s="109"/>
      <c r="C467" s="109"/>
      <c r="D467" s="109"/>
      <c r="E467" s="109"/>
      <c r="F467" s="109"/>
      <c r="G467" s="109"/>
      <c r="H467" s="110"/>
      <c r="I467" s="110"/>
      <c r="J467" s="110"/>
      <c r="K467" s="110"/>
      <c r="L467" s="110"/>
      <c r="M467" s="110"/>
      <c r="N467" s="110"/>
    </row>
    <row r="468" spans="2:14">
      <c r="B468" s="109"/>
      <c r="C468" s="109"/>
      <c r="D468" s="109"/>
      <c r="E468" s="109"/>
      <c r="F468" s="109"/>
      <c r="G468" s="109"/>
      <c r="H468" s="110"/>
      <c r="I468" s="110"/>
      <c r="J468" s="110"/>
      <c r="K468" s="110"/>
      <c r="L468" s="110"/>
      <c r="M468" s="110"/>
      <c r="N468" s="110"/>
    </row>
    <row r="469" spans="2:14">
      <c r="B469" s="109"/>
      <c r="C469" s="109"/>
      <c r="D469" s="109"/>
      <c r="E469" s="109"/>
      <c r="F469" s="109"/>
      <c r="G469" s="109"/>
      <c r="H469" s="110"/>
      <c r="I469" s="110"/>
      <c r="J469" s="110"/>
      <c r="K469" s="110"/>
      <c r="L469" s="110"/>
      <c r="M469" s="110"/>
      <c r="N469" s="110"/>
    </row>
    <row r="470" spans="2:14">
      <c r="B470" s="109"/>
      <c r="C470" s="109"/>
      <c r="D470" s="109"/>
      <c r="E470" s="109"/>
      <c r="F470" s="109"/>
      <c r="G470" s="109"/>
      <c r="H470" s="110"/>
      <c r="I470" s="110"/>
      <c r="J470" s="110"/>
      <c r="K470" s="110"/>
      <c r="L470" s="110"/>
      <c r="M470" s="110"/>
      <c r="N470" s="110"/>
    </row>
    <row r="471" spans="2:14">
      <c r="B471" s="109"/>
      <c r="C471" s="109"/>
      <c r="D471" s="109"/>
      <c r="E471" s="109"/>
      <c r="F471" s="109"/>
      <c r="G471" s="109"/>
      <c r="H471" s="110"/>
      <c r="I471" s="110"/>
      <c r="J471" s="110"/>
      <c r="K471" s="110"/>
      <c r="L471" s="110"/>
      <c r="M471" s="110"/>
      <c r="N471" s="110"/>
    </row>
    <row r="472" spans="2:14">
      <c r="B472" s="109"/>
      <c r="C472" s="109"/>
      <c r="D472" s="109"/>
      <c r="E472" s="109"/>
      <c r="F472" s="109"/>
      <c r="G472" s="109"/>
      <c r="H472" s="110"/>
      <c r="I472" s="110"/>
      <c r="J472" s="110"/>
      <c r="K472" s="110"/>
      <c r="L472" s="110"/>
      <c r="M472" s="110"/>
      <c r="N472" s="110"/>
    </row>
    <row r="473" spans="2:14">
      <c r="B473" s="109"/>
      <c r="C473" s="109"/>
      <c r="D473" s="109"/>
      <c r="E473" s="109"/>
      <c r="F473" s="109"/>
      <c r="G473" s="109"/>
      <c r="H473" s="110"/>
      <c r="I473" s="110"/>
      <c r="J473" s="110"/>
      <c r="K473" s="110"/>
      <c r="L473" s="110"/>
      <c r="M473" s="110"/>
      <c r="N473" s="110"/>
    </row>
    <row r="474" spans="2:14">
      <c r="B474" s="109"/>
      <c r="C474" s="109"/>
      <c r="D474" s="109"/>
      <c r="E474" s="109"/>
      <c r="F474" s="109"/>
      <c r="G474" s="109"/>
      <c r="H474" s="110"/>
      <c r="I474" s="110"/>
      <c r="J474" s="110"/>
      <c r="K474" s="110"/>
      <c r="L474" s="110"/>
      <c r="M474" s="110"/>
      <c r="N474" s="110"/>
    </row>
    <row r="475" spans="2:14">
      <c r="B475" s="109"/>
      <c r="C475" s="109"/>
      <c r="D475" s="109"/>
      <c r="E475" s="109"/>
      <c r="F475" s="109"/>
      <c r="G475" s="109"/>
      <c r="H475" s="110"/>
      <c r="I475" s="110"/>
      <c r="J475" s="110"/>
      <c r="K475" s="110"/>
      <c r="L475" s="110"/>
      <c r="M475" s="110"/>
      <c r="N475" s="110"/>
    </row>
    <row r="476" spans="2:14">
      <c r="B476" s="109"/>
      <c r="C476" s="109"/>
      <c r="D476" s="109"/>
      <c r="E476" s="109"/>
      <c r="F476" s="109"/>
      <c r="G476" s="109"/>
      <c r="H476" s="110"/>
      <c r="I476" s="110"/>
      <c r="J476" s="110"/>
      <c r="K476" s="110"/>
      <c r="L476" s="110"/>
      <c r="M476" s="110"/>
      <c r="N476" s="110"/>
    </row>
    <row r="477" spans="2:14">
      <c r="B477" s="109"/>
      <c r="C477" s="109"/>
      <c r="D477" s="109"/>
      <c r="E477" s="109"/>
      <c r="F477" s="109"/>
      <c r="G477" s="109"/>
      <c r="H477" s="110"/>
      <c r="I477" s="110"/>
      <c r="J477" s="110"/>
      <c r="K477" s="110"/>
      <c r="L477" s="110"/>
      <c r="M477" s="110"/>
      <c r="N477" s="110"/>
    </row>
    <row r="478" spans="2:14">
      <c r="B478" s="109"/>
      <c r="C478" s="109"/>
      <c r="D478" s="109"/>
      <c r="E478" s="109"/>
      <c r="F478" s="109"/>
      <c r="G478" s="109"/>
      <c r="H478" s="110"/>
      <c r="I478" s="110"/>
      <c r="J478" s="110"/>
      <c r="K478" s="110"/>
      <c r="L478" s="110"/>
      <c r="M478" s="110"/>
      <c r="N478" s="110"/>
    </row>
    <row r="479" spans="2:14">
      <c r="B479" s="109"/>
      <c r="C479" s="109"/>
      <c r="D479" s="109"/>
      <c r="E479" s="109"/>
      <c r="F479" s="109"/>
      <c r="G479" s="109"/>
      <c r="H479" s="110"/>
      <c r="I479" s="110"/>
      <c r="J479" s="110"/>
      <c r="K479" s="110"/>
      <c r="L479" s="110"/>
      <c r="M479" s="110"/>
      <c r="N479" s="110"/>
    </row>
    <row r="480" spans="2:14">
      <c r="B480" s="109"/>
      <c r="C480" s="109"/>
      <c r="D480" s="109"/>
      <c r="E480" s="109"/>
      <c r="F480" s="109"/>
      <c r="G480" s="109"/>
      <c r="H480" s="110"/>
      <c r="I480" s="110"/>
      <c r="J480" s="110"/>
      <c r="K480" s="110"/>
      <c r="L480" s="110"/>
      <c r="M480" s="110"/>
      <c r="N480" s="110"/>
    </row>
    <row r="481" spans="2:14">
      <c r="B481" s="109"/>
      <c r="C481" s="109"/>
      <c r="D481" s="109"/>
      <c r="E481" s="109"/>
      <c r="F481" s="109"/>
      <c r="G481" s="109"/>
      <c r="H481" s="110"/>
      <c r="I481" s="110"/>
      <c r="J481" s="110"/>
      <c r="K481" s="110"/>
      <c r="L481" s="110"/>
      <c r="M481" s="110"/>
      <c r="N481" s="110"/>
    </row>
    <row r="482" spans="2:14">
      <c r="B482" s="109"/>
      <c r="C482" s="109"/>
      <c r="D482" s="109"/>
      <c r="E482" s="109"/>
      <c r="F482" s="109"/>
      <c r="G482" s="109"/>
      <c r="H482" s="110"/>
      <c r="I482" s="110"/>
      <c r="J482" s="110"/>
      <c r="K482" s="110"/>
      <c r="L482" s="110"/>
      <c r="M482" s="110"/>
      <c r="N482" s="110"/>
    </row>
    <row r="483" spans="2:14">
      <c r="B483" s="109"/>
      <c r="C483" s="109"/>
      <c r="D483" s="109"/>
      <c r="E483" s="109"/>
      <c r="F483" s="109"/>
      <c r="G483" s="109"/>
      <c r="H483" s="110"/>
      <c r="I483" s="110"/>
      <c r="J483" s="110"/>
      <c r="K483" s="110"/>
      <c r="L483" s="110"/>
      <c r="M483" s="110"/>
      <c r="N483" s="110"/>
    </row>
    <row r="484" spans="2:14">
      <c r="B484" s="109"/>
      <c r="C484" s="109"/>
      <c r="D484" s="109"/>
      <c r="E484" s="109"/>
      <c r="F484" s="109"/>
      <c r="G484" s="109"/>
      <c r="H484" s="110"/>
      <c r="I484" s="110"/>
      <c r="J484" s="110"/>
      <c r="K484" s="110"/>
      <c r="L484" s="110"/>
      <c r="M484" s="110"/>
      <c r="N484" s="110"/>
    </row>
    <row r="485" spans="2:14">
      <c r="B485" s="109"/>
      <c r="C485" s="109"/>
      <c r="D485" s="109"/>
      <c r="E485" s="109"/>
      <c r="F485" s="109"/>
      <c r="G485" s="109"/>
      <c r="H485" s="110"/>
      <c r="I485" s="110"/>
      <c r="J485" s="110"/>
      <c r="K485" s="110"/>
      <c r="L485" s="110"/>
      <c r="M485" s="110"/>
      <c r="N485" s="110"/>
    </row>
    <row r="486" spans="2:14">
      <c r="B486" s="109"/>
      <c r="C486" s="109"/>
      <c r="D486" s="109"/>
      <c r="E486" s="109"/>
      <c r="F486" s="109"/>
      <c r="G486" s="109"/>
      <c r="H486" s="110"/>
      <c r="I486" s="110"/>
      <c r="J486" s="110"/>
      <c r="K486" s="110"/>
      <c r="L486" s="110"/>
      <c r="M486" s="110"/>
      <c r="N486" s="110"/>
    </row>
    <row r="487" spans="2:14">
      <c r="B487" s="109"/>
      <c r="C487" s="109"/>
      <c r="D487" s="109"/>
      <c r="E487" s="109"/>
      <c r="F487" s="109"/>
      <c r="G487" s="109"/>
      <c r="H487" s="110"/>
      <c r="I487" s="110"/>
      <c r="J487" s="110"/>
      <c r="K487" s="110"/>
      <c r="L487" s="110"/>
      <c r="M487" s="110"/>
      <c r="N487" s="110"/>
    </row>
    <row r="488" spans="2:14">
      <c r="B488" s="109"/>
      <c r="C488" s="109"/>
      <c r="D488" s="109"/>
      <c r="E488" s="109"/>
      <c r="F488" s="109"/>
      <c r="G488" s="109"/>
      <c r="H488" s="110"/>
      <c r="I488" s="110"/>
      <c r="J488" s="110"/>
      <c r="K488" s="110"/>
      <c r="L488" s="110"/>
      <c r="M488" s="110"/>
      <c r="N488" s="110"/>
    </row>
    <row r="489" spans="2:14">
      <c r="B489" s="109"/>
      <c r="C489" s="109"/>
      <c r="D489" s="109"/>
      <c r="E489" s="109"/>
      <c r="F489" s="109"/>
      <c r="G489" s="109"/>
      <c r="H489" s="110"/>
      <c r="I489" s="110"/>
      <c r="J489" s="110"/>
      <c r="K489" s="110"/>
      <c r="L489" s="110"/>
      <c r="M489" s="110"/>
      <c r="N489" s="110"/>
    </row>
    <row r="490" spans="2:14">
      <c r="B490" s="109"/>
      <c r="C490" s="109"/>
      <c r="D490" s="109"/>
      <c r="E490" s="109"/>
      <c r="F490" s="109"/>
      <c r="G490" s="109"/>
      <c r="H490" s="110"/>
      <c r="I490" s="110"/>
      <c r="J490" s="110"/>
      <c r="K490" s="110"/>
      <c r="L490" s="110"/>
      <c r="M490" s="110"/>
      <c r="N490" s="110"/>
    </row>
    <row r="491" spans="2:14">
      <c r="B491" s="109"/>
      <c r="C491" s="109"/>
      <c r="D491" s="109"/>
      <c r="E491" s="109"/>
      <c r="F491" s="109"/>
      <c r="G491" s="109"/>
      <c r="H491" s="110"/>
      <c r="I491" s="110"/>
      <c r="J491" s="110"/>
      <c r="K491" s="110"/>
      <c r="L491" s="110"/>
      <c r="M491" s="110"/>
      <c r="N491" s="110"/>
    </row>
    <row r="492" spans="2:14">
      <c r="B492" s="109"/>
      <c r="C492" s="109"/>
      <c r="D492" s="109"/>
      <c r="E492" s="109"/>
      <c r="F492" s="109"/>
      <c r="G492" s="109"/>
      <c r="H492" s="110"/>
      <c r="I492" s="110"/>
      <c r="J492" s="110"/>
      <c r="K492" s="110"/>
      <c r="L492" s="110"/>
      <c r="M492" s="110"/>
      <c r="N492" s="110"/>
    </row>
    <row r="493" spans="2:14">
      <c r="B493" s="109"/>
      <c r="C493" s="109"/>
      <c r="D493" s="109"/>
      <c r="E493" s="109"/>
      <c r="F493" s="109"/>
      <c r="G493" s="109"/>
      <c r="H493" s="110"/>
      <c r="I493" s="110"/>
      <c r="J493" s="110"/>
      <c r="K493" s="110"/>
      <c r="L493" s="110"/>
      <c r="M493" s="110"/>
      <c r="N493" s="110"/>
    </row>
    <row r="494" spans="2:14">
      <c r="B494" s="109"/>
      <c r="C494" s="109"/>
      <c r="D494" s="109"/>
      <c r="E494" s="109"/>
      <c r="F494" s="109"/>
      <c r="G494" s="109"/>
      <c r="H494" s="110"/>
      <c r="I494" s="110"/>
      <c r="J494" s="110"/>
      <c r="K494" s="110"/>
      <c r="L494" s="110"/>
      <c r="M494" s="110"/>
      <c r="N494" s="110"/>
    </row>
    <row r="495" spans="2:14">
      <c r="B495" s="109"/>
      <c r="C495" s="109"/>
      <c r="D495" s="109"/>
      <c r="E495" s="109"/>
      <c r="F495" s="109"/>
      <c r="G495" s="109"/>
      <c r="H495" s="110"/>
      <c r="I495" s="110"/>
      <c r="J495" s="110"/>
      <c r="K495" s="110"/>
      <c r="L495" s="110"/>
      <c r="M495" s="110"/>
      <c r="N495" s="110"/>
    </row>
    <row r="496" spans="2:14">
      <c r="B496" s="109"/>
      <c r="C496" s="109"/>
      <c r="D496" s="109"/>
      <c r="E496" s="109"/>
      <c r="F496" s="109"/>
      <c r="G496" s="109"/>
      <c r="H496" s="110"/>
      <c r="I496" s="110"/>
      <c r="J496" s="110"/>
      <c r="K496" s="110"/>
      <c r="L496" s="110"/>
      <c r="M496" s="110"/>
      <c r="N496" s="110"/>
    </row>
    <row r="497" spans="2:14">
      <c r="B497" s="109"/>
      <c r="C497" s="109"/>
      <c r="D497" s="109"/>
      <c r="E497" s="109"/>
      <c r="F497" s="109"/>
      <c r="G497" s="109"/>
      <c r="H497" s="110"/>
      <c r="I497" s="110"/>
      <c r="J497" s="110"/>
      <c r="K497" s="110"/>
      <c r="L497" s="110"/>
      <c r="M497" s="110"/>
      <c r="N497" s="110"/>
    </row>
    <row r="498" spans="2:14">
      <c r="B498" s="109"/>
      <c r="C498" s="109"/>
      <c r="D498" s="109"/>
      <c r="E498" s="109"/>
      <c r="F498" s="109"/>
      <c r="G498" s="109"/>
      <c r="H498" s="110"/>
      <c r="I498" s="110"/>
      <c r="J498" s="110"/>
      <c r="K498" s="110"/>
      <c r="L498" s="110"/>
      <c r="M498" s="110"/>
      <c r="N498" s="110"/>
    </row>
    <row r="499" spans="2:14">
      <c r="B499" s="109"/>
      <c r="C499" s="109"/>
      <c r="D499" s="109"/>
      <c r="E499" s="109"/>
      <c r="F499" s="109"/>
      <c r="G499" s="109"/>
      <c r="H499" s="110"/>
      <c r="I499" s="110"/>
      <c r="J499" s="110"/>
      <c r="K499" s="110"/>
      <c r="L499" s="110"/>
      <c r="M499" s="110"/>
      <c r="N499" s="110"/>
    </row>
    <row r="500" spans="2:14">
      <c r="B500" s="109"/>
      <c r="C500" s="109"/>
      <c r="D500" s="109"/>
      <c r="E500" s="109"/>
      <c r="F500" s="109"/>
      <c r="G500" s="109"/>
      <c r="H500" s="110"/>
      <c r="I500" s="110"/>
      <c r="J500" s="110"/>
      <c r="K500" s="110"/>
      <c r="L500" s="110"/>
      <c r="M500" s="110"/>
      <c r="N500" s="110"/>
    </row>
    <row r="501" spans="2:14">
      <c r="B501" s="109"/>
      <c r="C501" s="109"/>
      <c r="D501" s="109"/>
      <c r="E501" s="109"/>
      <c r="F501" s="109"/>
      <c r="G501" s="109"/>
      <c r="H501" s="110"/>
      <c r="I501" s="110"/>
      <c r="J501" s="110"/>
      <c r="K501" s="110"/>
      <c r="L501" s="110"/>
      <c r="M501" s="110"/>
      <c r="N501" s="110"/>
    </row>
    <row r="502" spans="2:14">
      <c r="B502" s="109"/>
      <c r="C502" s="109"/>
      <c r="D502" s="109"/>
      <c r="E502" s="109"/>
      <c r="F502" s="109"/>
      <c r="G502" s="109"/>
      <c r="H502" s="110"/>
      <c r="I502" s="110"/>
      <c r="J502" s="110"/>
      <c r="K502" s="110"/>
      <c r="L502" s="110"/>
      <c r="M502" s="110"/>
      <c r="N502" s="110"/>
    </row>
    <row r="503" spans="2:14">
      <c r="B503" s="109"/>
      <c r="C503" s="109"/>
      <c r="D503" s="109"/>
      <c r="E503" s="109"/>
      <c r="F503" s="109"/>
      <c r="G503" s="109"/>
      <c r="H503" s="110"/>
      <c r="I503" s="110"/>
      <c r="J503" s="110"/>
      <c r="K503" s="110"/>
      <c r="L503" s="110"/>
      <c r="M503" s="110"/>
      <c r="N503" s="110"/>
    </row>
    <row r="504" spans="2:14">
      <c r="B504" s="109"/>
      <c r="C504" s="109"/>
      <c r="D504" s="109"/>
      <c r="E504" s="109"/>
      <c r="F504" s="109"/>
      <c r="G504" s="109"/>
      <c r="H504" s="110"/>
      <c r="I504" s="110"/>
      <c r="J504" s="110"/>
      <c r="K504" s="110"/>
      <c r="L504" s="110"/>
      <c r="M504" s="110"/>
      <c r="N504" s="110"/>
    </row>
    <row r="505" spans="2:14">
      <c r="B505" s="109"/>
      <c r="C505" s="109"/>
      <c r="D505" s="109"/>
      <c r="E505" s="109"/>
      <c r="F505" s="109"/>
      <c r="G505" s="109"/>
      <c r="H505" s="110"/>
      <c r="I505" s="110"/>
      <c r="J505" s="110"/>
      <c r="K505" s="110"/>
      <c r="L505" s="110"/>
      <c r="M505" s="110"/>
      <c r="N505" s="110"/>
    </row>
    <row r="506" spans="2:14">
      <c r="B506" s="109"/>
      <c r="C506" s="109"/>
      <c r="D506" s="109"/>
      <c r="E506" s="109"/>
      <c r="F506" s="109"/>
      <c r="G506" s="109"/>
      <c r="H506" s="110"/>
      <c r="I506" s="110"/>
      <c r="J506" s="110"/>
      <c r="K506" s="110"/>
      <c r="L506" s="110"/>
      <c r="M506" s="110"/>
      <c r="N506" s="110"/>
    </row>
    <row r="507" spans="2:14">
      <c r="B507" s="109"/>
      <c r="C507" s="109"/>
      <c r="D507" s="109"/>
      <c r="E507" s="109"/>
      <c r="F507" s="109"/>
      <c r="G507" s="109"/>
      <c r="H507" s="110"/>
      <c r="I507" s="110"/>
      <c r="J507" s="110"/>
      <c r="K507" s="110"/>
      <c r="L507" s="110"/>
      <c r="M507" s="110"/>
      <c r="N507" s="110"/>
    </row>
    <row r="508" spans="2:14">
      <c r="B508" s="109"/>
      <c r="C508" s="109"/>
      <c r="D508" s="109"/>
      <c r="E508" s="109"/>
      <c r="F508" s="109"/>
      <c r="G508" s="109"/>
      <c r="H508" s="110"/>
      <c r="I508" s="110"/>
      <c r="J508" s="110"/>
      <c r="K508" s="110"/>
      <c r="L508" s="110"/>
      <c r="M508" s="110"/>
      <c r="N508" s="110"/>
    </row>
    <row r="509" spans="2:14">
      <c r="B509" s="109"/>
      <c r="C509" s="109"/>
      <c r="D509" s="109"/>
      <c r="E509" s="109"/>
      <c r="F509" s="109"/>
      <c r="G509" s="109"/>
      <c r="H509" s="110"/>
      <c r="I509" s="110"/>
      <c r="J509" s="110"/>
      <c r="K509" s="110"/>
      <c r="L509" s="110"/>
      <c r="M509" s="110"/>
      <c r="N509" s="110"/>
    </row>
    <row r="510" spans="2:14">
      <c r="B510" s="109"/>
      <c r="C510" s="109"/>
      <c r="D510" s="109"/>
      <c r="E510" s="109"/>
      <c r="F510" s="109"/>
      <c r="G510" s="109"/>
      <c r="H510" s="110"/>
      <c r="I510" s="110"/>
      <c r="J510" s="110"/>
      <c r="K510" s="110"/>
      <c r="L510" s="110"/>
      <c r="M510" s="110"/>
      <c r="N510" s="110"/>
    </row>
    <row r="511" spans="2:14">
      <c r="B511" s="109"/>
      <c r="C511" s="109"/>
      <c r="D511" s="109"/>
      <c r="E511" s="109"/>
      <c r="F511" s="109"/>
      <c r="G511" s="109"/>
      <c r="H511" s="110"/>
      <c r="I511" s="110"/>
      <c r="J511" s="110"/>
      <c r="K511" s="110"/>
      <c r="L511" s="110"/>
      <c r="M511" s="110"/>
      <c r="N511" s="110"/>
    </row>
    <row r="512" spans="2:14">
      <c r="B512" s="109"/>
      <c r="C512" s="109"/>
      <c r="D512" s="109"/>
      <c r="E512" s="109"/>
      <c r="F512" s="109"/>
      <c r="G512" s="109"/>
      <c r="H512" s="110"/>
      <c r="I512" s="110"/>
      <c r="J512" s="110"/>
      <c r="K512" s="110"/>
      <c r="L512" s="110"/>
      <c r="M512" s="110"/>
      <c r="N512" s="110"/>
    </row>
    <row r="513" spans="2:14">
      <c r="B513" s="109"/>
      <c r="C513" s="109"/>
      <c r="D513" s="109"/>
      <c r="E513" s="109"/>
      <c r="F513" s="109"/>
      <c r="G513" s="109"/>
      <c r="H513" s="110"/>
      <c r="I513" s="110"/>
      <c r="J513" s="110"/>
      <c r="K513" s="110"/>
      <c r="L513" s="110"/>
      <c r="M513" s="110"/>
      <c r="N513" s="110"/>
    </row>
    <row r="514" spans="2:14">
      <c r="B514" s="109"/>
      <c r="C514" s="109"/>
      <c r="D514" s="109"/>
      <c r="E514" s="109"/>
      <c r="F514" s="109"/>
      <c r="G514" s="109"/>
      <c r="H514" s="110"/>
      <c r="I514" s="110"/>
      <c r="J514" s="110"/>
      <c r="K514" s="110"/>
      <c r="L514" s="110"/>
      <c r="M514" s="110"/>
      <c r="N514" s="110"/>
    </row>
    <row r="515" spans="2:14">
      <c r="B515" s="109"/>
      <c r="C515" s="109"/>
      <c r="D515" s="109"/>
      <c r="E515" s="109"/>
      <c r="F515" s="109"/>
      <c r="G515" s="109"/>
      <c r="H515" s="110"/>
      <c r="I515" s="110"/>
      <c r="J515" s="110"/>
      <c r="K515" s="110"/>
      <c r="L515" s="110"/>
      <c r="M515" s="110"/>
      <c r="N515" s="110"/>
    </row>
    <row r="516" spans="2:14">
      <c r="B516" s="109"/>
      <c r="C516" s="109"/>
      <c r="D516" s="109"/>
      <c r="E516" s="109"/>
      <c r="F516" s="109"/>
      <c r="G516" s="109"/>
      <c r="H516" s="110"/>
      <c r="I516" s="110"/>
      <c r="J516" s="110"/>
      <c r="K516" s="110"/>
      <c r="L516" s="110"/>
      <c r="M516" s="110"/>
      <c r="N516" s="110"/>
    </row>
    <row r="517" spans="2:14">
      <c r="B517" s="109"/>
      <c r="C517" s="109"/>
      <c r="D517" s="109"/>
      <c r="E517" s="109"/>
      <c r="F517" s="109"/>
      <c r="G517" s="109"/>
      <c r="H517" s="110"/>
      <c r="I517" s="110"/>
      <c r="J517" s="110"/>
      <c r="K517" s="110"/>
      <c r="L517" s="110"/>
      <c r="M517" s="110"/>
      <c r="N517" s="110"/>
    </row>
    <row r="518" spans="2:14">
      <c r="B518" s="109"/>
      <c r="C518" s="109"/>
      <c r="D518" s="109"/>
      <c r="E518" s="109"/>
      <c r="F518" s="109"/>
      <c r="G518" s="109"/>
      <c r="H518" s="110"/>
      <c r="I518" s="110"/>
      <c r="J518" s="110"/>
      <c r="K518" s="110"/>
      <c r="L518" s="110"/>
      <c r="M518" s="110"/>
      <c r="N518" s="110"/>
    </row>
    <row r="519" spans="2:14">
      <c r="B519" s="109"/>
      <c r="C519" s="109"/>
      <c r="D519" s="109"/>
      <c r="E519" s="109"/>
      <c r="F519" s="109"/>
      <c r="G519" s="109"/>
      <c r="H519" s="110"/>
      <c r="I519" s="110"/>
      <c r="J519" s="110"/>
      <c r="K519" s="110"/>
      <c r="L519" s="110"/>
      <c r="M519" s="110"/>
      <c r="N519" s="110"/>
    </row>
    <row r="520" spans="2:14">
      <c r="B520" s="109"/>
      <c r="C520" s="109"/>
      <c r="D520" s="109"/>
      <c r="E520" s="109"/>
      <c r="F520" s="109"/>
      <c r="G520" s="109"/>
      <c r="H520" s="110"/>
      <c r="I520" s="110"/>
      <c r="J520" s="110"/>
      <c r="K520" s="110"/>
      <c r="L520" s="110"/>
      <c r="M520" s="110"/>
      <c r="N520" s="110"/>
    </row>
    <row r="521" spans="2:14">
      <c r="B521" s="109"/>
      <c r="C521" s="109"/>
      <c r="D521" s="109"/>
      <c r="E521" s="109"/>
      <c r="F521" s="109"/>
      <c r="G521" s="109"/>
      <c r="H521" s="110"/>
      <c r="I521" s="110"/>
      <c r="J521" s="110"/>
      <c r="K521" s="110"/>
      <c r="L521" s="110"/>
      <c r="M521" s="110"/>
      <c r="N521" s="110"/>
    </row>
    <row r="522" spans="2:14">
      <c r="B522" s="109"/>
      <c r="C522" s="109"/>
      <c r="D522" s="109"/>
      <c r="E522" s="109"/>
      <c r="F522" s="109"/>
      <c r="G522" s="109"/>
      <c r="H522" s="110"/>
      <c r="I522" s="110"/>
      <c r="J522" s="110"/>
      <c r="K522" s="110"/>
      <c r="L522" s="110"/>
      <c r="M522" s="110"/>
      <c r="N522" s="110"/>
    </row>
    <row r="523" spans="2:14">
      <c r="B523" s="109"/>
      <c r="C523" s="109"/>
      <c r="D523" s="109"/>
      <c r="E523" s="109"/>
      <c r="F523" s="109"/>
      <c r="G523" s="109"/>
      <c r="H523" s="110"/>
      <c r="I523" s="110"/>
      <c r="J523" s="110"/>
      <c r="K523" s="110"/>
      <c r="L523" s="110"/>
      <c r="M523" s="110"/>
      <c r="N523" s="110"/>
    </row>
    <row r="524" spans="2:14">
      <c r="B524" s="109"/>
      <c r="C524" s="109"/>
      <c r="D524" s="109"/>
      <c r="E524" s="109"/>
      <c r="F524" s="109"/>
      <c r="G524" s="109"/>
      <c r="H524" s="110"/>
      <c r="I524" s="110"/>
      <c r="J524" s="110"/>
      <c r="K524" s="110"/>
      <c r="L524" s="110"/>
      <c r="M524" s="110"/>
      <c r="N524" s="110"/>
    </row>
    <row r="525" spans="2:14">
      <c r="B525" s="109"/>
      <c r="C525" s="109"/>
      <c r="D525" s="109"/>
      <c r="E525" s="109"/>
      <c r="F525" s="109"/>
      <c r="G525" s="109"/>
      <c r="H525" s="110"/>
      <c r="I525" s="110"/>
      <c r="J525" s="110"/>
      <c r="K525" s="110"/>
      <c r="L525" s="110"/>
      <c r="M525" s="110"/>
      <c r="N525" s="110"/>
    </row>
    <row r="526" spans="2:14">
      <c r="B526" s="109"/>
      <c r="C526" s="109"/>
      <c r="D526" s="109"/>
      <c r="E526" s="109"/>
      <c r="F526" s="109"/>
      <c r="G526" s="109"/>
      <c r="H526" s="110"/>
      <c r="I526" s="110"/>
      <c r="J526" s="110"/>
      <c r="K526" s="110"/>
      <c r="L526" s="110"/>
      <c r="M526" s="110"/>
      <c r="N526" s="110"/>
    </row>
    <row r="527" spans="2:14">
      <c r="B527" s="109"/>
      <c r="C527" s="109"/>
      <c r="D527" s="109"/>
      <c r="E527" s="109"/>
      <c r="F527" s="109"/>
      <c r="G527" s="109"/>
      <c r="H527" s="110"/>
      <c r="I527" s="110"/>
      <c r="J527" s="110"/>
      <c r="K527" s="110"/>
      <c r="L527" s="110"/>
      <c r="M527" s="110"/>
      <c r="N527" s="110"/>
    </row>
    <row r="528" spans="2:14">
      <c r="B528" s="109"/>
      <c r="C528" s="109"/>
      <c r="D528" s="109"/>
      <c r="E528" s="109"/>
      <c r="F528" s="109"/>
      <c r="G528" s="109"/>
      <c r="H528" s="110"/>
      <c r="I528" s="110"/>
      <c r="J528" s="110"/>
      <c r="K528" s="110"/>
      <c r="L528" s="110"/>
      <c r="M528" s="110"/>
      <c r="N528" s="110"/>
    </row>
    <row r="529" spans="2:14">
      <c r="B529" s="109"/>
      <c r="C529" s="109"/>
      <c r="D529" s="109"/>
      <c r="E529" s="109"/>
      <c r="F529" s="109"/>
      <c r="G529" s="109"/>
      <c r="H529" s="110"/>
      <c r="I529" s="110"/>
      <c r="J529" s="110"/>
      <c r="K529" s="110"/>
      <c r="L529" s="110"/>
      <c r="M529" s="110"/>
      <c r="N529" s="110"/>
    </row>
    <row r="530" spans="2:14">
      <c r="B530" s="109"/>
      <c r="C530" s="109"/>
      <c r="D530" s="109"/>
      <c r="E530" s="109"/>
      <c r="F530" s="109"/>
      <c r="G530" s="109"/>
      <c r="H530" s="110"/>
      <c r="I530" s="110"/>
      <c r="J530" s="110"/>
      <c r="K530" s="110"/>
      <c r="L530" s="110"/>
      <c r="M530" s="110"/>
      <c r="N530" s="110"/>
    </row>
    <row r="531" spans="2:14">
      <c r="B531" s="109"/>
      <c r="C531" s="109"/>
      <c r="D531" s="109"/>
      <c r="E531" s="109"/>
      <c r="F531" s="109"/>
      <c r="G531" s="109"/>
      <c r="H531" s="110"/>
      <c r="I531" s="110"/>
      <c r="J531" s="110"/>
      <c r="K531" s="110"/>
      <c r="L531" s="110"/>
      <c r="M531" s="110"/>
      <c r="N531" s="110"/>
    </row>
    <row r="532" spans="2:14">
      <c r="B532" s="109"/>
      <c r="C532" s="109"/>
      <c r="D532" s="109"/>
      <c r="E532" s="109"/>
      <c r="F532" s="109"/>
      <c r="G532" s="109"/>
      <c r="H532" s="110"/>
      <c r="I532" s="110"/>
      <c r="J532" s="110"/>
      <c r="K532" s="110"/>
      <c r="L532" s="110"/>
      <c r="M532" s="110"/>
      <c r="N532" s="110"/>
    </row>
    <row r="533" spans="2:14">
      <c r="B533" s="109"/>
      <c r="C533" s="109"/>
      <c r="D533" s="109"/>
      <c r="E533" s="109"/>
      <c r="F533" s="109"/>
      <c r="G533" s="109"/>
      <c r="H533" s="110"/>
      <c r="I533" s="110"/>
      <c r="J533" s="110"/>
      <c r="K533" s="110"/>
      <c r="L533" s="110"/>
      <c r="M533" s="110"/>
      <c r="N533" s="110"/>
    </row>
    <row r="534" spans="2:14">
      <c r="B534" s="109"/>
      <c r="C534" s="109"/>
      <c r="D534" s="109"/>
      <c r="E534" s="109"/>
      <c r="F534" s="109"/>
      <c r="G534" s="109"/>
      <c r="H534" s="110"/>
      <c r="I534" s="110"/>
      <c r="J534" s="110"/>
      <c r="K534" s="110"/>
      <c r="L534" s="110"/>
      <c r="M534" s="110"/>
      <c r="N534" s="110"/>
    </row>
    <row r="535" spans="2:14">
      <c r="B535" s="109"/>
      <c r="C535" s="109"/>
      <c r="D535" s="109"/>
      <c r="E535" s="109"/>
      <c r="F535" s="109"/>
      <c r="G535" s="109"/>
      <c r="H535" s="110"/>
      <c r="I535" s="110"/>
      <c r="J535" s="110"/>
      <c r="K535" s="110"/>
      <c r="L535" s="110"/>
      <c r="M535" s="110"/>
      <c r="N535" s="110"/>
    </row>
    <row r="536" spans="2:14">
      <c r="B536" s="109"/>
      <c r="C536" s="109"/>
      <c r="D536" s="109"/>
      <c r="E536" s="109"/>
      <c r="F536" s="109"/>
      <c r="G536" s="109"/>
      <c r="H536" s="110"/>
      <c r="I536" s="110"/>
      <c r="J536" s="110"/>
      <c r="K536" s="110"/>
      <c r="L536" s="110"/>
      <c r="M536" s="110"/>
      <c r="N536" s="110"/>
    </row>
    <row r="537" spans="2:14">
      <c r="B537" s="109"/>
      <c r="C537" s="109"/>
      <c r="D537" s="109"/>
      <c r="E537" s="109"/>
      <c r="F537" s="109"/>
      <c r="G537" s="109"/>
      <c r="H537" s="110"/>
      <c r="I537" s="110"/>
      <c r="J537" s="110"/>
      <c r="K537" s="110"/>
      <c r="L537" s="110"/>
      <c r="M537" s="110"/>
      <c r="N537" s="110"/>
    </row>
    <row r="538" spans="2:14">
      <c r="B538" s="109"/>
      <c r="C538" s="109"/>
      <c r="D538" s="109"/>
      <c r="E538" s="109"/>
      <c r="F538" s="109"/>
      <c r="G538" s="109"/>
      <c r="H538" s="110"/>
      <c r="I538" s="110"/>
      <c r="J538" s="110"/>
      <c r="K538" s="110"/>
      <c r="L538" s="110"/>
      <c r="M538" s="110"/>
      <c r="N538" s="110"/>
    </row>
    <row r="539" spans="2:14">
      <c r="B539" s="109"/>
      <c r="C539" s="109"/>
      <c r="D539" s="109"/>
      <c r="E539" s="109"/>
      <c r="F539" s="109"/>
      <c r="G539" s="109"/>
      <c r="H539" s="110"/>
      <c r="I539" s="110"/>
      <c r="J539" s="110"/>
      <c r="K539" s="110"/>
      <c r="L539" s="110"/>
      <c r="M539" s="110"/>
      <c r="N539" s="110"/>
    </row>
    <row r="540" spans="2:14">
      <c r="B540" s="109"/>
      <c r="C540" s="109"/>
      <c r="D540" s="109"/>
      <c r="E540" s="109"/>
      <c r="F540" s="109"/>
      <c r="G540" s="109"/>
      <c r="H540" s="110"/>
      <c r="I540" s="110"/>
      <c r="J540" s="110"/>
      <c r="K540" s="110"/>
      <c r="L540" s="110"/>
      <c r="M540" s="110"/>
      <c r="N540" s="110"/>
    </row>
    <row r="541" spans="2:14">
      <c r="B541" s="109"/>
      <c r="C541" s="109"/>
      <c r="D541" s="109"/>
      <c r="E541" s="109"/>
      <c r="F541" s="109"/>
      <c r="G541" s="109"/>
      <c r="H541" s="110"/>
      <c r="I541" s="110"/>
      <c r="J541" s="110"/>
      <c r="K541" s="110"/>
      <c r="L541" s="110"/>
      <c r="M541" s="110"/>
      <c r="N541" s="110"/>
    </row>
    <row r="542" spans="2:14">
      <c r="B542" s="109"/>
      <c r="C542" s="109"/>
      <c r="D542" s="109"/>
      <c r="E542" s="109"/>
      <c r="F542" s="109"/>
      <c r="G542" s="109"/>
      <c r="H542" s="110"/>
      <c r="I542" s="110"/>
      <c r="J542" s="110"/>
      <c r="K542" s="110"/>
      <c r="L542" s="110"/>
      <c r="M542" s="110"/>
      <c r="N542" s="110"/>
    </row>
    <row r="543" spans="2:14">
      <c r="B543" s="109"/>
      <c r="C543" s="109"/>
      <c r="D543" s="109"/>
      <c r="E543" s="109"/>
      <c r="F543" s="109"/>
      <c r="G543" s="109"/>
      <c r="H543" s="110"/>
      <c r="I543" s="110"/>
      <c r="J543" s="110"/>
      <c r="K543" s="110"/>
      <c r="L543" s="110"/>
      <c r="M543" s="110"/>
      <c r="N543" s="110"/>
    </row>
    <row r="544" spans="2:14">
      <c r="B544" s="109"/>
      <c r="C544" s="109"/>
      <c r="D544" s="109"/>
      <c r="E544" s="109"/>
      <c r="F544" s="109"/>
      <c r="G544" s="109"/>
      <c r="H544" s="110"/>
      <c r="I544" s="110"/>
      <c r="J544" s="110"/>
      <c r="K544" s="110"/>
      <c r="L544" s="110"/>
      <c r="M544" s="110"/>
      <c r="N544" s="110"/>
    </row>
    <row r="545" spans="2:14">
      <c r="B545" s="109"/>
      <c r="C545" s="109"/>
      <c r="D545" s="109"/>
      <c r="E545" s="109"/>
      <c r="F545" s="109"/>
      <c r="G545" s="109"/>
      <c r="H545" s="110"/>
      <c r="I545" s="110"/>
      <c r="J545" s="110"/>
      <c r="K545" s="110"/>
      <c r="L545" s="110"/>
      <c r="M545" s="110"/>
      <c r="N545" s="110"/>
    </row>
    <row r="546" spans="2:14">
      <c r="B546" s="109"/>
      <c r="C546" s="109"/>
      <c r="D546" s="109"/>
      <c r="E546" s="109"/>
      <c r="F546" s="109"/>
      <c r="G546" s="109"/>
      <c r="H546" s="110"/>
      <c r="I546" s="110"/>
      <c r="J546" s="110"/>
      <c r="K546" s="110"/>
      <c r="L546" s="110"/>
      <c r="M546" s="110"/>
      <c r="N546" s="110"/>
    </row>
    <row r="547" spans="2:14">
      <c r="B547" s="109"/>
      <c r="C547" s="109"/>
      <c r="D547" s="109"/>
      <c r="E547" s="109"/>
      <c r="F547" s="109"/>
      <c r="G547" s="109"/>
      <c r="H547" s="110"/>
      <c r="I547" s="110"/>
      <c r="J547" s="110"/>
      <c r="K547" s="110"/>
      <c r="L547" s="110"/>
      <c r="M547" s="110"/>
      <c r="N547" s="110"/>
    </row>
    <row r="548" spans="2:14">
      <c r="B548" s="109"/>
      <c r="C548" s="109"/>
      <c r="D548" s="109"/>
      <c r="E548" s="109"/>
      <c r="F548" s="109"/>
      <c r="G548" s="109"/>
      <c r="H548" s="110"/>
      <c r="I548" s="110"/>
      <c r="J548" s="110"/>
      <c r="K548" s="110"/>
      <c r="L548" s="110"/>
      <c r="M548" s="110"/>
      <c r="N548" s="110"/>
    </row>
    <row r="549" spans="2:14">
      <c r="B549" s="109"/>
      <c r="C549" s="109"/>
      <c r="D549" s="109"/>
      <c r="E549" s="109"/>
      <c r="F549" s="109"/>
      <c r="G549" s="109"/>
      <c r="H549" s="110"/>
      <c r="I549" s="110"/>
      <c r="J549" s="110"/>
      <c r="K549" s="110"/>
      <c r="L549" s="110"/>
      <c r="M549" s="110"/>
      <c r="N549" s="110"/>
    </row>
    <row r="550" spans="2:14">
      <c r="B550" s="109"/>
      <c r="C550" s="109"/>
      <c r="D550" s="109"/>
      <c r="E550" s="109"/>
      <c r="F550" s="109"/>
      <c r="G550" s="109"/>
      <c r="H550" s="110"/>
      <c r="I550" s="110"/>
      <c r="J550" s="110"/>
      <c r="K550" s="110"/>
      <c r="L550" s="110"/>
      <c r="M550" s="110"/>
      <c r="N550" s="110"/>
    </row>
    <row r="551" spans="2:14">
      <c r="B551" s="109"/>
      <c r="C551" s="109"/>
      <c r="D551" s="109"/>
      <c r="E551" s="109"/>
      <c r="F551" s="109"/>
      <c r="G551" s="109"/>
      <c r="H551" s="110"/>
      <c r="I551" s="110"/>
      <c r="J551" s="110"/>
      <c r="K551" s="110"/>
      <c r="L551" s="110"/>
      <c r="M551" s="110"/>
      <c r="N551" s="110"/>
    </row>
    <row r="552" spans="2:14">
      <c r="B552" s="109"/>
      <c r="C552" s="109"/>
      <c r="D552" s="109"/>
      <c r="E552" s="109"/>
      <c r="F552" s="109"/>
      <c r="G552" s="109"/>
      <c r="H552" s="110"/>
      <c r="I552" s="110"/>
      <c r="J552" s="110"/>
      <c r="K552" s="110"/>
      <c r="L552" s="110"/>
      <c r="M552" s="110"/>
      <c r="N552" s="110"/>
    </row>
    <row r="553" spans="2:14">
      <c r="B553" s="109"/>
      <c r="C553" s="109"/>
      <c r="D553" s="109"/>
      <c r="E553" s="109"/>
      <c r="F553" s="109"/>
      <c r="G553" s="109"/>
      <c r="H553" s="110"/>
      <c r="I553" s="110"/>
      <c r="J553" s="110"/>
      <c r="K553" s="110"/>
      <c r="L553" s="110"/>
      <c r="M553" s="110"/>
      <c r="N553" s="110"/>
    </row>
    <row r="554" spans="2:14">
      <c r="B554" s="109"/>
      <c r="C554" s="109"/>
      <c r="D554" s="109"/>
      <c r="E554" s="109"/>
      <c r="F554" s="109"/>
      <c r="G554" s="109"/>
      <c r="H554" s="110"/>
      <c r="I554" s="110"/>
      <c r="J554" s="110"/>
      <c r="K554" s="110"/>
      <c r="L554" s="110"/>
      <c r="M554" s="110"/>
      <c r="N554" s="110"/>
    </row>
    <row r="555" spans="2:14">
      <c r="B555" s="109"/>
      <c r="C555" s="109"/>
      <c r="D555" s="109"/>
      <c r="E555" s="109"/>
      <c r="F555" s="109"/>
      <c r="G555" s="109"/>
      <c r="H555" s="110"/>
      <c r="I555" s="110"/>
      <c r="J555" s="110"/>
      <c r="K555" s="110"/>
      <c r="L555" s="110"/>
      <c r="M555" s="110"/>
      <c r="N555" s="110"/>
    </row>
    <row r="556" spans="2:14">
      <c r="B556" s="109"/>
      <c r="C556" s="109"/>
      <c r="D556" s="109"/>
      <c r="E556" s="109"/>
      <c r="F556" s="109"/>
      <c r="G556" s="109"/>
      <c r="H556" s="110"/>
      <c r="I556" s="110"/>
      <c r="J556" s="110"/>
      <c r="K556" s="110"/>
      <c r="L556" s="110"/>
      <c r="M556" s="110"/>
      <c r="N556" s="110"/>
    </row>
    <row r="557" spans="2:14">
      <c r="B557" s="109"/>
      <c r="C557" s="109"/>
      <c r="D557" s="109"/>
      <c r="E557" s="109"/>
      <c r="F557" s="109"/>
      <c r="G557" s="109"/>
      <c r="H557" s="110"/>
      <c r="I557" s="110"/>
      <c r="J557" s="110"/>
      <c r="K557" s="110"/>
      <c r="L557" s="110"/>
      <c r="M557" s="110"/>
      <c r="N557" s="110"/>
    </row>
    <row r="558" spans="2:14">
      <c r="B558" s="109"/>
      <c r="C558" s="109"/>
      <c r="D558" s="109"/>
      <c r="E558" s="109"/>
      <c r="F558" s="109"/>
      <c r="G558" s="109"/>
      <c r="H558" s="110"/>
      <c r="I558" s="110"/>
      <c r="J558" s="110"/>
      <c r="K558" s="110"/>
      <c r="L558" s="110"/>
      <c r="M558" s="110"/>
      <c r="N558" s="110"/>
    </row>
    <row r="559" spans="2:14">
      <c r="B559" s="109"/>
      <c r="C559" s="109"/>
      <c r="D559" s="109"/>
      <c r="E559" s="109"/>
      <c r="F559" s="109"/>
      <c r="G559" s="109"/>
      <c r="H559" s="110"/>
      <c r="I559" s="110"/>
      <c r="J559" s="110"/>
      <c r="K559" s="110"/>
      <c r="L559" s="110"/>
      <c r="M559" s="110"/>
      <c r="N559" s="110"/>
    </row>
    <row r="560" spans="2:14">
      <c r="B560" s="109"/>
      <c r="C560" s="109"/>
      <c r="D560" s="109"/>
      <c r="E560" s="109"/>
      <c r="F560" s="109"/>
      <c r="G560" s="109"/>
      <c r="H560" s="110"/>
      <c r="I560" s="110"/>
      <c r="J560" s="110"/>
      <c r="K560" s="110"/>
      <c r="L560" s="110"/>
      <c r="M560" s="110"/>
      <c r="N560" s="110"/>
    </row>
    <row r="561" spans="2:14">
      <c r="B561" s="109"/>
      <c r="C561" s="109"/>
      <c r="D561" s="109"/>
      <c r="E561" s="109"/>
      <c r="F561" s="109"/>
      <c r="G561" s="109"/>
      <c r="H561" s="110"/>
      <c r="I561" s="110"/>
      <c r="J561" s="110"/>
      <c r="K561" s="110"/>
      <c r="L561" s="110"/>
      <c r="M561" s="110"/>
      <c r="N561" s="110"/>
    </row>
    <row r="562" spans="2:14">
      <c r="B562" s="109"/>
      <c r="C562" s="109"/>
      <c r="D562" s="109"/>
      <c r="E562" s="109"/>
      <c r="F562" s="109"/>
      <c r="G562" s="109"/>
      <c r="H562" s="110"/>
      <c r="I562" s="110"/>
      <c r="J562" s="110"/>
      <c r="K562" s="110"/>
      <c r="L562" s="110"/>
      <c r="M562" s="110"/>
      <c r="N562" s="110"/>
    </row>
    <row r="563" spans="2:14">
      <c r="B563" s="109"/>
      <c r="C563" s="109"/>
      <c r="D563" s="109"/>
      <c r="E563" s="109"/>
      <c r="F563" s="109"/>
      <c r="G563" s="109"/>
      <c r="H563" s="110"/>
      <c r="I563" s="110"/>
      <c r="J563" s="110"/>
      <c r="K563" s="110"/>
      <c r="L563" s="110"/>
      <c r="M563" s="110"/>
      <c r="N563" s="110"/>
    </row>
    <row r="564" spans="2:14">
      <c r="B564" s="109"/>
      <c r="C564" s="109"/>
      <c r="D564" s="109"/>
      <c r="E564" s="109"/>
      <c r="F564" s="109"/>
      <c r="G564" s="109"/>
      <c r="H564" s="110"/>
      <c r="I564" s="110"/>
      <c r="J564" s="110"/>
      <c r="K564" s="110"/>
      <c r="L564" s="110"/>
      <c r="M564" s="110"/>
      <c r="N564" s="110"/>
    </row>
    <row r="565" spans="2:14">
      <c r="B565" s="109"/>
      <c r="C565" s="109"/>
      <c r="D565" s="109"/>
      <c r="E565" s="109"/>
      <c r="F565" s="109"/>
      <c r="G565" s="109"/>
      <c r="H565" s="110"/>
      <c r="I565" s="110"/>
      <c r="J565" s="110"/>
      <c r="K565" s="110"/>
      <c r="L565" s="110"/>
      <c r="M565" s="110"/>
      <c r="N565" s="110"/>
    </row>
    <row r="566" spans="2:14">
      <c r="B566" s="109"/>
      <c r="C566" s="109"/>
      <c r="D566" s="109"/>
      <c r="E566" s="109"/>
      <c r="F566" s="109"/>
      <c r="G566" s="109"/>
      <c r="H566" s="110"/>
      <c r="I566" s="110"/>
      <c r="J566" s="110"/>
      <c r="K566" s="110"/>
      <c r="L566" s="110"/>
      <c r="M566" s="110"/>
      <c r="N566" s="110"/>
    </row>
    <row r="567" spans="2:14">
      <c r="B567" s="109"/>
      <c r="C567" s="109"/>
      <c r="D567" s="109"/>
      <c r="E567" s="109"/>
      <c r="F567" s="109"/>
      <c r="G567" s="109"/>
      <c r="H567" s="110"/>
      <c r="I567" s="110"/>
      <c r="J567" s="110"/>
      <c r="K567" s="110"/>
      <c r="L567" s="110"/>
      <c r="M567" s="110"/>
      <c r="N567" s="110"/>
    </row>
    <row r="568" spans="2:14">
      <c r="B568" s="109"/>
      <c r="C568" s="109"/>
      <c r="D568" s="109"/>
      <c r="E568" s="109"/>
      <c r="F568" s="109"/>
      <c r="G568" s="109"/>
      <c r="H568" s="110"/>
      <c r="I568" s="110"/>
      <c r="J568" s="110"/>
      <c r="K568" s="110"/>
      <c r="L568" s="110"/>
      <c r="M568" s="110"/>
      <c r="N568" s="110"/>
    </row>
    <row r="569" spans="2:14">
      <c r="B569" s="109"/>
      <c r="C569" s="109"/>
      <c r="D569" s="109"/>
      <c r="E569" s="109"/>
      <c r="F569" s="109"/>
      <c r="G569" s="109"/>
      <c r="H569" s="110"/>
      <c r="I569" s="110"/>
      <c r="J569" s="110"/>
      <c r="K569" s="110"/>
      <c r="L569" s="110"/>
      <c r="M569" s="110"/>
      <c r="N569" s="110"/>
    </row>
    <row r="570" spans="2:14">
      <c r="B570" s="109"/>
      <c r="C570" s="109"/>
      <c r="D570" s="109"/>
      <c r="E570" s="109"/>
      <c r="F570" s="109"/>
      <c r="G570" s="109"/>
      <c r="H570" s="110"/>
      <c r="I570" s="110"/>
      <c r="J570" s="110"/>
      <c r="K570" s="110"/>
      <c r="L570" s="110"/>
      <c r="M570" s="110"/>
      <c r="N570" s="110"/>
    </row>
    <row r="571" spans="2:14">
      <c r="B571" s="109"/>
      <c r="C571" s="109"/>
      <c r="D571" s="109"/>
      <c r="E571" s="109"/>
      <c r="F571" s="109"/>
      <c r="G571" s="109"/>
      <c r="H571" s="110"/>
      <c r="I571" s="110"/>
      <c r="J571" s="110"/>
      <c r="K571" s="110"/>
      <c r="L571" s="110"/>
      <c r="M571" s="110"/>
      <c r="N571" s="110"/>
    </row>
    <row r="572" spans="2:14">
      <c r="B572" s="109"/>
      <c r="C572" s="109"/>
      <c r="D572" s="109"/>
      <c r="E572" s="109"/>
      <c r="F572" s="109"/>
      <c r="G572" s="109"/>
      <c r="H572" s="110"/>
      <c r="I572" s="110"/>
      <c r="J572" s="110"/>
      <c r="K572" s="110"/>
      <c r="L572" s="110"/>
      <c r="M572" s="110"/>
      <c r="N572" s="110"/>
    </row>
    <row r="573" spans="2:14">
      <c r="B573" s="109"/>
      <c r="C573" s="109"/>
      <c r="D573" s="109"/>
      <c r="E573" s="109"/>
      <c r="F573" s="109"/>
      <c r="G573" s="109"/>
      <c r="H573" s="110"/>
      <c r="I573" s="110"/>
      <c r="J573" s="110"/>
      <c r="K573" s="110"/>
      <c r="L573" s="110"/>
      <c r="M573" s="110"/>
      <c r="N573" s="110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81 B83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1" style="2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147</v>
      </c>
      <c r="C1" s="67" t="s" vm="1">
        <v>233</v>
      </c>
    </row>
    <row r="2" spans="2:15">
      <c r="B2" s="46" t="s">
        <v>146</v>
      </c>
      <c r="C2" s="67" t="s">
        <v>234</v>
      </c>
    </row>
    <row r="3" spans="2:15">
      <c r="B3" s="46" t="s">
        <v>148</v>
      </c>
      <c r="C3" s="67" t="s">
        <v>235</v>
      </c>
    </row>
    <row r="4" spans="2:15">
      <c r="B4" s="46" t="s">
        <v>149</v>
      </c>
      <c r="C4" s="67">
        <v>8803</v>
      </c>
    </row>
    <row r="6" spans="2:15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2:15" ht="26.25" customHeight="1"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</row>
    <row r="8" spans="2:15" s="3" customFormat="1" ht="78.75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209</v>
      </c>
      <c r="K8" s="29" t="s">
        <v>208</v>
      </c>
      <c r="L8" s="29" t="s">
        <v>63</v>
      </c>
      <c r="M8" s="29" t="s">
        <v>60</v>
      </c>
      <c r="N8" s="29" t="s">
        <v>150</v>
      </c>
      <c r="O8" s="19" t="s">
        <v>152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216</v>
      </c>
      <c r="K9" s="31"/>
      <c r="L9" s="31" t="s">
        <v>212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1" t="s">
        <v>31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31275.357408132004</v>
      </c>
      <c r="M11" s="73"/>
      <c r="N11" s="84">
        <f>IFERROR(L11/$L$11,0)</f>
        <v>1</v>
      </c>
      <c r="O11" s="84">
        <f>L11/'סכום נכסי הקרן'!$C$42</f>
        <v>1.0822987024404443E-2</v>
      </c>
    </row>
    <row r="12" spans="2:15" s="4" customFormat="1" ht="18" customHeight="1">
      <c r="B12" s="90" t="s">
        <v>200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31275.357408132004</v>
      </c>
      <c r="M12" s="73"/>
      <c r="N12" s="84">
        <f t="shared" ref="N12:N25" si="0">IFERROR(L12/$L$11,0)</f>
        <v>1</v>
      </c>
      <c r="O12" s="84">
        <f>L12/'סכום נכסי הקרן'!$C$42</f>
        <v>1.0822987024404443E-2</v>
      </c>
    </row>
    <row r="13" spans="2:15">
      <c r="B13" s="92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23369.201885368999</v>
      </c>
      <c r="M13" s="71"/>
      <c r="N13" s="81">
        <f t="shared" si="0"/>
        <v>0.74720814794886081</v>
      </c>
      <c r="O13" s="81">
        <f>L13/'סכום נכסי הקרן'!$C$42</f>
        <v>8.0870240897797964E-3</v>
      </c>
    </row>
    <row r="14" spans="2:15">
      <c r="B14" s="76" t="s">
        <v>1681</v>
      </c>
      <c r="C14" s="73" t="s">
        <v>1682</v>
      </c>
      <c r="D14" s="86" t="s">
        <v>28</v>
      </c>
      <c r="E14" s="73"/>
      <c r="F14" s="86" t="s">
        <v>1591</v>
      </c>
      <c r="G14" s="73" t="s">
        <v>665</v>
      </c>
      <c r="H14" s="73" t="s">
        <v>666</v>
      </c>
      <c r="I14" s="86" t="s">
        <v>135</v>
      </c>
      <c r="J14" s="83">
        <v>450.35048700000004</v>
      </c>
      <c r="K14" s="85">
        <v>106693.59239999999</v>
      </c>
      <c r="L14" s="83">
        <v>1947.4947437020005</v>
      </c>
      <c r="M14" s="84">
        <v>1.1604612095290569E-3</v>
      </c>
      <c r="N14" s="84">
        <f t="shared" si="0"/>
        <v>6.2269304177340154E-2</v>
      </c>
      <c r="O14" s="84">
        <f>L14/'סכום נכסי הקרן'!$C$42</f>
        <v>6.7393987113004584E-4</v>
      </c>
    </row>
    <row r="15" spans="2:15">
      <c r="B15" s="76" t="s">
        <v>1683</v>
      </c>
      <c r="C15" s="73" t="s">
        <v>1684</v>
      </c>
      <c r="D15" s="86" t="s">
        <v>28</v>
      </c>
      <c r="E15" s="73"/>
      <c r="F15" s="86" t="s">
        <v>1591</v>
      </c>
      <c r="G15" s="73" t="s">
        <v>676</v>
      </c>
      <c r="H15" s="73" t="s">
        <v>666</v>
      </c>
      <c r="I15" s="86" t="s">
        <v>133</v>
      </c>
      <c r="J15" s="83">
        <v>78.715767000000014</v>
      </c>
      <c r="K15" s="85">
        <v>1007522</v>
      </c>
      <c r="L15" s="83">
        <v>3032.7315397010002</v>
      </c>
      <c r="M15" s="84">
        <v>5.4855006979784358E-4</v>
      </c>
      <c r="N15" s="84">
        <f t="shared" si="0"/>
        <v>9.6968725253078966E-2</v>
      </c>
      <c r="O15" s="84">
        <f>L15/'סכום נכסי הקרן'!$C$42</f>
        <v>1.049491255187113E-3</v>
      </c>
    </row>
    <row r="16" spans="2:15">
      <c r="B16" s="76" t="s">
        <v>1685</v>
      </c>
      <c r="C16" s="73" t="s">
        <v>1686</v>
      </c>
      <c r="D16" s="86" t="s">
        <v>28</v>
      </c>
      <c r="E16" s="73"/>
      <c r="F16" s="86" t="s">
        <v>1591</v>
      </c>
      <c r="G16" s="73" t="s">
        <v>895</v>
      </c>
      <c r="H16" s="73" t="s">
        <v>666</v>
      </c>
      <c r="I16" s="86" t="s">
        <v>133</v>
      </c>
      <c r="J16" s="83">
        <v>1853.5996800000003</v>
      </c>
      <c r="K16" s="85">
        <v>34912.99</v>
      </c>
      <c r="L16" s="83">
        <v>2474.6903992060002</v>
      </c>
      <c r="M16" s="84">
        <v>2.2214190004872666E-4</v>
      </c>
      <c r="N16" s="84">
        <f t="shared" si="0"/>
        <v>7.9125887097378084E-2</v>
      </c>
      <c r="O16" s="84">
        <f>L16/'סכום נכסי הקרן'!$C$42</f>
        <v>8.5637844934941388E-4</v>
      </c>
    </row>
    <row r="17" spans="2:15">
      <c r="B17" s="76" t="s">
        <v>1687</v>
      </c>
      <c r="C17" s="73" t="s">
        <v>1688</v>
      </c>
      <c r="D17" s="86" t="s">
        <v>28</v>
      </c>
      <c r="E17" s="73"/>
      <c r="F17" s="86" t="s">
        <v>1591</v>
      </c>
      <c r="G17" s="73" t="s">
        <v>1689</v>
      </c>
      <c r="H17" s="73" t="s">
        <v>666</v>
      </c>
      <c r="I17" s="86" t="s">
        <v>135</v>
      </c>
      <c r="J17" s="83">
        <v>432.89514900000012</v>
      </c>
      <c r="K17" s="85">
        <v>236239</v>
      </c>
      <c r="L17" s="83">
        <v>4144.9723098900004</v>
      </c>
      <c r="M17" s="84">
        <v>1.6557422474593737E-3</v>
      </c>
      <c r="N17" s="84">
        <f t="shared" si="0"/>
        <v>0.13253157288659004</v>
      </c>
      <c r="O17" s="84">
        <f>L17/'סכום נכסי הקרן'!$C$42</f>
        <v>1.4343874936754756E-3</v>
      </c>
    </row>
    <row r="18" spans="2:15">
      <c r="B18" s="76" t="s">
        <v>1690</v>
      </c>
      <c r="C18" s="73" t="s">
        <v>1691</v>
      </c>
      <c r="D18" s="86" t="s">
        <v>28</v>
      </c>
      <c r="E18" s="73"/>
      <c r="F18" s="86" t="s">
        <v>1591</v>
      </c>
      <c r="G18" s="73" t="s">
        <v>1692</v>
      </c>
      <c r="H18" s="73" t="s">
        <v>666</v>
      </c>
      <c r="I18" s="86" t="s">
        <v>133</v>
      </c>
      <c r="J18" s="83">
        <v>1061.6395610000002</v>
      </c>
      <c r="K18" s="85">
        <v>122601.60000000001</v>
      </c>
      <c r="L18" s="83">
        <v>4977.2687733070015</v>
      </c>
      <c r="M18" s="84">
        <v>1.8103865738361151E-3</v>
      </c>
      <c r="N18" s="84">
        <f t="shared" si="0"/>
        <v>0.15914346583974917</v>
      </c>
      <c r="O18" s="84">
        <f>L18/'סכום נכסי הקרן'!$C$42</f>
        <v>1.7224076658023568E-3</v>
      </c>
    </row>
    <row r="19" spans="2:15">
      <c r="B19" s="76" t="s">
        <v>1693</v>
      </c>
      <c r="C19" s="73" t="s">
        <v>1694</v>
      </c>
      <c r="D19" s="86" t="s">
        <v>28</v>
      </c>
      <c r="E19" s="73"/>
      <c r="F19" s="86" t="s">
        <v>1591</v>
      </c>
      <c r="G19" s="73" t="s">
        <v>1692</v>
      </c>
      <c r="H19" s="73" t="s">
        <v>666</v>
      </c>
      <c r="I19" s="86" t="s">
        <v>136</v>
      </c>
      <c r="J19" s="83">
        <v>184761.12097300004</v>
      </c>
      <c r="K19" s="85">
        <v>131.5</v>
      </c>
      <c r="L19" s="83">
        <v>1136.5466731740003</v>
      </c>
      <c r="M19" s="84">
        <v>8.1844758913892876E-4</v>
      </c>
      <c r="N19" s="84">
        <f t="shared" si="0"/>
        <v>3.6340005914000627E-2</v>
      </c>
      <c r="O19" s="84">
        <f>L19/'סכום נכסי הקרן'!$C$42</f>
        <v>3.9330741247400945E-4</v>
      </c>
    </row>
    <row r="20" spans="2:15">
      <c r="B20" s="76" t="s">
        <v>1695</v>
      </c>
      <c r="C20" s="73" t="s">
        <v>1696</v>
      </c>
      <c r="D20" s="86" t="s">
        <v>28</v>
      </c>
      <c r="E20" s="73"/>
      <c r="F20" s="86" t="s">
        <v>1591</v>
      </c>
      <c r="G20" s="73" t="s">
        <v>535</v>
      </c>
      <c r="H20" s="73"/>
      <c r="I20" s="86" t="s">
        <v>136</v>
      </c>
      <c r="J20" s="83">
        <v>7241.4909580000012</v>
      </c>
      <c r="K20" s="85">
        <v>16695.21</v>
      </c>
      <c r="L20" s="83">
        <v>5655.4974463890012</v>
      </c>
      <c r="M20" s="84">
        <v>7.3907116353402556E-3</v>
      </c>
      <c r="N20" s="84">
        <f t="shared" si="0"/>
        <v>0.18082918678072396</v>
      </c>
      <c r="O20" s="84">
        <f>L20/'סכום נכסי הקרן'!$C$42</f>
        <v>1.9571119421613829E-3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92" t="s">
        <v>30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7906.1555227630015</v>
      </c>
      <c r="M22" s="71"/>
      <c r="N22" s="81">
        <f t="shared" si="0"/>
        <v>0.25279185205113908</v>
      </c>
      <c r="O22" s="81">
        <f>L22/'סכום נכסי הקרן'!$C$42</f>
        <v>2.7359629346246457E-3</v>
      </c>
    </row>
    <row r="23" spans="2:15">
      <c r="B23" s="76" t="s">
        <v>1697</v>
      </c>
      <c r="C23" s="73" t="s">
        <v>1698</v>
      </c>
      <c r="D23" s="86" t="s">
        <v>28</v>
      </c>
      <c r="E23" s="73"/>
      <c r="F23" s="86" t="s">
        <v>1561</v>
      </c>
      <c r="G23" s="73" t="s">
        <v>535</v>
      </c>
      <c r="H23" s="73"/>
      <c r="I23" s="86" t="s">
        <v>133</v>
      </c>
      <c r="J23" s="83">
        <v>1107.7741759999999</v>
      </c>
      <c r="K23" s="85">
        <v>20511</v>
      </c>
      <c r="L23" s="83">
        <v>868.8723062900001</v>
      </c>
      <c r="M23" s="84">
        <v>1.4539432391042062E-4</v>
      </c>
      <c r="N23" s="84">
        <f t="shared" si="0"/>
        <v>2.7781370967293308E-2</v>
      </c>
      <c r="O23" s="84">
        <f>L23/'סכום נכסי הקרן'!$C$42</f>
        <v>3.0067741749918177E-4</v>
      </c>
    </row>
    <row r="24" spans="2:15">
      <c r="B24" s="76" t="s">
        <v>1699</v>
      </c>
      <c r="C24" s="73" t="s">
        <v>1700</v>
      </c>
      <c r="D24" s="86" t="s">
        <v>28</v>
      </c>
      <c r="E24" s="73"/>
      <c r="F24" s="86" t="s">
        <v>1561</v>
      </c>
      <c r="G24" s="73" t="s">
        <v>535</v>
      </c>
      <c r="H24" s="73"/>
      <c r="I24" s="86" t="s">
        <v>133</v>
      </c>
      <c r="J24" s="83">
        <v>6229.0045320000008</v>
      </c>
      <c r="K24" s="85">
        <v>3721</v>
      </c>
      <c r="L24" s="83">
        <v>886.33153305400015</v>
      </c>
      <c r="M24" s="84">
        <v>9.7294939432918779E-5</v>
      </c>
      <c r="N24" s="84">
        <f t="shared" si="0"/>
        <v>2.8339613245268375E-2</v>
      </c>
      <c r="O24" s="84">
        <f>L24/'סכום נכסי הקרן'!$C$42</f>
        <v>3.067192664301799E-4</v>
      </c>
    </row>
    <row r="25" spans="2:15">
      <c r="B25" s="76" t="s">
        <v>1701</v>
      </c>
      <c r="C25" s="73" t="s">
        <v>1702</v>
      </c>
      <c r="D25" s="86" t="s">
        <v>125</v>
      </c>
      <c r="E25" s="73"/>
      <c r="F25" s="86" t="s">
        <v>1561</v>
      </c>
      <c r="G25" s="73" t="s">
        <v>535</v>
      </c>
      <c r="H25" s="73"/>
      <c r="I25" s="86" t="s">
        <v>133</v>
      </c>
      <c r="J25" s="83">
        <v>13566.594884999995</v>
      </c>
      <c r="K25" s="85">
        <v>11856.42</v>
      </c>
      <c r="L25" s="83">
        <v>6150.9516834190017</v>
      </c>
      <c r="M25" s="84">
        <v>1.370660399694032E-4</v>
      </c>
      <c r="N25" s="84">
        <f t="shared" si="0"/>
        <v>0.1966708678385774</v>
      </c>
      <c r="O25" s="84">
        <f>L25/'סכום נכסי הקרן'!$C$42</f>
        <v>2.1285662506952841E-3</v>
      </c>
    </row>
    <row r="26" spans="2:15">
      <c r="B26" s="72"/>
      <c r="C26" s="73"/>
      <c r="D26" s="73"/>
      <c r="E26" s="73"/>
      <c r="F26" s="73"/>
      <c r="G26" s="73"/>
      <c r="H26" s="73"/>
      <c r="I26" s="73"/>
      <c r="J26" s="83"/>
      <c r="K26" s="85"/>
      <c r="L26" s="73"/>
      <c r="M26" s="73"/>
      <c r="N26" s="84"/>
      <c r="O26" s="73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114" t="s">
        <v>224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114" t="s">
        <v>113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114" t="s">
        <v>207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114" t="s">
        <v>215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2:15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2:15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2:15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2:15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2:15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2:15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2:15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2:15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2:15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2:15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2:15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2:15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2:15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2:15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</row>
    <row r="216" spans="2:15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2:15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</row>
    <row r="218" spans="2:15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</row>
    <row r="219" spans="2:15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</row>
    <row r="220" spans="2:15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5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2:15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2:15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2:15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2:15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2:15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</row>
    <row r="227" spans="2:15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  <row r="301" spans="2:15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</row>
    <row r="302" spans="2:15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</row>
    <row r="303" spans="2:15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</row>
    <row r="304" spans="2:15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</row>
    <row r="305" spans="2:15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</row>
    <row r="306" spans="2:15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</row>
    <row r="307" spans="2:15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</row>
    <row r="308" spans="2:15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</row>
    <row r="309" spans="2:15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</row>
    <row r="310" spans="2:15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</row>
    <row r="311" spans="2:15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</row>
    <row r="312" spans="2:15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2:15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</row>
    <row r="314" spans="2:15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</row>
    <row r="315" spans="2:15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</row>
    <row r="316" spans="2:15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</row>
    <row r="317" spans="2:15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</row>
    <row r="318" spans="2:15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</row>
    <row r="319" spans="2:15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2:15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</row>
    <row r="321" spans="2:15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2:15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</row>
    <row r="323" spans="2:15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2:15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</row>
    <row r="325" spans="2:15">
      <c r="B325" s="117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</row>
    <row r="326" spans="2:15">
      <c r="B326" s="117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</row>
    <row r="327" spans="2:15">
      <c r="B327" s="118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</row>
    <row r="328" spans="2:15">
      <c r="B328" s="109"/>
      <c r="C328" s="109"/>
      <c r="D328" s="109"/>
      <c r="E328" s="109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</row>
    <row r="329" spans="2:15">
      <c r="B329" s="109"/>
      <c r="C329" s="109"/>
      <c r="D329" s="109"/>
      <c r="E329" s="109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</row>
    <row r="330" spans="2:15">
      <c r="B330" s="109"/>
      <c r="C330" s="109"/>
      <c r="D330" s="109"/>
      <c r="E330" s="109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</row>
    <row r="331" spans="2:15">
      <c r="B331" s="109"/>
      <c r="C331" s="109"/>
      <c r="D331" s="109"/>
      <c r="E331" s="109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</row>
    <row r="332" spans="2:15">
      <c r="B332" s="109"/>
      <c r="C332" s="109"/>
      <c r="D332" s="109"/>
      <c r="E332" s="109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</row>
    <row r="333" spans="2:15">
      <c r="B333" s="109"/>
      <c r="C333" s="109"/>
      <c r="D333" s="109"/>
      <c r="E333" s="109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</row>
    <row r="334" spans="2:15">
      <c r="B334" s="109"/>
      <c r="C334" s="109"/>
      <c r="D334" s="109"/>
      <c r="E334" s="109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</row>
    <row r="335" spans="2:15">
      <c r="B335" s="109"/>
      <c r="C335" s="109"/>
      <c r="D335" s="109"/>
      <c r="E335" s="109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</row>
    <row r="336" spans="2:15">
      <c r="B336" s="109"/>
      <c r="C336" s="109"/>
      <c r="D336" s="109"/>
      <c r="E336" s="109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</row>
    <row r="337" spans="2:15">
      <c r="B337" s="109"/>
      <c r="C337" s="109"/>
      <c r="D337" s="109"/>
      <c r="E337" s="109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</row>
    <row r="338" spans="2:15">
      <c r="B338" s="109"/>
      <c r="C338" s="109"/>
      <c r="D338" s="109"/>
      <c r="E338" s="109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</row>
    <row r="339" spans="2:15">
      <c r="B339" s="109"/>
      <c r="C339" s="109"/>
      <c r="D339" s="109"/>
      <c r="E339" s="109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</row>
    <row r="340" spans="2:15">
      <c r="B340" s="109"/>
      <c r="C340" s="109"/>
      <c r="D340" s="109"/>
      <c r="E340" s="109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</row>
    <row r="341" spans="2:15">
      <c r="B341" s="109"/>
      <c r="C341" s="109"/>
      <c r="D341" s="109"/>
      <c r="E341" s="109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</row>
    <row r="342" spans="2:15">
      <c r="B342" s="109"/>
      <c r="C342" s="109"/>
      <c r="D342" s="109"/>
      <c r="E342" s="109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</row>
    <row r="343" spans="2:15">
      <c r="B343" s="109"/>
      <c r="C343" s="109"/>
      <c r="D343" s="109"/>
      <c r="E343" s="109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</row>
    <row r="344" spans="2:15">
      <c r="B344" s="109"/>
      <c r="C344" s="109"/>
      <c r="D344" s="109"/>
      <c r="E344" s="109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</row>
    <row r="345" spans="2:15">
      <c r="B345" s="109"/>
      <c r="C345" s="109"/>
      <c r="D345" s="109"/>
      <c r="E345" s="109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</row>
    <row r="346" spans="2:15">
      <c r="B346" s="109"/>
      <c r="C346" s="109"/>
      <c r="D346" s="109"/>
      <c r="E346" s="109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</row>
    <row r="347" spans="2:15">
      <c r="B347" s="109"/>
      <c r="C347" s="109"/>
      <c r="D347" s="109"/>
      <c r="E347" s="109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</row>
    <row r="348" spans="2:15">
      <c r="B348" s="109"/>
      <c r="C348" s="109"/>
      <c r="D348" s="109"/>
      <c r="E348" s="109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</row>
    <row r="349" spans="2:15">
      <c r="B349" s="109"/>
      <c r="C349" s="109"/>
      <c r="D349" s="109"/>
      <c r="E349" s="109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</row>
    <row r="350" spans="2:15">
      <c r="B350" s="109"/>
      <c r="C350" s="109"/>
      <c r="D350" s="109"/>
      <c r="E350" s="109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</row>
    <row r="351" spans="2:15">
      <c r="B351" s="109"/>
      <c r="C351" s="109"/>
      <c r="D351" s="109"/>
      <c r="E351" s="109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</row>
    <row r="352" spans="2:15">
      <c r="B352" s="109"/>
      <c r="C352" s="109"/>
      <c r="D352" s="109"/>
      <c r="E352" s="109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</row>
    <row r="353" spans="2:15">
      <c r="B353" s="109"/>
      <c r="C353" s="109"/>
      <c r="D353" s="109"/>
      <c r="E353" s="109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</row>
    <row r="354" spans="2:15">
      <c r="B354" s="109"/>
      <c r="C354" s="109"/>
      <c r="D354" s="109"/>
      <c r="E354" s="109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</row>
    <row r="355" spans="2:15">
      <c r="B355" s="109"/>
      <c r="C355" s="109"/>
      <c r="D355" s="109"/>
      <c r="E355" s="109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</row>
    <row r="356" spans="2:15">
      <c r="B356" s="109"/>
      <c r="C356" s="109"/>
      <c r="D356" s="109"/>
      <c r="E356" s="109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</row>
    <row r="357" spans="2:15">
      <c r="B357" s="109"/>
      <c r="C357" s="109"/>
      <c r="D357" s="109"/>
      <c r="E357" s="109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</row>
    <row r="358" spans="2:15">
      <c r="B358" s="109"/>
      <c r="C358" s="109"/>
      <c r="D358" s="109"/>
      <c r="E358" s="109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</row>
    <row r="359" spans="2:15">
      <c r="B359" s="109"/>
      <c r="C359" s="109"/>
      <c r="D359" s="109"/>
      <c r="E359" s="109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</row>
    <row r="360" spans="2:15">
      <c r="B360" s="109"/>
      <c r="C360" s="109"/>
      <c r="D360" s="109"/>
      <c r="E360" s="109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</row>
    <row r="361" spans="2:15">
      <c r="B361" s="109"/>
      <c r="C361" s="109"/>
      <c r="D361" s="109"/>
      <c r="E361" s="109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</row>
    <row r="362" spans="2:15">
      <c r="B362" s="109"/>
      <c r="C362" s="109"/>
      <c r="D362" s="109"/>
      <c r="E362" s="109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</row>
    <row r="363" spans="2:15">
      <c r="B363" s="109"/>
      <c r="C363" s="109"/>
      <c r="D363" s="109"/>
      <c r="E363" s="109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</row>
    <row r="364" spans="2:15">
      <c r="B364" s="109"/>
      <c r="C364" s="109"/>
      <c r="D364" s="109"/>
      <c r="E364" s="109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</row>
    <row r="365" spans="2:15">
      <c r="B365" s="109"/>
      <c r="C365" s="109"/>
      <c r="D365" s="109"/>
      <c r="E365" s="109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</row>
    <row r="366" spans="2:15">
      <c r="B366" s="109"/>
      <c r="C366" s="109"/>
      <c r="D366" s="109"/>
      <c r="E366" s="109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</row>
    <row r="367" spans="2:15">
      <c r="B367" s="109"/>
      <c r="C367" s="109"/>
      <c r="D367" s="109"/>
      <c r="E367" s="109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</row>
    <row r="368" spans="2:15">
      <c r="B368" s="109"/>
      <c r="C368" s="109"/>
      <c r="D368" s="109"/>
      <c r="E368" s="109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</row>
    <row r="369" spans="2:15">
      <c r="B369" s="109"/>
      <c r="C369" s="109"/>
      <c r="D369" s="109"/>
      <c r="E369" s="109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</row>
    <row r="370" spans="2:15">
      <c r="B370" s="109"/>
      <c r="C370" s="109"/>
      <c r="D370" s="109"/>
      <c r="E370" s="109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</row>
    <row r="371" spans="2:15">
      <c r="B371" s="109"/>
      <c r="C371" s="109"/>
      <c r="D371" s="109"/>
      <c r="E371" s="109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</row>
    <row r="372" spans="2:15">
      <c r="B372" s="109"/>
      <c r="C372" s="109"/>
      <c r="D372" s="109"/>
      <c r="E372" s="109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</row>
    <row r="373" spans="2:15">
      <c r="B373" s="109"/>
      <c r="C373" s="109"/>
      <c r="D373" s="109"/>
      <c r="E373" s="109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</row>
    <row r="374" spans="2:15">
      <c r="B374" s="109"/>
      <c r="C374" s="109"/>
      <c r="D374" s="109"/>
      <c r="E374" s="109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</row>
    <row r="375" spans="2:15">
      <c r="B375" s="109"/>
      <c r="C375" s="109"/>
      <c r="D375" s="109"/>
      <c r="E375" s="109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</row>
    <row r="376" spans="2:15">
      <c r="B376" s="109"/>
      <c r="C376" s="109"/>
      <c r="D376" s="109"/>
      <c r="E376" s="109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</row>
    <row r="377" spans="2:15">
      <c r="B377" s="109"/>
      <c r="C377" s="109"/>
      <c r="D377" s="109"/>
      <c r="E377" s="109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</row>
    <row r="378" spans="2:15">
      <c r="B378" s="109"/>
      <c r="C378" s="109"/>
      <c r="D378" s="109"/>
      <c r="E378" s="109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</row>
    <row r="379" spans="2:15">
      <c r="B379" s="109"/>
      <c r="C379" s="109"/>
      <c r="D379" s="109"/>
      <c r="E379" s="109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</row>
    <row r="380" spans="2:15">
      <c r="B380" s="109"/>
      <c r="C380" s="109"/>
      <c r="D380" s="109"/>
      <c r="E380" s="109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</row>
    <row r="381" spans="2:15">
      <c r="B381" s="109"/>
      <c r="C381" s="109"/>
      <c r="D381" s="109"/>
      <c r="E381" s="109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</row>
    <row r="382" spans="2:15">
      <c r="B382" s="109"/>
      <c r="C382" s="109"/>
      <c r="D382" s="109"/>
      <c r="E382" s="109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</row>
    <row r="383" spans="2:15">
      <c r="B383" s="109"/>
      <c r="C383" s="109"/>
      <c r="D383" s="109"/>
      <c r="E383" s="109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</row>
    <row r="384" spans="2:15">
      <c r="B384" s="109"/>
      <c r="C384" s="109"/>
      <c r="D384" s="109"/>
      <c r="E384" s="109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</row>
    <row r="385" spans="2:15">
      <c r="B385" s="109"/>
      <c r="C385" s="109"/>
      <c r="D385" s="109"/>
      <c r="E385" s="109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</row>
    <row r="386" spans="2:15">
      <c r="B386" s="109"/>
      <c r="C386" s="109"/>
      <c r="D386" s="109"/>
      <c r="E386" s="109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</row>
    <row r="387" spans="2:15">
      <c r="B387" s="109"/>
      <c r="C387" s="109"/>
      <c r="D387" s="109"/>
      <c r="E387" s="109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</row>
    <row r="388" spans="2:15">
      <c r="B388" s="109"/>
      <c r="C388" s="109"/>
      <c r="D388" s="109"/>
      <c r="E388" s="109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</row>
    <row r="389" spans="2:15">
      <c r="B389" s="109"/>
      <c r="C389" s="109"/>
      <c r="D389" s="109"/>
      <c r="E389" s="109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</row>
    <row r="390" spans="2:15">
      <c r="B390" s="109"/>
      <c r="C390" s="109"/>
      <c r="D390" s="109"/>
      <c r="E390" s="109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</row>
    <row r="391" spans="2:15">
      <c r="B391" s="109"/>
      <c r="C391" s="109"/>
      <c r="D391" s="109"/>
      <c r="E391" s="109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</row>
    <row r="392" spans="2:15">
      <c r="B392" s="109"/>
      <c r="C392" s="109"/>
      <c r="D392" s="109"/>
      <c r="E392" s="109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</row>
    <row r="393" spans="2:15">
      <c r="B393" s="109"/>
      <c r="C393" s="109"/>
      <c r="D393" s="109"/>
      <c r="E393" s="109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</row>
    <row r="394" spans="2:15">
      <c r="B394" s="109"/>
      <c r="C394" s="109"/>
      <c r="D394" s="109"/>
      <c r="E394" s="109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</row>
    <row r="395" spans="2:15">
      <c r="B395" s="109"/>
      <c r="C395" s="109"/>
      <c r="D395" s="109"/>
      <c r="E395" s="109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</row>
    <row r="396" spans="2:15">
      <c r="B396" s="109"/>
      <c r="C396" s="109"/>
      <c r="D396" s="109"/>
      <c r="E396" s="109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</row>
    <row r="397" spans="2:15">
      <c r="B397" s="109"/>
      <c r="C397" s="109"/>
      <c r="D397" s="109"/>
      <c r="E397" s="109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</row>
    <row r="398" spans="2:15">
      <c r="B398" s="109"/>
      <c r="C398" s="109"/>
      <c r="D398" s="109"/>
      <c r="E398" s="109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</row>
    <row r="399" spans="2:15">
      <c r="B399" s="109"/>
      <c r="C399" s="109"/>
      <c r="D399" s="109"/>
      <c r="E399" s="109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</row>
    <row r="400" spans="2:15">
      <c r="B400" s="109"/>
      <c r="C400" s="109"/>
      <c r="D400" s="109"/>
      <c r="E400" s="109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</row>
    <row r="401" spans="2:15">
      <c r="B401" s="109"/>
      <c r="C401" s="109"/>
      <c r="D401" s="109"/>
      <c r="E401" s="109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</row>
    <row r="402" spans="2:15">
      <c r="B402" s="109"/>
      <c r="C402" s="109"/>
      <c r="D402" s="109"/>
      <c r="E402" s="109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</row>
    <row r="403" spans="2:15">
      <c r="B403" s="109"/>
      <c r="C403" s="109"/>
      <c r="D403" s="109"/>
      <c r="E403" s="109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</row>
    <row r="404" spans="2:15">
      <c r="B404" s="109"/>
      <c r="C404" s="109"/>
      <c r="D404" s="109"/>
      <c r="E404" s="109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</row>
    <row r="405" spans="2:15">
      <c r="B405" s="109"/>
      <c r="C405" s="109"/>
      <c r="D405" s="109"/>
      <c r="E405" s="109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</row>
    <row r="406" spans="2:15">
      <c r="B406" s="109"/>
      <c r="C406" s="109"/>
      <c r="D406" s="109"/>
      <c r="E406" s="109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</row>
    <row r="407" spans="2:15">
      <c r="B407" s="109"/>
      <c r="C407" s="109"/>
      <c r="D407" s="109"/>
      <c r="E407" s="109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</row>
    <row r="408" spans="2:15">
      <c r="B408" s="109"/>
      <c r="C408" s="109"/>
      <c r="D408" s="109"/>
      <c r="E408" s="109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</row>
    <row r="409" spans="2:15">
      <c r="B409" s="109"/>
      <c r="C409" s="109"/>
      <c r="D409" s="109"/>
      <c r="E409" s="109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</row>
    <row r="410" spans="2:15">
      <c r="B410" s="109"/>
      <c r="C410" s="109"/>
      <c r="D410" s="109"/>
      <c r="E410" s="109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</row>
    <row r="411" spans="2:15">
      <c r="B411" s="109"/>
      <c r="C411" s="109"/>
      <c r="D411" s="109"/>
      <c r="E411" s="109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</row>
    <row r="412" spans="2:15">
      <c r="B412" s="109"/>
      <c r="C412" s="109"/>
      <c r="D412" s="109"/>
      <c r="E412" s="109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</row>
    <row r="413" spans="2:15">
      <c r="B413" s="109"/>
      <c r="C413" s="109"/>
      <c r="D413" s="109"/>
      <c r="E413" s="109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</row>
    <row r="414" spans="2:15">
      <c r="B414" s="109"/>
      <c r="C414" s="109"/>
      <c r="D414" s="109"/>
      <c r="E414" s="109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</row>
    <row r="415" spans="2:15">
      <c r="B415" s="109"/>
      <c r="C415" s="109"/>
      <c r="D415" s="109"/>
      <c r="E415" s="109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</row>
    <row r="416" spans="2:15">
      <c r="B416" s="109"/>
      <c r="C416" s="109"/>
      <c r="D416" s="109"/>
      <c r="E416" s="109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</row>
    <row r="417" spans="2:15">
      <c r="B417" s="109"/>
      <c r="C417" s="109"/>
      <c r="D417" s="109"/>
      <c r="E417" s="109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</row>
    <row r="418" spans="2:15">
      <c r="B418" s="109"/>
      <c r="C418" s="109"/>
      <c r="D418" s="109"/>
      <c r="E418" s="109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</row>
    <row r="419" spans="2:15">
      <c r="B419" s="109"/>
      <c r="C419" s="109"/>
      <c r="D419" s="109"/>
      <c r="E419" s="109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</row>
    <row r="420" spans="2:15">
      <c r="B420" s="109"/>
      <c r="C420" s="109"/>
      <c r="D420" s="109"/>
      <c r="E420" s="109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</row>
    <row r="421" spans="2:15">
      <c r="B421" s="109"/>
      <c r="C421" s="109"/>
      <c r="D421" s="109"/>
      <c r="E421" s="109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</row>
    <row r="422" spans="2:15">
      <c r="B422" s="109"/>
      <c r="C422" s="109"/>
      <c r="D422" s="109"/>
      <c r="E422" s="109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</row>
    <row r="423" spans="2:15">
      <c r="B423" s="109"/>
      <c r="C423" s="109"/>
      <c r="D423" s="109"/>
      <c r="E423" s="109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</row>
    <row r="424" spans="2:15">
      <c r="B424" s="109"/>
      <c r="C424" s="109"/>
      <c r="D424" s="109"/>
      <c r="E424" s="109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</row>
    <row r="425" spans="2:15">
      <c r="B425" s="109"/>
      <c r="C425" s="109"/>
      <c r="D425" s="109"/>
      <c r="E425" s="109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</row>
    <row r="426" spans="2:15">
      <c r="B426" s="109"/>
      <c r="C426" s="109"/>
      <c r="D426" s="109"/>
      <c r="E426" s="109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</row>
    <row r="427" spans="2:15">
      <c r="B427" s="109"/>
      <c r="C427" s="109"/>
      <c r="D427" s="109"/>
      <c r="E427" s="109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</row>
    <row r="428" spans="2:15">
      <c r="B428" s="109"/>
      <c r="C428" s="109"/>
      <c r="D428" s="109"/>
      <c r="E428" s="109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</row>
    <row r="429" spans="2:15">
      <c r="B429" s="109"/>
      <c r="C429" s="109"/>
      <c r="D429" s="109"/>
      <c r="E429" s="109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</row>
    <row r="430" spans="2:15">
      <c r="B430" s="109"/>
      <c r="C430" s="109"/>
      <c r="D430" s="109"/>
      <c r="E430" s="109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</row>
    <row r="431" spans="2:15">
      <c r="B431" s="109"/>
      <c r="C431" s="109"/>
      <c r="D431" s="109"/>
      <c r="E431" s="109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</row>
    <row r="432" spans="2:15">
      <c r="B432" s="109"/>
      <c r="C432" s="109"/>
      <c r="D432" s="109"/>
      <c r="E432" s="109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</row>
    <row r="433" spans="2:15">
      <c r="B433" s="109"/>
      <c r="C433" s="109"/>
      <c r="D433" s="109"/>
      <c r="E433" s="109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</row>
    <row r="434" spans="2:15">
      <c r="B434" s="109"/>
      <c r="C434" s="109"/>
      <c r="D434" s="109"/>
      <c r="E434" s="109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</row>
    <row r="435" spans="2:15">
      <c r="B435" s="109"/>
      <c r="C435" s="109"/>
      <c r="D435" s="109"/>
      <c r="E435" s="109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</row>
    <row r="436" spans="2:15">
      <c r="B436" s="109"/>
      <c r="C436" s="109"/>
      <c r="D436" s="109"/>
      <c r="E436" s="109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</row>
    <row r="437" spans="2:15">
      <c r="B437" s="109"/>
      <c r="C437" s="109"/>
      <c r="D437" s="109"/>
      <c r="E437" s="109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</row>
    <row r="438" spans="2:15">
      <c r="B438" s="109"/>
      <c r="C438" s="109"/>
      <c r="D438" s="109"/>
      <c r="E438" s="109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</row>
    <row r="439" spans="2:15">
      <c r="B439" s="109"/>
      <c r="C439" s="109"/>
      <c r="D439" s="109"/>
      <c r="E439" s="109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</row>
    <row r="440" spans="2:15">
      <c r="B440" s="109"/>
      <c r="C440" s="109"/>
      <c r="D440" s="109"/>
      <c r="E440" s="109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</row>
    <row r="441" spans="2:15">
      <c r="B441" s="109"/>
      <c r="C441" s="109"/>
      <c r="D441" s="109"/>
      <c r="E441" s="109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</row>
    <row r="442" spans="2:15">
      <c r="B442" s="109"/>
      <c r="C442" s="109"/>
      <c r="D442" s="109"/>
      <c r="E442" s="109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</row>
    <row r="443" spans="2:15">
      <c r="B443" s="109"/>
      <c r="C443" s="109"/>
      <c r="D443" s="109"/>
      <c r="E443" s="109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</row>
    <row r="444" spans="2:15">
      <c r="B444" s="109"/>
      <c r="C444" s="109"/>
      <c r="D444" s="109"/>
      <c r="E444" s="109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</row>
    <row r="445" spans="2:15">
      <c r="B445" s="109"/>
      <c r="C445" s="109"/>
      <c r="D445" s="109"/>
      <c r="E445" s="109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</row>
    <row r="446" spans="2:15">
      <c r="B446" s="109"/>
      <c r="C446" s="109"/>
      <c r="D446" s="109"/>
      <c r="E446" s="109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</row>
    <row r="447" spans="2:15">
      <c r="B447" s="109"/>
      <c r="C447" s="109"/>
      <c r="D447" s="109"/>
      <c r="E447" s="109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</row>
    <row r="448" spans="2:15">
      <c r="B448" s="109"/>
      <c r="C448" s="109"/>
      <c r="D448" s="109"/>
      <c r="E448" s="109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</row>
    <row r="449" spans="2:15">
      <c r="B449" s="109"/>
      <c r="C449" s="109"/>
      <c r="D449" s="109"/>
      <c r="E449" s="109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</row>
    <row r="450" spans="2:15">
      <c r="B450" s="109"/>
      <c r="C450" s="109"/>
      <c r="D450" s="109"/>
      <c r="E450" s="109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</row>
    <row r="451" spans="2:15">
      <c r="B451" s="109"/>
      <c r="C451" s="109"/>
      <c r="D451" s="109"/>
      <c r="E451" s="109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</row>
    <row r="452" spans="2:15">
      <c r="B452" s="109"/>
      <c r="C452" s="109"/>
      <c r="D452" s="109"/>
      <c r="E452" s="109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</row>
    <row r="453" spans="2:15">
      <c r="B453" s="109"/>
      <c r="C453" s="109"/>
      <c r="D453" s="109"/>
      <c r="E453" s="109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</row>
    <row r="454" spans="2:15">
      <c r="B454" s="109"/>
      <c r="C454" s="109"/>
      <c r="D454" s="109"/>
      <c r="E454" s="109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</row>
    <row r="455" spans="2:15">
      <c r="B455" s="109"/>
      <c r="C455" s="109"/>
      <c r="D455" s="109"/>
      <c r="E455" s="109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</row>
    <row r="456" spans="2:15">
      <c r="B456" s="109"/>
      <c r="C456" s="109"/>
      <c r="D456" s="109"/>
      <c r="E456" s="109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</row>
    <row r="457" spans="2:15">
      <c r="B457" s="109"/>
      <c r="C457" s="109"/>
      <c r="D457" s="109"/>
      <c r="E457" s="109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</row>
    <row r="458" spans="2:15">
      <c r="B458" s="109"/>
      <c r="C458" s="109"/>
      <c r="D458" s="109"/>
      <c r="E458" s="109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</row>
    <row r="459" spans="2:15">
      <c r="B459" s="109"/>
      <c r="C459" s="109"/>
      <c r="D459" s="109"/>
      <c r="E459" s="109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</row>
    <row r="460" spans="2:15">
      <c r="B460" s="109"/>
      <c r="C460" s="109"/>
      <c r="D460" s="109"/>
      <c r="E460" s="109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</row>
    <row r="461" spans="2:15">
      <c r="B461" s="109"/>
      <c r="C461" s="109"/>
      <c r="D461" s="109"/>
      <c r="E461" s="109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</row>
    <row r="462" spans="2:15">
      <c r="B462" s="109"/>
      <c r="C462" s="109"/>
      <c r="D462" s="109"/>
      <c r="E462" s="109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</row>
    <row r="463" spans="2:15">
      <c r="B463" s="109"/>
      <c r="C463" s="109"/>
      <c r="D463" s="109"/>
      <c r="E463" s="109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</row>
    <row r="464" spans="2:15">
      <c r="B464" s="109"/>
      <c r="C464" s="109"/>
      <c r="D464" s="109"/>
      <c r="E464" s="109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</row>
    <row r="465" spans="2:15">
      <c r="B465" s="109"/>
      <c r="C465" s="109"/>
      <c r="D465" s="109"/>
      <c r="E465" s="109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</row>
    <row r="466" spans="2:15">
      <c r="B466" s="109"/>
      <c r="C466" s="109"/>
      <c r="D466" s="109"/>
      <c r="E466" s="109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</row>
    <row r="467" spans="2:15">
      <c r="B467" s="109"/>
      <c r="C467" s="109"/>
      <c r="D467" s="109"/>
      <c r="E467" s="109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</row>
    <row r="468" spans="2:15">
      <c r="B468" s="109"/>
      <c r="C468" s="109"/>
      <c r="D468" s="109"/>
      <c r="E468" s="109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</row>
    <row r="469" spans="2:15">
      <c r="B469" s="109"/>
      <c r="C469" s="109"/>
      <c r="D469" s="109"/>
      <c r="E469" s="109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</row>
    <row r="470" spans="2:15">
      <c r="B470" s="109"/>
      <c r="C470" s="109"/>
      <c r="D470" s="109"/>
      <c r="E470" s="109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</row>
    <row r="471" spans="2:15">
      <c r="B471" s="109"/>
      <c r="C471" s="109"/>
      <c r="D471" s="109"/>
      <c r="E471" s="109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</row>
    <row r="472" spans="2:15">
      <c r="B472" s="109"/>
      <c r="C472" s="109"/>
      <c r="D472" s="109"/>
      <c r="E472" s="109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</row>
    <row r="473" spans="2:15">
      <c r="B473" s="109"/>
      <c r="C473" s="109"/>
      <c r="D473" s="109"/>
      <c r="E473" s="109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</row>
    <row r="474" spans="2:15">
      <c r="B474" s="109"/>
      <c r="C474" s="109"/>
      <c r="D474" s="109"/>
      <c r="E474" s="109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</row>
    <row r="475" spans="2:15">
      <c r="B475" s="109"/>
      <c r="C475" s="109"/>
      <c r="D475" s="109"/>
      <c r="E475" s="109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</row>
    <row r="476" spans="2:15">
      <c r="B476" s="109"/>
      <c r="C476" s="109"/>
      <c r="D476" s="109"/>
      <c r="E476" s="109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</row>
    <row r="477" spans="2:15">
      <c r="B477" s="109"/>
      <c r="C477" s="109"/>
      <c r="D477" s="109"/>
      <c r="E477" s="109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</row>
    <row r="478" spans="2:15">
      <c r="B478" s="109"/>
      <c r="C478" s="109"/>
      <c r="D478" s="109"/>
      <c r="E478" s="109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</row>
    <row r="479" spans="2:15">
      <c r="B479" s="109"/>
      <c r="C479" s="109"/>
      <c r="D479" s="109"/>
      <c r="E479" s="109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</row>
    <row r="480" spans="2:15">
      <c r="B480" s="109"/>
      <c r="C480" s="109"/>
      <c r="D480" s="109"/>
      <c r="E480" s="109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</row>
    <row r="481" spans="2:15">
      <c r="B481" s="109"/>
      <c r="C481" s="109"/>
      <c r="D481" s="109"/>
      <c r="E481" s="109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</row>
    <row r="482" spans="2:15">
      <c r="B482" s="109"/>
      <c r="C482" s="109"/>
      <c r="D482" s="109"/>
      <c r="E482" s="109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</row>
    <row r="483" spans="2:15">
      <c r="B483" s="109"/>
      <c r="C483" s="109"/>
      <c r="D483" s="109"/>
      <c r="E483" s="109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</row>
    <row r="484" spans="2:15">
      <c r="B484" s="109"/>
      <c r="C484" s="109"/>
      <c r="D484" s="109"/>
      <c r="E484" s="109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</row>
    <row r="485" spans="2:15">
      <c r="B485" s="109"/>
      <c r="C485" s="109"/>
      <c r="D485" s="109"/>
      <c r="E485" s="109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</row>
    <row r="486" spans="2:15">
      <c r="B486" s="109"/>
      <c r="C486" s="109"/>
      <c r="D486" s="109"/>
      <c r="E486" s="109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</row>
    <row r="487" spans="2:15">
      <c r="B487" s="109"/>
      <c r="C487" s="109"/>
      <c r="D487" s="109"/>
      <c r="E487" s="109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</row>
    <row r="488" spans="2:15">
      <c r="B488" s="109"/>
      <c r="C488" s="109"/>
      <c r="D488" s="109"/>
      <c r="E488" s="109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</row>
    <row r="489" spans="2:15">
      <c r="B489" s="109"/>
      <c r="C489" s="109"/>
      <c r="D489" s="109"/>
      <c r="E489" s="109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</row>
    <row r="490" spans="2:15">
      <c r="B490" s="109"/>
      <c r="C490" s="109"/>
      <c r="D490" s="109"/>
      <c r="E490" s="109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</row>
    <row r="491" spans="2:15">
      <c r="B491" s="109"/>
      <c r="C491" s="109"/>
      <c r="D491" s="109"/>
      <c r="E491" s="109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</row>
    <row r="492" spans="2:15">
      <c r="B492" s="109"/>
      <c r="C492" s="109"/>
      <c r="D492" s="109"/>
      <c r="E492" s="109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</row>
    <row r="493" spans="2:15">
      <c r="B493" s="109"/>
      <c r="C493" s="109"/>
      <c r="D493" s="109"/>
      <c r="E493" s="109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</row>
    <row r="494" spans="2:15">
      <c r="B494" s="109"/>
      <c r="C494" s="109"/>
      <c r="D494" s="109"/>
      <c r="E494" s="109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</row>
    <row r="495" spans="2:15">
      <c r="B495" s="109"/>
      <c r="C495" s="109"/>
      <c r="D495" s="109"/>
      <c r="E495" s="109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</row>
    <row r="496" spans="2:15">
      <c r="B496" s="109"/>
      <c r="C496" s="109"/>
      <c r="D496" s="109"/>
      <c r="E496" s="109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</row>
    <row r="497" spans="2:15">
      <c r="B497" s="109"/>
      <c r="C497" s="109"/>
      <c r="D497" s="109"/>
      <c r="E497" s="109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</row>
    <row r="498" spans="2:15">
      <c r="B498" s="109"/>
      <c r="C498" s="109"/>
      <c r="D498" s="109"/>
      <c r="E498" s="109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</row>
    <row r="499" spans="2:15">
      <c r="B499" s="109"/>
      <c r="C499" s="109"/>
      <c r="D499" s="109"/>
      <c r="E499" s="109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</row>
    <row r="500" spans="2:15">
      <c r="B500" s="109"/>
      <c r="C500" s="109"/>
      <c r="D500" s="109"/>
      <c r="E500" s="109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</row>
    <row r="501" spans="2:15">
      <c r="B501" s="109"/>
      <c r="C501" s="109"/>
      <c r="D501" s="109"/>
      <c r="E501" s="109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</row>
    <row r="502" spans="2:15">
      <c r="B502" s="109"/>
      <c r="C502" s="109"/>
      <c r="D502" s="109"/>
      <c r="E502" s="109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</row>
    <row r="503" spans="2:15">
      <c r="B503" s="109"/>
      <c r="C503" s="109"/>
      <c r="D503" s="109"/>
      <c r="E503" s="109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</row>
    <row r="504" spans="2:15">
      <c r="B504" s="109"/>
      <c r="C504" s="109"/>
      <c r="D504" s="109"/>
      <c r="E504" s="109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</row>
    <row r="505" spans="2:15">
      <c r="B505" s="109"/>
      <c r="C505" s="109"/>
      <c r="D505" s="109"/>
      <c r="E505" s="109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</row>
    <row r="506" spans="2:15">
      <c r="B506" s="109"/>
      <c r="C506" s="109"/>
      <c r="D506" s="109"/>
      <c r="E506" s="109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</row>
    <row r="507" spans="2:15">
      <c r="B507" s="109"/>
      <c r="C507" s="109"/>
      <c r="D507" s="109"/>
      <c r="E507" s="109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</row>
    <row r="508" spans="2:15">
      <c r="B508" s="109"/>
      <c r="C508" s="109"/>
      <c r="D508" s="109"/>
      <c r="E508" s="109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</row>
    <row r="509" spans="2:15">
      <c r="B509" s="109"/>
      <c r="C509" s="109"/>
      <c r="D509" s="109"/>
      <c r="E509" s="109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</row>
    <row r="510" spans="2:15">
      <c r="B510" s="109"/>
      <c r="C510" s="109"/>
      <c r="D510" s="109"/>
      <c r="E510" s="109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</row>
    <row r="511" spans="2:15">
      <c r="B511" s="109"/>
      <c r="C511" s="109"/>
      <c r="D511" s="109"/>
      <c r="E511" s="109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</row>
    <row r="512" spans="2:15">
      <c r="B512" s="109"/>
      <c r="C512" s="109"/>
      <c r="D512" s="109"/>
      <c r="E512" s="109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</row>
    <row r="513" spans="2:15">
      <c r="B513" s="109"/>
      <c r="C513" s="109"/>
      <c r="D513" s="109"/>
      <c r="E513" s="109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</row>
    <row r="514" spans="2:15">
      <c r="B514" s="109"/>
      <c r="C514" s="109"/>
      <c r="D514" s="109"/>
      <c r="E514" s="109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</row>
    <row r="515" spans="2:15">
      <c r="B515" s="109"/>
      <c r="C515" s="109"/>
      <c r="D515" s="109"/>
      <c r="E515" s="109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</row>
    <row r="516" spans="2:15">
      <c r="B516" s="109"/>
      <c r="C516" s="109"/>
      <c r="D516" s="109"/>
      <c r="E516" s="109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</row>
    <row r="517" spans="2:15">
      <c r="B517" s="109"/>
      <c r="C517" s="109"/>
      <c r="D517" s="109"/>
      <c r="E517" s="109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</row>
    <row r="518" spans="2:15">
      <c r="B518" s="109"/>
      <c r="C518" s="109"/>
      <c r="D518" s="109"/>
      <c r="E518" s="109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</row>
    <row r="519" spans="2:15">
      <c r="B519" s="109"/>
      <c r="C519" s="109"/>
      <c r="D519" s="109"/>
      <c r="E519" s="109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</row>
    <row r="520" spans="2:15">
      <c r="B520" s="109"/>
      <c r="C520" s="109"/>
      <c r="D520" s="109"/>
      <c r="E520" s="109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</row>
    <row r="521" spans="2:15">
      <c r="B521" s="109"/>
      <c r="C521" s="109"/>
      <c r="D521" s="109"/>
      <c r="E521" s="109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</row>
    <row r="522" spans="2:15">
      <c r="B522" s="109"/>
      <c r="C522" s="109"/>
      <c r="D522" s="109"/>
      <c r="E522" s="109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</row>
    <row r="523" spans="2:15">
      <c r="B523" s="109"/>
      <c r="C523" s="109"/>
      <c r="D523" s="109"/>
      <c r="E523" s="109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</row>
    <row r="524" spans="2:15">
      <c r="B524" s="109"/>
      <c r="C524" s="109"/>
      <c r="D524" s="109"/>
      <c r="E524" s="109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</row>
    <row r="525" spans="2:15">
      <c r="B525" s="109"/>
      <c r="C525" s="109"/>
      <c r="D525" s="109"/>
      <c r="E525" s="109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28 B30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58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67" t="s" vm="1">
        <v>233</v>
      </c>
    </row>
    <row r="2" spans="2:12">
      <c r="B2" s="46" t="s">
        <v>146</v>
      </c>
      <c r="C2" s="67" t="s">
        <v>234</v>
      </c>
    </row>
    <row r="3" spans="2:12">
      <c r="B3" s="46" t="s">
        <v>148</v>
      </c>
      <c r="C3" s="67" t="s">
        <v>235</v>
      </c>
    </row>
    <row r="4" spans="2:12">
      <c r="B4" s="46" t="s">
        <v>149</v>
      </c>
      <c r="C4" s="67">
        <v>8803</v>
      </c>
    </row>
    <row r="6" spans="2:12" ht="26.2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ht="26.25" customHeight="1">
      <c r="B7" s="158" t="s">
        <v>95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12" s="3" customFormat="1" ht="78.75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65" t="s">
        <v>152</v>
      </c>
    </row>
    <row r="9" spans="2:12" s="3" customFormat="1" ht="25.5"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1" t="s">
        <v>50</v>
      </c>
      <c r="C11" s="73"/>
      <c r="D11" s="73"/>
      <c r="E11" s="73"/>
      <c r="F11" s="73"/>
      <c r="G11" s="83"/>
      <c r="H11" s="85"/>
      <c r="I11" s="83">
        <v>11.700702803000002</v>
      </c>
      <c r="J11" s="73"/>
      <c r="K11" s="84">
        <f>IFERROR(I11/$I$11,0)</f>
        <v>1</v>
      </c>
      <c r="L11" s="84">
        <f>I11/'סכום נכסי הקרן'!$C$42</f>
        <v>4.049084170668967E-6</v>
      </c>
    </row>
    <row r="12" spans="2:12" s="4" customFormat="1" ht="18" customHeight="1">
      <c r="B12" s="90" t="s">
        <v>26</v>
      </c>
      <c r="C12" s="73"/>
      <c r="D12" s="73"/>
      <c r="E12" s="73"/>
      <c r="F12" s="73"/>
      <c r="G12" s="83"/>
      <c r="H12" s="85"/>
      <c r="I12" s="83">
        <v>8.6536759030000017</v>
      </c>
      <c r="J12" s="73"/>
      <c r="K12" s="84">
        <f t="shared" ref="K12:K20" si="0">IFERROR(I12/$I$11,0)</f>
        <v>0.73958599314062079</v>
      </c>
      <c r="L12" s="84">
        <f>I12/'סכום נכסי הקרן'!$C$42</f>
        <v>2.9946459376741749E-6</v>
      </c>
    </row>
    <row r="13" spans="2:12">
      <c r="B13" s="92" t="s">
        <v>1703</v>
      </c>
      <c r="C13" s="71"/>
      <c r="D13" s="71"/>
      <c r="E13" s="71"/>
      <c r="F13" s="71"/>
      <c r="G13" s="80"/>
      <c r="H13" s="82"/>
      <c r="I13" s="80">
        <v>8.6536759030000017</v>
      </c>
      <c r="J13" s="71"/>
      <c r="K13" s="81">
        <f t="shared" si="0"/>
        <v>0.73958599314062079</v>
      </c>
      <c r="L13" s="81">
        <f>I13/'סכום נכסי הקרן'!$C$42</f>
        <v>2.9946459376741749E-6</v>
      </c>
    </row>
    <row r="14" spans="2:12">
      <c r="B14" s="76" t="s">
        <v>1704</v>
      </c>
      <c r="C14" s="73" t="s">
        <v>1705</v>
      </c>
      <c r="D14" s="86" t="s">
        <v>121</v>
      </c>
      <c r="E14" s="86" t="s">
        <v>327</v>
      </c>
      <c r="F14" s="86" t="s">
        <v>134</v>
      </c>
      <c r="G14" s="83">
        <v>79107.874224000014</v>
      </c>
      <c r="H14" s="85">
        <v>8.1999999999999993</v>
      </c>
      <c r="I14" s="83">
        <v>6.4868456860000014</v>
      </c>
      <c r="J14" s="84">
        <v>9.0594225478149058E-4</v>
      </c>
      <c r="K14" s="84">
        <f t="shared" si="0"/>
        <v>0.55439795328677233</v>
      </c>
      <c r="L14" s="84">
        <f>I14/'סכום נכסי הקרן'!$C$42</f>
        <v>2.2448039769047435E-6</v>
      </c>
    </row>
    <row r="15" spans="2:12">
      <c r="B15" s="76" t="s">
        <v>1706</v>
      </c>
      <c r="C15" s="73" t="s">
        <v>1707</v>
      </c>
      <c r="D15" s="86" t="s">
        <v>121</v>
      </c>
      <c r="E15" s="86" t="s">
        <v>159</v>
      </c>
      <c r="F15" s="86" t="s">
        <v>134</v>
      </c>
      <c r="G15" s="83">
        <v>21243.433499999999</v>
      </c>
      <c r="H15" s="85">
        <v>10.199999999999999</v>
      </c>
      <c r="I15" s="83">
        <v>2.1668302170000007</v>
      </c>
      <c r="J15" s="84">
        <v>1.4166682560484759E-3</v>
      </c>
      <c r="K15" s="84">
        <f t="shared" si="0"/>
        <v>0.18518803985384846</v>
      </c>
      <c r="L15" s="84">
        <f>I15/'סכום נכסי הקרן'!$C$42</f>
        <v>7.4984196076943156E-7</v>
      </c>
    </row>
    <row r="16" spans="2:12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0" t="s">
        <v>41</v>
      </c>
      <c r="C17" s="73"/>
      <c r="D17" s="73"/>
      <c r="E17" s="73"/>
      <c r="F17" s="73"/>
      <c r="G17" s="83"/>
      <c r="H17" s="85"/>
      <c r="I17" s="83">
        <v>3.0470268999999996</v>
      </c>
      <c r="J17" s="73"/>
      <c r="K17" s="84">
        <f t="shared" si="0"/>
        <v>0.26041400685937915</v>
      </c>
      <c r="L17" s="84">
        <f>I17/'סכום נכסי הקרן'!$C$42</f>
        <v>1.0544382329947921E-6</v>
      </c>
    </row>
    <row r="18" spans="2:12">
      <c r="B18" s="92" t="s">
        <v>1708</v>
      </c>
      <c r="C18" s="71"/>
      <c r="D18" s="71"/>
      <c r="E18" s="71"/>
      <c r="F18" s="71"/>
      <c r="G18" s="80"/>
      <c r="H18" s="82"/>
      <c r="I18" s="80">
        <v>3.0470268999999996</v>
      </c>
      <c r="J18" s="71"/>
      <c r="K18" s="81">
        <f t="shared" si="0"/>
        <v>0.26041400685937915</v>
      </c>
      <c r="L18" s="81">
        <f>I18/'סכום נכסי הקרן'!$C$42</f>
        <v>1.0544382329947921E-6</v>
      </c>
    </row>
    <row r="19" spans="2:12">
      <c r="B19" s="76" t="s">
        <v>1709</v>
      </c>
      <c r="C19" s="73" t="s">
        <v>1710</v>
      </c>
      <c r="D19" s="86" t="s">
        <v>1377</v>
      </c>
      <c r="E19" s="86" t="s">
        <v>740</v>
      </c>
      <c r="F19" s="86" t="s">
        <v>133</v>
      </c>
      <c r="G19" s="83">
        <v>3206.5560000000005</v>
      </c>
      <c r="H19" s="85">
        <v>23</v>
      </c>
      <c r="I19" s="83">
        <v>2.8202301330000004</v>
      </c>
      <c r="J19" s="84">
        <v>9.6004670658682653E-5</v>
      </c>
      <c r="K19" s="84">
        <f t="shared" si="0"/>
        <v>0.24103083212034984</v>
      </c>
      <c r="L19" s="84">
        <f>I19/'סכום נכסי הקרן'!$C$42</f>
        <v>9.7595412698167782E-7</v>
      </c>
    </row>
    <row r="20" spans="2:12">
      <c r="B20" s="76" t="s">
        <v>1711</v>
      </c>
      <c r="C20" s="73" t="s">
        <v>1712</v>
      </c>
      <c r="D20" s="86" t="s">
        <v>1399</v>
      </c>
      <c r="E20" s="86" t="s">
        <v>807</v>
      </c>
      <c r="F20" s="86" t="s">
        <v>133</v>
      </c>
      <c r="G20" s="83">
        <v>847.26829200000009</v>
      </c>
      <c r="H20" s="85">
        <v>7</v>
      </c>
      <c r="I20" s="83">
        <v>0.22679676700000004</v>
      </c>
      <c r="J20" s="84">
        <v>3.3488865296442688E-5</v>
      </c>
      <c r="K20" s="84">
        <f t="shared" si="0"/>
        <v>1.9383174739029393E-2</v>
      </c>
      <c r="L20" s="84">
        <f>I20/'סכום נכסי הקרן'!$C$42</f>
        <v>7.8484106013114496E-8</v>
      </c>
    </row>
    <row r="21" spans="2:12">
      <c r="B21" s="7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114" t="s">
        <v>224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114" t="s">
        <v>113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114" t="s">
        <v>207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114" t="s">
        <v>215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09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09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09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09"/>
      <c r="C410" s="109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09"/>
      <c r="C411" s="109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09"/>
      <c r="C412" s="109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09"/>
      <c r="C413" s="109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09"/>
      <c r="C414" s="109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09"/>
      <c r="C415" s="109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09"/>
      <c r="C416" s="109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09"/>
      <c r="C417" s="109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09"/>
      <c r="C418" s="109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09"/>
      <c r="C419" s="109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09"/>
      <c r="C420" s="109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09"/>
      <c r="C421" s="109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09"/>
      <c r="C422" s="109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09"/>
      <c r="C423" s="109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09"/>
      <c r="C424" s="109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09"/>
      <c r="C425" s="109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09"/>
      <c r="C426" s="109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09"/>
      <c r="C427" s="109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09"/>
      <c r="C428" s="109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09"/>
      <c r="C429" s="109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09"/>
      <c r="C430" s="109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09"/>
      <c r="C431" s="109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28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